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Y:\温暖化対策推進課\モビリティチーム\Ｒ７\55_シェアリング・レンタル用車両ZEV化促進事業\02_交付要綱・様式\02_様式\"/>
    </mc:Choice>
  </mc:AlternateContent>
  <xr:revisionPtr revIDLastSave="0" documentId="13_ncr:1_{8EB4C2DC-BE68-41BE-B030-0ECD6EACC121}" xr6:coauthVersionLast="47" xr6:coauthVersionMax="47" xr10:uidLastSave="{00000000-0000-0000-0000-000000000000}"/>
  <workbookProtection workbookAlgorithmName="SHA-512" workbookHashValue="uK87j+cL27xTK252HU2ASLENPzxtQsgAORWe2lQX1Ot0NHrkj/3UK1YjlbO7JsowCciIo/ODCAbUeikSnUadVA==" workbookSaltValue="rZcDID3kDZenxas2HQbzVQ==" workbookSpinCount="100000" lockStructure="1"/>
  <bookViews>
    <workbookView xWindow="28680" yWindow="-120" windowWidth="29040" windowHeight="15720" xr2:uid="{F421C6B6-742A-40FD-98D5-38922DE96B99}"/>
  </bookViews>
  <sheets>
    <sheet name="EV,PHEV,FCVに関する情報(わ・れナンバーの車）" sheetId="1" r:id="rId1"/>
    <sheet name="EV,PHEV,FCVに関する情報 (われ以外　交付申請）" sheetId="7" r:id="rId2"/>
    <sheet name="EV,PHEV,FCVに関する情報(わ・れ以外　実績報告)" sheetId="9" r:id="rId3"/>
    <sheet name="Sheet1" sheetId="3" state="hidden" r:id="rId4"/>
  </sheets>
  <definedNames>
    <definedName name="_xlnm.Print_Area" localSheetId="1">'EV,PHEV,FCVに関する情報 (われ以外　交付申請）'!$A$1:$R$66</definedName>
    <definedName name="_xlnm.Print_Area" localSheetId="0">'EV,PHEV,FCVに関する情報(わ・れナンバーの車）'!$A$1:$T$68</definedName>
    <definedName name="_xlnm.Print_Area" localSheetId="2">'EV,PHEV,FCVに関する情報(わ・れ以外　実績報告)'!$A$1:$R$66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8" i="7" l="1"/>
  <c r="R48" i="7"/>
  <c r="R49" i="7"/>
  <c r="T54" i="1"/>
  <c r="T15" i="1"/>
  <c r="R13" i="7"/>
  <c r="S14" i="9"/>
  <c r="U14" i="1"/>
  <c r="T16" i="1" l="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5" i="1"/>
  <c r="T56" i="1"/>
  <c r="T57" i="1"/>
  <c r="T58" i="1"/>
  <c r="T59" i="1"/>
  <c r="T60" i="1"/>
  <c r="T61" i="1"/>
  <c r="T62" i="1"/>
  <c r="T63" i="1"/>
  <c r="T14" i="1"/>
  <c r="T64" i="1" s="1"/>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50" i="7"/>
  <c r="R51" i="7"/>
  <c r="R52" i="7"/>
  <c r="R53" i="7"/>
  <c r="R54" i="7"/>
  <c r="R55" i="7"/>
  <c r="R56" i="7"/>
  <c r="R57" i="7"/>
  <c r="R59" i="7"/>
  <c r="R60" i="7"/>
  <c r="R61" i="7"/>
  <c r="R62" i="7"/>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14" i="9" l="1"/>
  <c r="R64" i="9" s="1"/>
  <c r="S13" i="7"/>
  <c r="S15" i="9" l="1"/>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14" i="7" l="1"/>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R6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tc={55CB1FA5-1D0A-4400-8750-6F4F47EB98AA}</author>
    <author>tc={8AC8F6D3-C736-4E53-988C-AF3C5BBCD51A}</author>
    <author>tc={81235CAF-404B-48A7-A35F-72DF960956B4}</author>
    <author>tc={94EF42C5-7628-44D6-A0DE-54732826F778}</author>
    <author>tc={18A88DF8-248A-41DE-A9CC-3FAFCEBE6548}</author>
  </authors>
  <commentList>
    <comment ref="B13" authorId="0" shapeId="0" xr:uid="{55CB1FA5-1D0A-4400-8750-6F4F47EB98A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対応する添付書類にNo.を記載して提出してください。</t>
      </text>
    </comment>
    <comment ref="E13" authorId="1" shapeId="0" xr:uid="{8AC8F6D3-C736-4E53-988C-AF3C5BBCD51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助成対象車両一覧の記載と完全に一致させてください。</t>
      </text>
    </comment>
    <comment ref="I13" authorId="2" shapeId="0" xr:uid="{81235CAF-404B-48A7-A35F-72DF960956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車検証の情報を入力してください。</t>
      </text>
    </comment>
    <comment ref="J13" authorId="3" shapeId="0" xr:uid="{94EF42C5-7628-44D6-A0DE-54732826F7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車検証の情報を入力してください。</t>
      </text>
    </comment>
    <comment ref="N13" authorId="4" shapeId="0" xr:uid="{18A88DF8-248A-41DE-A9CC-3FAFCEBE65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tc={C7F3AA32-99B1-44CE-A3CF-C42B8B4495F0}</author>
    <author>tc={6773C680-F7E7-4671-B09D-7A293D5864FF}</author>
    <author>tc={75933D30-2C4B-4BB3-A723-E13E74BE007A}</author>
  </authors>
  <commentList>
    <comment ref="B12" authorId="0" shapeId="0" xr:uid="{C7F3AA32-99B1-44CE-A3CF-C42B8B4495F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対応する添付書類にNo.を記載して提出してください。</t>
      </text>
    </comment>
    <comment ref="E12" authorId="1" shapeId="0" xr:uid="{6773C680-F7E7-4671-B09D-7A293D5864F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助成対象車両一覧の記載と完全に一致させてください。</t>
      </text>
    </comment>
    <comment ref="K12" authorId="2" shapeId="0" xr:uid="{75933D30-2C4B-4BB3-A723-E13E74BE007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tc={792C271F-849C-4A7B-8FD5-131B099A3CB4}</author>
    <author>tc={92FDA834-CB67-40F5-8C89-8FC63B32FAC1}</author>
    <author>tc={60F1AF3E-8D19-4124-8C6D-8B43D5A532C3}</author>
    <author>tc={531EB757-D6F6-4787-B7D7-1CD900806F78}</author>
    <author>tc={8BB86FFE-0BC2-4BB6-9F10-D74668528BBF}</author>
  </authors>
  <commentList>
    <comment ref="B13" authorId="0" shapeId="0" xr:uid="{792C271F-849C-4A7B-8FD5-131B099A3C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対応する添付書類にNo.を記載して提出してください。</t>
      </text>
    </comment>
    <comment ref="G13" authorId="1" shapeId="0" xr:uid="{92FDA834-CB67-40F5-8C89-8FC63B32FAC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助成対象車両一覧の記載と完全に一致させてください。</t>
      </text>
    </comment>
    <comment ref="K13" authorId="2" shapeId="0" xr:uid="{60F1AF3E-8D19-4124-8C6D-8B43D5A532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車検証・標識交付証明書の情報を入力してください。</t>
      </text>
    </comment>
    <comment ref="L13" authorId="3" shapeId="0" xr:uid="{531EB757-D6F6-4787-B7D7-1CD900806F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車検証・標識交付証明書の情報を入力してください。</t>
      </text>
    </comment>
    <comment ref="P13" authorId="4" shapeId="0" xr:uid="{8BB86FFE-0BC2-4BB6-9F10-D74668528BB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List>
</comments>
</file>

<file path=xl/sharedStrings.xml><?xml version="1.0" encoding="utf-8"?>
<sst xmlns="http://schemas.openxmlformats.org/spreadsheetml/2006/main" count="252" uniqueCount="129">
  <si>
    <t>例</t>
    <rPh sb="0" eb="1">
      <t>レイ</t>
    </rPh>
    <phoneticPr fontId="2"/>
  </si>
  <si>
    <t>東京都新宿区西新宿●丁目●-●</t>
    <rPh sb="3" eb="5">
      <t>シンジュク</t>
    </rPh>
    <rPh sb="6" eb="9">
      <t>ニシシンジュク</t>
    </rPh>
    <phoneticPr fontId="2"/>
  </si>
  <si>
    <t>yyyy/mm/dd</t>
    <phoneticPr fontId="2"/>
  </si>
  <si>
    <t>EF●●-1000●●●</t>
    <phoneticPr fontId="2"/>
  </si>
  <si>
    <t>特別区</t>
    <rPh sb="0" eb="3">
      <t>トクベツク</t>
    </rPh>
    <phoneticPr fontId="2"/>
  </si>
  <si>
    <t>EV</t>
    <phoneticPr fontId="2"/>
  </si>
  <si>
    <t>日産</t>
  </si>
  <si>
    <t>リーフ・X</t>
  </si>
  <si>
    <t>ZAA-ZE1</t>
  </si>
  <si>
    <t>GLM</t>
  </si>
  <si>
    <t>アパテックモーターズ</t>
  </si>
  <si>
    <t>ASF</t>
  </si>
  <si>
    <t>ヒョンデ</t>
  </si>
  <si>
    <t>アバルト</t>
  </si>
  <si>
    <t>ロールスロイス</t>
  </si>
  <si>
    <t>ランドローバー</t>
  </si>
  <si>
    <t>MINI</t>
  </si>
  <si>
    <t>ジャガー</t>
  </si>
  <si>
    <t>シトロエン</t>
  </si>
  <si>
    <t>ジープ</t>
  </si>
  <si>
    <t>HW ELECTRO</t>
  </si>
  <si>
    <t>三菱</t>
  </si>
  <si>
    <t>FOMM</t>
  </si>
  <si>
    <t>FIAT</t>
  </si>
  <si>
    <t>レクサス</t>
  </si>
  <si>
    <t>メルセデス・ベンツ</t>
  </si>
  <si>
    <t>マツダ</t>
  </si>
  <si>
    <t>ホンダ</t>
  </si>
  <si>
    <t>ボルボ</t>
  </si>
  <si>
    <t>ポルシェ</t>
  </si>
  <si>
    <t>プジョー</t>
  </si>
  <si>
    <t>フォルクスワーゲン</t>
  </si>
  <si>
    <t>ヒュンダイ</t>
  </si>
  <si>
    <t>BYD</t>
  </si>
  <si>
    <t>BMW</t>
  </si>
  <si>
    <t>トヨタ</t>
  </si>
  <si>
    <t>テスラ</t>
  </si>
  <si>
    <t>DS</t>
  </si>
  <si>
    <t>スバル</t>
  </si>
  <si>
    <t>アウディ</t>
  </si>
  <si>
    <t>EVモーターズ・ジャパン</t>
    <phoneticPr fontId="2"/>
  </si>
  <si>
    <t>日本エレクトライク</t>
    <phoneticPr fontId="2"/>
  </si>
  <si>
    <t>ａｉｄｅａ</t>
    <phoneticPr fontId="2"/>
  </si>
  <si>
    <t>ホンダ</t>
    <phoneticPr fontId="2"/>
  </si>
  <si>
    <t>スズキ</t>
    <phoneticPr fontId="2"/>
  </si>
  <si>
    <t>ヤマハ</t>
    <phoneticPr fontId="2"/>
  </si>
  <si>
    <t>カワサキ</t>
    <phoneticPr fontId="2"/>
  </si>
  <si>
    <t>プロト</t>
    <phoneticPr fontId="2"/>
  </si>
  <si>
    <t>トヨタ</t>
    <phoneticPr fontId="2"/>
  </si>
  <si>
    <t>トヨタ車体</t>
    <phoneticPr fontId="2"/>
  </si>
  <si>
    <t>有</t>
  </si>
  <si>
    <t>メーカー名（わナンバー以外バイク）</t>
    <phoneticPr fontId="2"/>
  </si>
  <si>
    <t>メーカー名(車）</t>
    <phoneticPr fontId="2"/>
  </si>
  <si>
    <t xml:space="preserve"> </t>
    <phoneticPr fontId="2"/>
  </si>
  <si>
    <t>&lt;申請にあたっての注意事項＞</t>
    <rPh sb="1" eb="3">
      <t>シンセイ</t>
    </rPh>
    <rPh sb="9" eb="13">
      <t>チュウイジコウ</t>
    </rPh>
    <phoneticPr fontId="2"/>
  </si>
  <si>
    <t>・購入のみの申請で1申請、リース契約の申請で１申請のまとまりで提出してください。リース車両と購入車両を混ぜて一度に申請することはできません。</t>
    <rPh sb="1" eb="3">
      <t>コウニュウ</t>
    </rPh>
    <rPh sb="6" eb="8">
      <t>シンセイ</t>
    </rPh>
    <rPh sb="10" eb="12">
      <t>シンセイ</t>
    </rPh>
    <rPh sb="16" eb="18">
      <t>ケイヤク</t>
    </rPh>
    <rPh sb="19" eb="21">
      <t>シンセイ</t>
    </rPh>
    <rPh sb="23" eb="25">
      <t>シンセイ</t>
    </rPh>
    <rPh sb="31" eb="33">
      <t>テイシュツ</t>
    </rPh>
    <rPh sb="43" eb="45">
      <t>シャリョウ</t>
    </rPh>
    <rPh sb="46" eb="48">
      <t>コウニュウ</t>
    </rPh>
    <rPh sb="48" eb="50">
      <t>シャリョウ</t>
    </rPh>
    <rPh sb="51" eb="52">
      <t>マ</t>
    </rPh>
    <rPh sb="54" eb="56">
      <t>イチド</t>
    </rPh>
    <rPh sb="57" eb="59">
      <t>シンセイ</t>
    </rPh>
    <phoneticPr fontId="2"/>
  </si>
  <si>
    <t>・購入のみの申請で1申請、リース契約の申請で１申請のまとまりで提出してください。※リース車両と購入車両を混ぜて一度に申請することはできません。</t>
    <rPh sb="1" eb="3">
      <t>コウニュウ</t>
    </rPh>
    <rPh sb="6" eb="8">
      <t>シンセイ</t>
    </rPh>
    <rPh sb="10" eb="12">
      <t>シンセイ</t>
    </rPh>
    <rPh sb="16" eb="18">
      <t>ケイヤク</t>
    </rPh>
    <rPh sb="19" eb="21">
      <t>シンセイ</t>
    </rPh>
    <rPh sb="23" eb="25">
      <t>シンセイ</t>
    </rPh>
    <rPh sb="31" eb="33">
      <t>テイシュツ</t>
    </rPh>
    <rPh sb="44" eb="46">
      <t>シャリョウ</t>
    </rPh>
    <rPh sb="47" eb="49">
      <t>コウニュウ</t>
    </rPh>
    <rPh sb="49" eb="51">
      <t>シャリョウ</t>
    </rPh>
    <rPh sb="52" eb="53">
      <t>マ</t>
    </rPh>
    <rPh sb="55" eb="57">
      <t>イチド</t>
    </rPh>
    <rPh sb="58" eb="60">
      <t>シンセイ</t>
    </rPh>
    <phoneticPr fontId="2"/>
  </si>
  <si>
    <t>アルファロメオ</t>
    <phoneticPr fontId="2"/>
  </si>
  <si>
    <t>タジマ</t>
    <phoneticPr fontId="2"/>
  </si>
  <si>
    <t>ロータス</t>
    <phoneticPr fontId="2"/>
  </si>
  <si>
    <t>PHEV</t>
    <phoneticPr fontId="2"/>
  </si>
  <si>
    <t>FCV</t>
    <phoneticPr fontId="2"/>
  </si>
  <si>
    <t>区分</t>
    <rPh sb="0" eb="2">
      <t>クブン</t>
    </rPh>
    <phoneticPr fontId="2"/>
  </si>
  <si>
    <t>助成額</t>
    <rPh sb="0" eb="3">
      <t>ジョセイガク</t>
    </rPh>
    <phoneticPr fontId="2"/>
  </si>
  <si>
    <t>個人</t>
    <rPh sb="0" eb="2">
      <t>コジン</t>
    </rPh>
    <phoneticPr fontId="2"/>
  </si>
  <si>
    <t>R5　法人・個人事業主</t>
    <rPh sb="3" eb="5">
      <t>ホウジン</t>
    </rPh>
    <rPh sb="6" eb="11">
      <t>コジンジギョウヌシ</t>
    </rPh>
    <phoneticPr fontId="2"/>
  </si>
  <si>
    <t>給電機能　※４</t>
    <rPh sb="0" eb="2">
      <t>キュウデン</t>
    </rPh>
    <rPh sb="2" eb="4">
      <t>キノウ</t>
    </rPh>
    <phoneticPr fontId="2"/>
  </si>
  <si>
    <t>有</t>
    <rPh sb="0" eb="1">
      <t>ア</t>
    </rPh>
    <phoneticPr fontId="2"/>
  </si>
  <si>
    <t>無</t>
    <rPh sb="0" eb="1">
      <t>ナシ</t>
    </rPh>
    <phoneticPr fontId="2"/>
  </si>
  <si>
    <t>EV有</t>
    <rPh sb="2" eb="3">
      <t>アリ</t>
    </rPh>
    <phoneticPr fontId="2"/>
  </si>
  <si>
    <t>EV無</t>
    <rPh sb="2" eb="3">
      <t>ナ</t>
    </rPh>
    <phoneticPr fontId="2"/>
  </si>
  <si>
    <t>PHEV有</t>
    <rPh sb="4" eb="5">
      <t>アリ</t>
    </rPh>
    <phoneticPr fontId="2"/>
  </si>
  <si>
    <t>PHEV無</t>
    <rPh sb="4" eb="5">
      <t>ナ</t>
    </rPh>
    <phoneticPr fontId="2"/>
  </si>
  <si>
    <t>FCV有</t>
    <rPh sb="3" eb="4">
      <t>アリ</t>
    </rPh>
    <phoneticPr fontId="2"/>
  </si>
  <si>
    <t>FCV無</t>
    <rPh sb="3" eb="4">
      <t>ナ</t>
    </rPh>
    <phoneticPr fontId="2"/>
  </si>
  <si>
    <t>交付
申請額（車）</t>
  </si>
  <si>
    <t>交付
申請額（車）</t>
    <rPh sb="7" eb="8">
      <t>クルマ</t>
    </rPh>
    <phoneticPr fontId="2"/>
  </si>
  <si>
    <t>・１回の申請で最大５０台までまとめて申請することが可能です。（オンライン申請フォームは１申請あたりの添付容量制限がありますので、超える場合は申請を分けてください。）</t>
    <rPh sb="2" eb="3">
      <t>カイ</t>
    </rPh>
    <rPh sb="4" eb="6">
      <t>シンセイ</t>
    </rPh>
    <rPh sb="7" eb="9">
      <t>サイダイ</t>
    </rPh>
    <rPh sb="11" eb="12">
      <t>ダイ</t>
    </rPh>
    <rPh sb="18" eb="20">
      <t>シンセイ</t>
    </rPh>
    <rPh sb="25" eb="27">
      <t>カノウ</t>
    </rPh>
    <rPh sb="36" eb="38">
      <t>シンセイ</t>
    </rPh>
    <rPh sb="44" eb="46">
      <t>シンセイ</t>
    </rPh>
    <rPh sb="50" eb="54">
      <t>テンプヨウリョウ</t>
    </rPh>
    <rPh sb="54" eb="56">
      <t>セイゲン</t>
    </rPh>
    <rPh sb="64" eb="65">
      <t>コ</t>
    </rPh>
    <rPh sb="67" eb="69">
      <t>バアイ</t>
    </rPh>
    <rPh sb="70" eb="72">
      <t>シンセイ</t>
    </rPh>
    <rPh sb="73" eb="74">
      <t>ワ</t>
    </rPh>
    <phoneticPr fontId="2"/>
  </si>
  <si>
    <t>・本申請様式の車両情報の並び順と申請時の添付資料の並び順は必ず同じにし、添付資料の右上に下記入力欄B列の対応するNo.を添付資料に記載し添付してください。</t>
    <rPh sb="1" eb="2">
      <t>ホン</t>
    </rPh>
    <rPh sb="2" eb="4">
      <t>シンセイ</t>
    </rPh>
    <rPh sb="4" eb="6">
      <t>ヨウシキ</t>
    </rPh>
    <rPh sb="7" eb="11">
      <t>シャリョウジョウホウ</t>
    </rPh>
    <rPh sb="12" eb="13">
      <t>ナラ</t>
    </rPh>
    <rPh sb="14" eb="15">
      <t>ジュン</t>
    </rPh>
    <rPh sb="16" eb="18">
      <t>シンセイ</t>
    </rPh>
    <rPh sb="18" eb="19">
      <t>ジ</t>
    </rPh>
    <rPh sb="20" eb="24">
      <t>テンプシリョウ</t>
    </rPh>
    <rPh sb="25" eb="26">
      <t>ナラ</t>
    </rPh>
    <rPh sb="27" eb="28">
      <t>ジュン</t>
    </rPh>
    <rPh sb="29" eb="30">
      <t>カナラ</t>
    </rPh>
    <rPh sb="31" eb="32">
      <t>オナ</t>
    </rPh>
    <rPh sb="36" eb="40">
      <t>テンプシリョウ</t>
    </rPh>
    <rPh sb="41" eb="43">
      <t>ミギウエ</t>
    </rPh>
    <rPh sb="44" eb="46">
      <t>カキ</t>
    </rPh>
    <rPh sb="46" eb="48">
      <t>ニュウリョク</t>
    </rPh>
    <rPh sb="48" eb="49">
      <t>ラン</t>
    </rPh>
    <rPh sb="50" eb="51">
      <t>レツ</t>
    </rPh>
    <rPh sb="52" eb="54">
      <t>タイオウ</t>
    </rPh>
    <rPh sb="65" eb="67">
      <t>キサイ</t>
    </rPh>
    <rPh sb="68" eb="70">
      <t>テンプ</t>
    </rPh>
    <phoneticPr fontId="2"/>
  </si>
  <si>
    <t>（車検証・標識交付証明書をもとに記載）</t>
    <rPh sb="5" eb="12">
      <t>ヒョウシキコウフショウメイショ</t>
    </rPh>
    <phoneticPr fontId="10"/>
  </si>
  <si>
    <t>R6</t>
    <phoneticPr fontId="2"/>
  </si>
  <si>
    <t>R7</t>
    <phoneticPr fontId="2"/>
  </si>
  <si>
    <t>メーカー販売実績</t>
    <rPh sb="4" eb="8">
      <t>ハンバイジッセキ</t>
    </rPh>
    <phoneticPr fontId="2"/>
  </si>
  <si>
    <t>ラインナップ</t>
    <phoneticPr fontId="2"/>
  </si>
  <si>
    <t>GX評価</t>
    <rPh sb="2" eb="4">
      <t>ヒョウカ</t>
    </rPh>
    <phoneticPr fontId="2"/>
  </si>
  <si>
    <t>上乗せ合計</t>
    <rPh sb="0" eb="2">
      <t>ウワノ</t>
    </rPh>
    <rPh sb="3" eb="5">
      <t>ゴウケイ</t>
    </rPh>
    <phoneticPr fontId="2"/>
  </si>
  <si>
    <t>ランボルギーニ</t>
    <phoneticPr fontId="2"/>
  </si>
  <si>
    <t>EV</t>
  </si>
  <si>
    <t>　EV、PHEV、FCVに関する情報</t>
    <rPh sb="13" eb="14">
      <t>カン</t>
    </rPh>
    <rPh sb="16" eb="18">
      <t>ジョウホウ</t>
    </rPh>
    <phoneticPr fontId="3"/>
  </si>
  <si>
    <t>EV、PHEV、FCVに関する情報</t>
    <rPh sb="12" eb="13">
      <t>カン</t>
    </rPh>
    <rPh sb="15" eb="17">
      <t>ジョウホウ</t>
    </rPh>
    <phoneticPr fontId="3"/>
  </si>
  <si>
    <t>自家用</t>
  </si>
  <si>
    <t>・１車両種別につき１申請として申請してください。（例　１申請にEV、PHEV、FCVを混ぜるのはNG）</t>
    <rPh sb="2" eb="6">
      <t>シャリョウシュベツ</t>
    </rPh>
    <rPh sb="10" eb="12">
      <t>シンセイ</t>
    </rPh>
    <rPh sb="15" eb="17">
      <t>シンセイ</t>
    </rPh>
    <rPh sb="25" eb="26">
      <t>レイ</t>
    </rPh>
    <rPh sb="28" eb="30">
      <t>シンセイ</t>
    </rPh>
    <rPh sb="43" eb="44">
      <t>マ</t>
    </rPh>
    <phoneticPr fontId="2"/>
  </si>
  <si>
    <t>・１車両種別につき１申請として申請してください。（例　１申請にEV、PHEV、FCVを混ぜるのはNG）</t>
    <phoneticPr fontId="2"/>
  </si>
  <si>
    <t>左記で「その他」を選択した場合、事業名を記載</t>
    <rPh sb="0" eb="2">
      <t>サキ</t>
    </rPh>
    <rPh sb="6" eb="7">
      <t>タ</t>
    </rPh>
    <rPh sb="9" eb="11">
      <t>センタク</t>
    </rPh>
    <rPh sb="13" eb="15">
      <t>バアイ</t>
    </rPh>
    <rPh sb="16" eb="19">
      <t>ジギョウメイ</t>
    </rPh>
    <rPh sb="20" eb="22">
      <t>キサイ</t>
    </rPh>
    <phoneticPr fontId="2"/>
  </si>
  <si>
    <t>左記で「その他」を選択した場合、事業名を記載</t>
    <phoneticPr fontId="2"/>
  </si>
  <si>
    <t>・本申請は「わ・れナンバー以外」の車両（EV、PHEV、FCV）に係る添付書類です。（充放電設備による上乗せの申請に係る申請書ではないのでご注意ください。）</t>
    <rPh sb="1" eb="4">
      <t>ホンシンセイ</t>
    </rPh>
    <rPh sb="13" eb="15">
      <t>イガイ</t>
    </rPh>
    <rPh sb="17" eb="19">
      <t>シャリョウ</t>
    </rPh>
    <rPh sb="33" eb="34">
      <t>カカ</t>
    </rPh>
    <rPh sb="35" eb="37">
      <t>テンプ</t>
    </rPh>
    <rPh sb="37" eb="39">
      <t>ショルイ</t>
    </rPh>
    <rPh sb="43" eb="46">
      <t>ジュウホウデン</t>
    </rPh>
    <rPh sb="46" eb="48">
      <t>セツビ</t>
    </rPh>
    <rPh sb="51" eb="53">
      <t>ウワノ</t>
    </rPh>
    <rPh sb="55" eb="57">
      <t>シンセイ</t>
    </rPh>
    <rPh sb="58" eb="59">
      <t>カカ</t>
    </rPh>
    <rPh sb="60" eb="63">
      <t>シンセイショ</t>
    </rPh>
    <rPh sb="70" eb="72">
      <t>チュウイ</t>
    </rPh>
    <phoneticPr fontId="2"/>
  </si>
  <si>
    <t>No.（車）</t>
  </si>
  <si>
    <t>車両種別※プルダウンより選択（車）</t>
  </si>
  <si>
    <t>交付決定日（車）</t>
  </si>
  <si>
    <t>交付決定番号（車）</t>
  </si>
  <si>
    <t>メーカー名
※プルダウンより選択（車）</t>
  </si>
  <si>
    <t>車名・グレード（車）</t>
  </si>
  <si>
    <t>型式（車）</t>
  </si>
  <si>
    <t>車台番号（車）</t>
  </si>
  <si>
    <t>給電機能の有無　　　※プルダウンより選択（車）</t>
  </si>
  <si>
    <t>登録番号（ナンバー）（車）</t>
  </si>
  <si>
    <t>初度登録日（車）</t>
  </si>
  <si>
    <t>自動車の種別・用途（車）</t>
  </si>
  <si>
    <t>自家用/事業用
※事業用の場合申請できません。（車）</t>
  </si>
  <si>
    <t>使用の本拠の位置（車）</t>
  </si>
  <si>
    <t>特別区/その他（車）</t>
  </si>
  <si>
    <t>車体番号（車）</t>
  </si>
  <si>
    <t>充放電設備事業について既に申請済みである（車）</t>
  </si>
  <si>
    <t>申請した事業名（車）</t>
  </si>
  <si>
    <t>その他事業名（車）</t>
  </si>
  <si>
    <t>初度登録予定日（車）</t>
  </si>
  <si>
    <t>使用の本拠の位置（予定）（車）</t>
  </si>
  <si>
    <t>充放電設備事業について既に申請済みである（車）</t>
    <phoneticPr fontId="2"/>
  </si>
  <si>
    <t>充放電設備事業の交付申請日（車）
※R6年度初度登録分は空欄可</t>
    <rPh sb="20" eb="22">
      <t>ネンド</t>
    </rPh>
    <rPh sb="22" eb="26">
      <t>ショドトウロク</t>
    </rPh>
    <rPh sb="26" eb="27">
      <t>ブン</t>
    </rPh>
    <rPh sb="28" eb="30">
      <t>クウラン</t>
    </rPh>
    <rPh sb="30" eb="31">
      <t>カ</t>
    </rPh>
    <phoneticPr fontId="2"/>
  </si>
  <si>
    <t>充放電設備事業の交付申請日（車）
※R6年度初度登録分は空欄可</t>
    <phoneticPr fontId="2"/>
  </si>
  <si>
    <t>CEV車両本体価格（税抜）（車）</t>
    <phoneticPr fontId="2"/>
  </si>
  <si>
    <t>・PからS列は充放電設備の上乗せ申請をしている（予定）の場合のみ記載ください。</t>
    <rPh sb="5" eb="6">
      <t>レツ</t>
    </rPh>
    <rPh sb="7" eb="10">
      <t>ジュウホウデン</t>
    </rPh>
    <rPh sb="10" eb="12">
      <t>セツビ</t>
    </rPh>
    <rPh sb="13" eb="15">
      <t>ウワノ</t>
    </rPh>
    <rPh sb="16" eb="18">
      <t>シンセイ</t>
    </rPh>
    <rPh sb="24" eb="26">
      <t>ヨテイ</t>
    </rPh>
    <rPh sb="28" eb="30">
      <t>バアイ</t>
    </rPh>
    <rPh sb="32" eb="34">
      <t>キサイ</t>
    </rPh>
    <phoneticPr fontId="2"/>
  </si>
  <si>
    <t>・NからQ列は充放電設備の上乗せ申請をしている（予定）の場合のみ記載ください。</t>
    <phoneticPr fontId="2"/>
  </si>
  <si>
    <t>交付申請金額の合計</t>
    <rPh sb="0" eb="6">
      <t>コウフシンセイキンガク</t>
    </rPh>
    <rPh sb="7" eb="9">
      <t>ゴウケイ</t>
    </rPh>
    <phoneticPr fontId="2"/>
  </si>
  <si>
    <t>交付申請金額の合計</t>
    <phoneticPr fontId="2"/>
  </si>
  <si>
    <t>・左の項目から順に入力ください。（正しい金額が表示されない場合があります）</t>
    <rPh sb="1" eb="2">
      <t>ヒダリ</t>
    </rPh>
    <rPh sb="3" eb="5">
      <t>コウモク</t>
    </rPh>
    <rPh sb="7" eb="8">
      <t>ジュン</t>
    </rPh>
    <rPh sb="9" eb="11">
      <t>ニュウリョク</t>
    </rPh>
    <rPh sb="17" eb="18">
      <t>タダ</t>
    </rPh>
    <rPh sb="20" eb="22">
      <t>キンガク</t>
    </rPh>
    <rPh sb="23" eb="25">
      <t>ヒョウジ</t>
    </rPh>
    <rPh sb="29" eb="31">
      <t>バアイ</t>
    </rPh>
    <phoneticPr fontId="2"/>
  </si>
  <si>
    <t>普通・乗用</t>
  </si>
  <si>
    <t>練馬300わ1234</t>
    <rPh sb="0" eb="2">
      <t>ネリマ</t>
    </rPh>
    <phoneticPr fontId="2"/>
  </si>
  <si>
    <t>練馬300あ1234</t>
    <rPh sb="0" eb="2">
      <t>ネリマ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</si>
</sst>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22"/>
      <color theme="1"/>
      <name val="游ゴシック"/>
      <family val="3"/>
      <charset val="128"/>
      <scheme val="minor"/>
    </font>
    <font>
      <sz val="22"/>
      <color theme="1"/>
      <name val="游ゴシック"/>
      <family val="2"/>
      <charset val="128"/>
      <scheme val="minor"/>
    </font>
    <font>
      <b/>
      <sz val="12"/>
      <color rgb="FFFF0000"/>
      <name val="游ゴシック"/>
      <family val="3"/>
      <charset val="128"/>
      <scheme val="minor"/>
    </font>
    <font>
      <sz val="16"/>
      <color theme="1"/>
      <name val="游ゴシック"/>
      <family val="3"/>
      <charset val="128"/>
      <scheme val="minor"/>
    </font>
    <font>
      <sz val="10"/>
      <color theme="1"/>
      <name val="ＭＳ 明朝"/>
      <family val="1"/>
      <charset val="128"/>
    </font>
    <font>
      <sz val="16"/>
      <color theme="1"/>
      <name val="游ゴシック"/>
      <family val="2"/>
      <charset val="128"/>
      <scheme val="minor"/>
    </font>
    <font>
      <sz val="16"/>
      <color theme="1"/>
      <name val="游ゴシック"/>
      <family val="2"/>
      <scheme val="minor"/>
    </font>
    <font>
      <sz val="11"/>
      <color theme="1"/>
      <name val="游ゴシック"/>
      <family val="3"/>
      <charset val="128"/>
      <scheme val="minor"/>
    </font>
    <font>
      <b/>
      <sz val="11"/>
      <color rgb="FFFF0000"/>
      <name val="游ゴシック"/>
      <family val="3"/>
      <charset val="128"/>
      <scheme val="minor"/>
    </font>
    <font>
      <b/>
      <sz val="16"/>
      <color rgb="FFFF0000"/>
      <name val="游ゴシック"/>
      <family val="3"/>
      <charset val="128"/>
      <scheme val="minor"/>
    </font>
    <font>
      <b/>
      <sz val="11"/>
      <color indexed="10"/>
      <name val="游ゴシック"/>
      <family val="3"/>
      <charset val="128"/>
      <scheme val="minor"/>
    </font>
    <font>
      <b/>
      <sz val="16"/>
      <color indexed="10"/>
      <name val="游ゴシック"/>
      <family val="3"/>
      <charset val="128"/>
      <scheme val="minor"/>
    </font>
    <font>
      <b/>
      <sz val="12"/>
      <color indexed="10"/>
      <name val="游ゴシック"/>
      <family val="3"/>
      <charset val="128"/>
      <scheme val="minor"/>
    </font>
    <font>
      <sz val="11"/>
      <color rgb="FF000000"/>
      <name val="メイリオ"/>
      <family val="3"/>
      <charset val="128"/>
    </font>
    <font>
      <sz val="11"/>
      <name val="メイリオ"/>
      <family val="3"/>
      <charset val="128"/>
    </font>
    <font>
      <sz val="11"/>
      <color theme="1"/>
      <name val="メイリオ"/>
      <family val="3"/>
      <charset val="128"/>
    </font>
    <font>
      <sz val="11"/>
      <name val="游ゴシック"/>
      <family val="3"/>
      <charset val="128"/>
      <scheme val="minor"/>
    </font>
    <font>
      <sz val="12"/>
      <color rgb="FF1D1C1A"/>
      <name val="游ゴシック"/>
      <family val="3"/>
      <charset val="128"/>
      <scheme val="minor"/>
    </font>
    <font>
      <sz val="10"/>
      <color rgb="FF1D1C1A"/>
      <name val="游ゴシック"/>
      <family val="3"/>
      <charset val="128"/>
      <scheme val="minor"/>
    </font>
    <font>
      <sz val="12"/>
      <color rgb="FFFF0000"/>
      <name val="游ゴシック"/>
      <family val="3"/>
      <charset val="128"/>
      <scheme val="minor"/>
    </font>
    <font>
      <b/>
      <sz val="22"/>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s>
  <borders count="31">
    <border>
      <left/>
      <right/>
      <top/>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medium">
        <color indexed="64"/>
      </right>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top style="medium">
        <color indexed="64"/>
      </top>
      <bottom style="thin">
        <color indexed="64"/>
      </bottom>
      <diagonal/>
    </border>
    <border>
      <left style="thin">
        <color auto="1"/>
      </left>
      <right/>
      <top style="thin">
        <color indexed="64"/>
      </top>
      <bottom style="double">
        <color indexed="64"/>
      </bottom>
      <diagonal/>
    </border>
    <border>
      <left style="thin">
        <color indexed="64"/>
      </left>
      <right/>
      <top/>
      <bottom style="dotted">
        <color theme="0" tint="-0.499984740745262"/>
      </bottom>
      <diagonal/>
    </border>
    <border>
      <left/>
      <right style="thin">
        <color auto="1"/>
      </right>
      <top style="medium">
        <color indexed="64"/>
      </top>
      <bottom style="thin">
        <color indexed="64"/>
      </bottom>
      <diagonal/>
    </border>
    <border>
      <left/>
      <right style="thin">
        <color auto="1"/>
      </right>
      <top style="thin">
        <color indexed="64"/>
      </top>
      <bottom style="double">
        <color indexed="64"/>
      </bottom>
      <diagonal/>
    </border>
    <border>
      <left/>
      <right style="thin">
        <color indexed="64"/>
      </right>
      <top/>
      <bottom style="dotted">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dotted">
        <color theme="0" tint="-0.499984740745262"/>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5" fillId="0" borderId="1" xfId="1" applyFont="1" applyBorder="1" applyProtection="1">
      <alignment vertical="center"/>
      <protection locked="0"/>
    </xf>
    <xf numFmtId="14" fontId="5" fillId="0" borderId="1" xfId="1" applyNumberFormat="1" applyFont="1" applyBorder="1" applyProtection="1">
      <alignment vertical="center"/>
      <protection locked="0"/>
    </xf>
    <xf numFmtId="0" fontId="5" fillId="0" borderId="4" xfId="1" applyFont="1" applyBorder="1" applyProtection="1">
      <alignment vertical="center"/>
      <protection locked="0"/>
    </xf>
    <xf numFmtId="14" fontId="5" fillId="0" borderId="4" xfId="1" applyNumberFormat="1" applyFont="1" applyBorder="1" applyProtection="1">
      <alignment vertical="center"/>
      <protection locked="0"/>
    </xf>
    <xf numFmtId="0" fontId="5" fillId="0" borderId="5" xfId="1" applyFont="1" applyBorder="1" applyProtection="1">
      <alignment vertical="center"/>
      <protection locked="0"/>
    </xf>
    <xf numFmtId="14" fontId="5" fillId="0" borderId="5" xfId="1" applyNumberFormat="1" applyFont="1" applyBorder="1" applyProtection="1">
      <alignment vertical="center"/>
      <protection locked="0"/>
    </xf>
    <xf numFmtId="0" fontId="5" fillId="0" borderId="1" xfId="1" applyFont="1" applyBorder="1" applyAlignment="1" applyProtection="1">
      <alignment vertical="center" wrapText="1"/>
      <protection locked="0"/>
    </xf>
    <xf numFmtId="0" fontId="5" fillId="0" borderId="19" xfId="1" applyFont="1" applyBorder="1" applyAlignment="1" applyProtection="1">
      <alignment vertical="center" wrapText="1"/>
      <protection locked="0"/>
    </xf>
    <xf numFmtId="0" fontId="19" fillId="0" borderId="24" xfId="0" applyFont="1" applyBorder="1" applyAlignment="1">
      <alignment horizontal="left" vertical="top"/>
    </xf>
    <xf numFmtId="38" fontId="19" fillId="0" borderId="24" xfId="3" applyFont="1" applyFill="1" applyBorder="1" applyAlignment="1">
      <alignment horizontal="right" vertical="top"/>
    </xf>
    <xf numFmtId="0" fontId="20" fillId="0" borderId="24" xfId="0" applyFont="1" applyBorder="1" applyAlignment="1">
      <alignment vertical="center" wrapText="1"/>
    </xf>
    <xf numFmtId="0" fontId="20" fillId="0" borderId="24" xfId="0" applyFont="1" applyBorder="1" applyAlignment="1">
      <alignment horizontal="left" vertical="top" wrapText="1"/>
    </xf>
    <xf numFmtId="0" fontId="20" fillId="0" borderId="24" xfId="0" applyFont="1" applyBorder="1" applyAlignment="1">
      <alignment vertical="top" wrapText="1"/>
    </xf>
    <xf numFmtId="0" fontId="21" fillId="0" borderId="0" xfId="0" applyFont="1">
      <alignment vertical="center"/>
    </xf>
    <xf numFmtId="0" fontId="21" fillId="0" borderId="23" xfId="0" applyFont="1" applyBorder="1">
      <alignment vertical="center"/>
    </xf>
    <xf numFmtId="0" fontId="0" fillId="0" borderId="24" xfId="0" applyBorder="1">
      <alignment vertical="center"/>
    </xf>
    <xf numFmtId="38" fontId="0" fillId="0" borderId="24" xfId="3" applyFont="1" applyBorder="1">
      <alignment vertical="center"/>
    </xf>
    <xf numFmtId="0" fontId="22" fillId="7" borderId="24" xfId="0" applyFont="1" applyFill="1" applyBorder="1" applyAlignment="1">
      <alignment horizontal="center" vertical="center"/>
    </xf>
    <xf numFmtId="0" fontId="18" fillId="0" borderId="4" xfId="1" applyFont="1" applyBorder="1" applyProtection="1">
      <alignment vertical="center"/>
      <protection locked="0"/>
    </xf>
    <xf numFmtId="0" fontId="5" fillId="0" borderId="4" xfId="1" applyFont="1" applyBorder="1" applyAlignment="1" applyProtection="1">
      <alignment vertical="center" wrapText="1"/>
      <protection locked="0"/>
    </xf>
    <xf numFmtId="0" fontId="8" fillId="0" borderId="4" xfId="1" applyFont="1" applyBorder="1" applyProtection="1">
      <alignment vertical="center"/>
      <protection locked="0"/>
    </xf>
    <xf numFmtId="0" fontId="5" fillId="0" borderId="25" xfId="1" applyFont="1" applyBorder="1" applyAlignment="1" applyProtection="1">
      <alignment vertical="center" wrapText="1"/>
      <protection locked="0"/>
    </xf>
    <xf numFmtId="0" fontId="23" fillId="0" borderId="4" xfId="1" applyFont="1" applyBorder="1" applyProtection="1">
      <alignment vertical="center"/>
      <protection locked="0"/>
    </xf>
    <xf numFmtId="38" fontId="21" fillId="0" borderId="0" xfId="3" applyFont="1">
      <alignment vertical="center"/>
    </xf>
    <xf numFmtId="38" fontId="5" fillId="0" borderId="19" xfId="3" applyFont="1" applyBorder="1" applyAlignment="1" applyProtection="1">
      <alignment vertical="center" wrapText="1"/>
      <protection locked="0"/>
    </xf>
    <xf numFmtId="0" fontId="24" fillId="0" borderId="4" xfId="1" applyFont="1" applyBorder="1" applyProtection="1">
      <alignment vertical="center"/>
      <protection locked="0"/>
    </xf>
    <xf numFmtId="14" fontId="5" fillId="0" borderId="19" xfId="1" applyNumberFormat="1" applyFont="1" applyBorder="1" applyAlignment="1" applyProtection="1">
      <alignment vertical="center" wrapText="1"/>
      <protection locked="0"/>
    </xf>
    <xf numFmtId="38" fontId="5" fillId="5" borderId="2" xfId="2" applyFont="1" applyFill="1" applyBorder="1" applyProtection="1">
      <alignment vertical="center"/>
    </xf>
    <xf numFmtId="38" fontId="5" fillId="5" borderId="19" xfId="3" applyFont="1" applyFill="1" applyBorder="1" applyProtection="1">
      <alignment vertical="center"/>
    </xf>
    <xf numFmtId="0" fontId="5" fillId="0" borderId="2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1" fillId="2" borderId="0" xfId="1" applyFill="1" applyProtection="1">
      <alignment vertical="center"/>
      <protection locked="0"/>
    </xf>
    <xf numFmtId="0" fontId="11" fillId="2" borderId="26" xfId="1" applyFont="1" applyFill="1" applyBorder="1" applyAlignment="1" applyProtection="1">
      <alignment horizontal="center" vertical="center"/>
      <protection locked="0"/>
    </xf>
    <xf numFmtId="0" fontId="11" fillId="2" borderId="29" xfId="1" applyFont="1" applyFill="1" applyBorder="1" applyAlignment="1" applyProtection="1">
      <alignment horizontal="center" vertical="center"/>
      <protection locked="0"/>
    </xf>
    <xf numFmtId="0" fontId="11" fillId="2" borderId="0" xfId="1"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1" fillId="2" borderId="0" xfId="1" applyFont="1" applyFill="1" applyAlignment="1" applyProtection="1">
      <alignment horizontal="center" vertical="center"/>
      <protection locked="0"/>
    </xf>
    <xf numFmtId="0" fontId="9" fillId="2" borderId="0" xfId="1" applyFont="1" applyFill="1" applyAlignment="1" applyProtection="1">
      <alignment horizontal="left" vertical="top"/>
      <protection locked="0"/>
    </xf>
    <xf numFmtId="0" fontId="16" fillId="2" borderId="0" xfId="1" applyFont="1" applyFill="1" applyProtection="1">
      <alignment vertical="center"/>
      <protection locked="0"/>
    </xf>
    <xf numFmtId="0" fontId="17" fillId="2" borderId="0" xfId="1" applyFont="1" applyFill="1" applyAlignment="1" applyProtection="1">
      <alignment horizontal="left" vertical="top"/>
      <protection locked="0"/>
    </xf>
    <xf numFmtId="0" fontId="17" fillId="2" borderId="0" xfId="1" applyFont="1" applyFill="1" applyAlignment="1" applyProtection="1">
      <alignment horizontal="center" vertical="center"/>
      <protection locked="0"/>
    </xf>
    <xf numFmtId="0" fontId="17" fillId="2" borderId="0" xfId="1" applyFont="1" applyFill="1" applyAlignment="1" applyProtection="1">
      <alignment horizontal="left" vertical="center"/>
      <protection locked="0"/>
    </xf>
    <xf numFmtId="0" fontId="16" fillId="2" borderId="0" xfId="1" applyFont="1" applyFill="1" applyAlignment="1" applyProtection="1">
      <alignment horizontal="left" vertical="center"/>
      <protection locked="0"/>
    </xf>
    <xf numFmtId="0" fontId="15" fillId="2" borderId="0" xfId="1" applyFont="1" applyFill="1" applyAlignment="1" applyProtection="1">
      <alignment horizontal="left" vertical="top"/>
      <protection locked="0"/>
    </xf>
    <xf numFmtId="0" fontId="9" fillId="2" borderId="0" xfId="1" applyFont="1" applyFill="1" applyAlignment="1" applyProtection="1">
      <alignment horizontal="center" vertical="center"/>
      <protection locked="0"/>
    </xf>
    <xf numFmtId="0" fontId="13" fillId="2" borderId="0" xfId="1" applyFont="1" applyFill="1" applyProtection="1">
      <alignment vertical="center"/>
      <protection locked="0"/>
    </xf>
    <xf numFmtId="0" fontId="0" fillId="0" borderId="0" xfId="1" applyFont="1" applyProtection="1">
      <alignment vertical="center"/>
      <protection locked="0"/>
    </xf>
    <xf numFmtId="0" fontId="1" fillId="0" borderId="0" xfId="1" applyProtection="1">
      <alignment vertical="center"/>
      <protection locked="0"/>
    </xf>
    <xf numFmtId="0" fontId="13" fillId="0" borderId="0" xfId="1" applyFont="1" applyProtection="1">
      <alignment vertical="center"/>
      <protection locked="0"/>
    </xf>
    <xf numFmtId="0" fontId="1" fillId="2" borderId="0" xfId="1" applyFill="1" applyAlignment="1" applyProtection="1">
      <alignment horizontal="center" vertical="center"/>
      <protection locked="0"/>
    </xf>
    <xf numFmtId="0" fontId="4" fillId="3" borderId="11" xfId="1" applyFont="1" applyFill="1" applyBorder="1" applyAlignment="1" applyProtection="1">
      <alignment horizontal="center" vertical="center" wrapText="1"/>
      <protection locked="0"/>
    </xf>
    <xf numFmtId="0" fontId="4" fillId="3" borderId="20" xfId="1" applyFont="1" applyFill="1" applyBorder="1" applyAlignment="1" applyProtection="1">
      <alignment horizontal="center" vertical="center" wrapText="1"/>
      <protection locked="0"/>
    </xf>
    <xf numFmtId="0" fontId="5" fillId="3" borderId="12" xfId="1" applyFont="1" applyFill="1" applyBorder="1" applyAlignment="1" applyProtection="1">
      <alignment horizontal="center" vertical="center" wrapText="1"/>
      <protection locked="0"/>
    </xf>
    <xf numFmtId="0" fontId="5" fillId="3" borderId="17" xfId="1" applyFont="1" applyFill="1" applyBorder="1" applyAlignment="1" applyProtection="1">
      <alignment horizontal="center" vertical="center" wrapText="1"/>
      <protection locked="0"/>
    </xf>
    <xf numFmtId="0" fontId="5" fillId="4" borderId="13" xfId="1" applyFont="1" applyFill="1" applyBorder="1" applyAlignment="1" applyProtection="1">
      <alignment horizontal="center" vertical="center"/>
      <protection locked="0"/>
    </xf>
    <xf numFmtId="0" fontId="5" fillId="4" borderId="21" xfId="1" applyFont="1" applyFill="1" applyBorder="1" applyAlignment="1" applyProtection="1">
      <alignment horizontal="center" vertical="center"/>
      <protection locked="0"/>
    </xf>
    <xf numFmtId="0" fontId="5" fillId="4" borderId="21" xfId="1" applyFont="1" applyFill="1" applyBorder="1" applyProtection="1">
      <alignment vertical="center"/>
      <protection locked="0"/>
    </xf>
    <xf numFmtId="0" fontId="5" fillId="4" borderId="14" xfId="1" applyFont="1" applyFill="1" applyBorder="1" applyProtection="1">
      <alignment vertical="center"/>
      <protection locked="0"/>
    </xf>
    <xf numFmtId="14" fontId="5" fillId="4" borderId="14" xfId="1" applyNumberFormat="1" applyFont="1" applyFill="1" applyBorder="1" applyProtection="1">
      <alignment vertical="center"/>
      <protection locked="0"/>
    </xf>
    <xf numFmtId="0" fontId="5" fillId="4" borderId="18" xfId="1" applyFont="1" applyFill="1" applyBorder="1" applyProtection="1">
      <alignment vertical="center"/>
      <protection locked="0"/>
    </xf>
    <xf numFmtId="38" fontId="5" fillId="4" borderId="18" xfId="3" applyFont="1" applyFill="1" applyBorder="1" applyProtection="1">
      <alignment vertical="center"/>
      <protection locked="0"/>
    </xf>
    <xf numFmtId="14" fontId="5" fillId="0" borderId="22" xfId="1" applyNumberFormat="1" applyFont="1" applyBorder="1" applyProtection="1">
      <alignment vertical="center"/>
      <protection locked="0"/>
    </xf>
    <xf numFmtId="0" fontId="1" fillId="2" borderId="6" xfId="1" applyFill="1" applyBorder="1" applyAlignment="1" applyProtection="1">
      <alignment horizontal="center" vertical="center"/>
      <protection locked="0"/>
    </xf>
    <xf numFmtId="0" fontId="1" fillId="2" borderId="7" xfId="1" applyFill="1" applyBorder="1" applyAlignment="1" applyProtection="1">
      <alignment horizontal="center" vertical="center"/>
      <protection locked="0"/>
    </xf>
    <xf numFmtId="0" fontId="1" fillId="2" borderId="7" xfId="1" applyFill="1" applyBorder="1" applyProtection="1">
      <alignment vertical="center"/>
      <protection locked="0"/>
    </xf>
    <xf numFmtId="0" fontId="1" fillId="2" borderId="8" xfId="1" applyFill="1" applyBorder="1" applyAlignment="1" applyProtection="1">
      <alignment horizontal="center" vertical="center"/>
      <protection locked="0"/>
    </xf>
    <xf numFmtId="38" fontId="6" fillId="2" borderId="0" xfId="1" applyNumberFormat="1" applyFont="1" applyFill="1" applyProtection="1">
      <alignment vertical="center"/>
      <protection locked="0"/>
    </xf>
    <xf numFmtId="38" fontId="6" fillId="0" borderId="0" xfId="1" applyNumberFormat="1" applyFont="1" applyAlignment="1" applyProtection="1">
      <alignment horizontal="center" vertical="center"/>
      <protection locked="0"/>
    </xf>
    <xf numFmtId="0" fontId="1" fillId="2" borderId="9" xfId="1" applyFill="1" applyBorder="1" applyAlignment="1" applyProtection="1">
      <alignment horizontal="center" vertical="center"/>
      <protection locked="0"/>
    </xf>
    <xf numFmtId="0" fontId="1" fillId="2" borderId="10" xfId="1" applyFill="1" applyBorder="1" applyAlignment="1" applyProtection="1">
      <alignment horizontal="center" vertical="center"/>
      <protection locked="0"/>
    </xf>
    <xf numFmtId="0" fontId="1" fillId="2" borderId="10" xfId="1" applyFill="1" applyBorder="1" applyProtection="1">
      <alignment vertical="center"/>
      <protection locked="0"/>
    </xf>
    <xf numFmtId="0" fontId="6" fillId="2" borderId="10" xfId="1" applyFont="1" applyFill="1" applyBorder="1" applyProtection="1">
      <alignment vertical="center"/>
      <protection locked="0"/>
    </xf>
    <xf numFmtId="38" fontId="6" fillId="2" borderId="10" xfId="1" applyNumberFormat="1" applyFont="1" applyFill="1" applyBorder="1" applyProtection="1">
      <alignment vertical="center"/>
      <protection locked="0"/>
    </xf>
    <xf numFmtId="38" fontId="6" fillId="0" borderId="10" xfId="1" applyNumberFormat="1" applyFont="1" applyBorder="1" applyAlignment="1" applyProtection="1">
      <alignment horizontal="center" vertical="center"/>
      <protection locked="0"/>
    </xf>
    <xf numFmtId="0" fontId="11" fillId="2" borderId="16" xfId="1" applyFont="1" applyFill="1" applyBorder="1" applyAlignment="1" applyProtection="1">
      <alignment horizontal="left" vertical="center"/>
      <protection locked="0"/>
    </xf>
    <xf numFmtId="0" fontId="1" fillId="2" borderId="27" xfId="1" applyFill="1" applyBorder="1" applyProtection="1">
      <alignment vertical="center"/>
      <protection locked="0"/>
    </xf>
    <xf numFmtId="38" fontId="0" fillId="2" borderId="0" xfId="2" applyFont="1" applyFill="1" applyBorder="1" applyProtection="1">
      <alignment vertical="center"/>
      <protection locked="0"/>
    </xf>
    <xf numFmtId="0" fontId="14" fillId="2" borderId="0" xfId="1" applyFont="1" applyFill="1" applyProtection="1">
      <alignment vertical="center"/>
      <protection locked="0"/>
    </xf>
    <xf numFmtId="0" fontId="15" fillId="2" borderId="0" xfId="1" applyFont="1" applyFill="1" applyAlignment="1" applyProtection="1">
      <alignment horizontal="center" vertical="center"/>
      <protection locked="0"/>
    </xf>
    <xf numFmtId="0" fontId="15" fillId="2" borderId="0" xfId="1" applyFont="1" applyFill="1" applyAlignment="1" applyProtection="1">
      <alignment horizontal="left" vertical="center"/>
      <protection locked="0"/>
    </xf>
    <xf numFmtId="0" fontId="14" fillId="2" borderId="0" xfId="1" applyFont="1" applyFill="1" applyAlignment="1" applyProtection="1">
      <alignment horizontal="left" vertical="center"/>
      <protection locked="0"/>
    </xf>
    <xf numFmtId="38" fontId="12" fillId="2" borderId="0" xfId="2" applyFont="1" applyFill="1" applyBorder="1" applyProtection="1">
      <alignment vertical="center"/>
      <protection locked="0"/>
    </xf>
    <xf numFmtId="38" fontId="0" fillId="0" borderId="0" xfId="2" applyFont="1" applyFill="1" applyBorder="1" applyProtection="1">
      <alignment vertical="center"/>
      <protection locked="0"/>
    </xf>
    <xf numFmtId="0" fontId="4" fillId="3" borderId="30" xfId="1" applyFont="1" applyFill="1" applyBorder="1" applyAlignment="1" applyProtection="1">
      <alignment horizontal="center" vertical="center" wrapText="1"/>
      <protection locked="0"/>
    </xf>
    <xf numFmtId="0" fontId="4" fillId="3" borderId="12" xfId="1" applyFont="1" applyFill="1" applyBorder="1" applyAlignment="1" applyProtection="1">
      <alignment horizontal="center" vertical="center" wrapText="1"/>
      <protection locked="0"/>
    </xf>
    <xf numFmtId="0" fontId="25" fillId="4" borderId="18" xfId="1" applyFont="1" applyFill="1" applyBorder="1" applyProtection="1">
      <alignment vertical="center"/>
      <protection locked="0"/>
    </xf>
    <xf numFmtId="14" fontId="5" fillId="4" borderId="18" xfId="1" applyNumberFormat="1" applyFont="1" applyFill="1" applyBorder="1" applyProtection="1">
      <alignment vertical="center"/>
      <protection locked="0"/>
    </xf>
    <xf numFmtId="38" fontId="5" fillId="4" borderId="15" xfId="3" applyFont="1" applyFill="1" applyBorder="1" applyProtection="1">
      <alignment vertical="center"/>
      <protection locked="0"/>
    </xf>
    <xf numFmtId="0" fontId="6" fillId="2" borderId="7" xfId="1" applyFont="1" applyFill="1" applyBorder="1" applyProtection="1">
      <alignment vertical="center"/>
      <protection locked="0"/>
    </xf>
    <xf numFmtId="38" fontId="6" fillId="2" borderId="10" xfId="2" applyFont="1" applyFill="1" applyBorder="1" applyAlignment="1" applyProtection="1">
      <alignment vertical="center"/>
      <protection locked="0"/>
    </xf>
    <xf numFmtId="0" fontId="1" fillId="6" borderId="0" xfId="1" applyFill="1" applyProtection="1">
      <alignment vertical="center"/>
      <protection locked="0"/>
    </xf>
    <xf numFmtId="0" fontId="6" fillId="2" borderId="7" xfId="1" applyFont="1" applyFill="1" applyBorder="1" applyAlignment="1" applyProtection="1">
      <alignment horizontal="center" vertical="center"/>
      <protection locked="0"/>
    </xf>
    <xf numFmtId="38" fontId="6" fillId="0" borderId="10" xfId="1" applyNumberFormat="1" applyFont="1" applyBorder="1" applyProtection="1">
      <alignment vertical="center"/>
      <protection locked="0"/>
    </xf>
    <xf numFmtId="0" fontId="1" fillId="2" borderId="0" xfId="1" applyFill="1">
      <alignment vertical="center"/>
    </xf>
    <xf numFmtId="38" fontId="6" fillId="0" borderId="7" xfId="1" applyNumberFormat="1" applyFont="1" applyBorder="1" applyAlignment="1">
      <alignment horizontal="center" vertical="center"/>
    </xf>
    <xf numFmtId="0" fontId="1" fillId="0" borderId="0" xfId="1">
      <alignment vertical="center"/>
    </xf>
    <xf numFmtId="0" fontId="7" fillId="0" borderId="7"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26" fillId="2" borderId="7" xfId="1" applyFont="1" applyFill="1" applyBorder="1" applyAlignment="1" applyProtection="1">
      <alignment horizontal="right" vertical="center"/>
      <protection locked="0"/>
    </xf>
    <xf numFmtId="0" fontId="11" fillId="2" borderId="28" xfId="1" applyFont="1" applyFill="1" applyBorder="1" applyAlignment="1" applyProtection="1">
      <alignment horizontal="center" vertical="center"/>
      <protection locked="0"/>
    </xf>
    <xf numFmtId="0" fontId="11" fillId="2" borderId="26" xfId="1" applyFont="1" applyFill="1" applyBorder="1" applyAlignment="1" applyProtection="1">
      <alignment horizontal="center" vertical="center"/>
      <protection locked="0"/>
    </xf>
    <xf numFmtId="0" fontId="11" fillId="2" borderId="27" xfId="1" applyFont="1" applyFill="1" applyBorder="1" applyAlignment="1" applyProtection="1">
      <alignment horizontal="center" vertical="center"/>
      <protection locked="0"/>
    </xf>
    <xf numFmtId="0" fontId="0" fillId="7" borderId="24" xfId="0" applyFill="1" applyBorder="1" applyAlignment="1">
      <alignment horizontal="center" vertical="center"/>
    </xf>
    <xf numFmtId="0" fontId="22" fillId="7" borderId="24" xfId="0" applyFont="1" applyFill="1" applyBorder="1" applyAlignment="1">
      <alignment horizontal="center" vertical="center"/>
    </xf>
    <xf numFmtId="0" fontId="22" fillId="7" borderId="24" xfId="0" applyFont="1" applyFill="1" applyBorder="1" applyAlignment="1">
      <alignment horizontal="center" vertical="center" wrapText="1"/>
    </xf>
  </cellXfs>
  <cellStyles count="4">
    <cellStyle name="桁区切り" xfId="3" builtinId="6"/>
    <cellStyle name="桁区切り 3" xfId="2" xr:uid="{A4FBCE2F-0C90-4125-940A-87CC60D833B0}"/>
    <cellStyle name="標準" xfId="0" builtinId="0"/>
    <cellStyle name="標準 4" xfId="1" xr:uid="{98FA8CAC-84CC-4B30-A2F2-0792F5E77B16}"/>
  </cellStyles>
  <dxfs count="4">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C22B12JR026" id="{43F465CC-52A8-45E0-9A15-F39C69D4AC8F}" userId="PC22B12JR026" providerId="None"/>
  <person displayName="PC24160JL159" id="{21B048F7-FA3A-4E49-912A-B899111C361E}" userId="PC24160JL159"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3" dT="2025-02-27T06:28:09.02" personId="{43F465CC-52A8-45E0-9A15-F39C69D4AC8F}" id="{55CB1FA5-1D0A-4400-8750-6F4F47EB98AA}">
    <text>対応する添付書類にNo.を記載して提出してください。</text>
  </threadedComment>
  <threadedComment ref="E13" dT="2025-01-28T07:13:29.44" personId="{21B048F7-FA3A-4E49-912A-B899111C361E}" id="{8AC8F6D3-C736-4E53-988C-AF3C5BBCD51A}">
    <text>助成対象車両一覧の記載と完全に一致させてください。</text>
  </threadedComment>
  <threadedComment ref="I13" dT="2025-01-28T07:14:43.50" personId="{21B048F7-FA3A-4E49-912A-B899111C361E}" id="{81235CAF-404B-48A7-A35F-72DF960956B4}">
    <text>車検証の情報を入力してください。</text>
  </threadedComment>
  <threadedComment ref="J13" dT="2025-01-28T07:16:24.94" personId="{21B048F7-FA3A-4E49-912A-B899111C361E}" id="{94EF42C5-7628-44D6-A0DE-54732826F778}">
    <text>車検証の情報を入力してください。</text>
  </threadedComment>
  <threadedComment ref="N13" dT="2025-01-28T07:17:32.93" personId="{21B048F7-FA3A-4E49-912A-B899111C361E}" id="{18A88DF8-248A-41DE-A9CC-3FAFCEBE6548}">
    <text>上記住所が23区であれば「特別区」を、それ以外であれば「その他」を選択してください。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B12" dT="2025-02-27T06:28:57.50" personId="{43F465CC-52A8-45E0-9A15-F39C69D4AC8F}" id="{C7F3AA32-99B1-44CE-A3CF-C42B8B4495F0}">
    <text>対応する添付書類にNo.を記載して提出してください。</text>
  </threadedComment>
  <threadedComment ref="E12" dT="2025-01-28T07:13:29.44" personId="{21B048F7-FA3A-4E49-912A-B899111C361E}" id="{6773C680-F7E7-4671-B09D-7A293D5864FF}">
    <text>助成対象車両一覧の記載と完全に一致させてください。</text>
  </threadedComment>
  <threadedComment ref="K12" dT="2025-01-28T07:17:32.93" personId="{21B048F7-FA3A-4E49-912A-B899111C361E}" id="{75933D30-2C4B-4BB3-A723-E13E74BE007A}">
    <text>上記住所が23区であれば「特別区」を、それ以外であれば「その他」を選択してください。</text>
  </threadedComment>
</ThreadedComments>
</file>

<file path=xl/threadedComments/threadedComment3.xml><?xml version="1.0" encoding="utf-8"?>
<ThreadedComments xmlns="http://schemas.microsoft.com/office/spreadsheetml/2018/threadedcomments" xmlns:x="http://schemas.openxmlformats.org/spreadsheetml/2006/main">
  <threadedComment ref="B13" dT="2025-02-27T06:28:52.59" personId="{43F465CC-52A8-45E0-9A15-F39C69D4AC8F}" id="{792C271F-849C-4A7B-8FD5-131B099A3CB4}">
    <text>対応する添付書類にNo.を記載して提出してください。</text>
  </threadedComment>
  <threadedComment ref="G13" dT="2025-01-28T07:13:29.44" personId="{21B048F7-FA3A-4E49-912A-B899111C361E}" id="{92FDA834-CB67-40F5-8C89-8FC63B32FAC1}">
    <text>助成対象車両一覧の記載と完全に一致させてください。</text>
  </threadedComment>
  <threadedComment ref="K13" dT="2025-01-28T07:14:43.50" personId="{21B048F7-FA3A-4E49-912A-B899111C361E}" id="{60F1AF3E-8D19-4124-8C6D-8B43D5A532C3}">
    <text>車検証・標識交付証明書の情報を入力してください。</text>
  </threadedComment>
  <threadedComment ref="L13" dT="2025-01-28T07:16:24.94" personId="{21B048F7-FA3A-4E49-912A-B899111C361E}" id="{531EB757-D6F6-4787-B7D7-1CD900806F78}">
    <text>車検証・標識交付証明書の情報を入力してください。</text>
  </threadedComment>
  <threadedComment ref="P13" dT="2025-01-28T07:17:32.93" personId="{21B048F7-FA3A-4E49-912A-B899111C361E}" id="{8BB86FFE-0BC2-4BB6-9F10-D74668528BBF}">
    <text>上記住所が23区であれば「特別区」を、それ以外であれば「その他」を選択してください。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D1C4-397D-4659-89CC-208D0E4A1871}">
  <sheetPr>
    <tabColor rgb="FFFFFF00"/>
    <pageSetUpPr fitToPage="1"/>
  </sheetPr>
  <dimension ref="A1:U66"/>
  <sheetViews>
    <sheetView tabSelected="1" view="pageBreakPreview" zoomScale="50" zoomScaleNormal="85" zoomScaleSheetLayoutView="50" workbookViewId="0">
      <pane ySplit="13" topLeftCell="A14" activePane="bottomLeft" state="frozen"/>
      <selection pane="bottomLeft" activeCell="E7" sqref="E7"/>
    </sheetView>
  </sheetViews>
  <sheetFormatPr defaultColWidth="8.75" defaultRowHeight="18"/>
  <cols>
    <col min="1" max="1" width="2.83203125" style="32" customWidth="1"/>
    <col min="2" max="2" width="9" style="50" customWidth="1"/>
    <col min="3" max="3" width="11.25" style="50" customWidth="1"/>
    <col min="4" max="4" width="22.83203125" style="32" customWidth="1"/>
    <col min="5" max="5" width="24.75" style="32" customWidth="1"/>
    <col min="6" max="6" width="15.33203125" style="32" bestFit="1" customWidth="1"/>
    <col min="7" max="7" width="21.5" style="32" bestFit="1" customWidth="1"/>
    <col min="8" max="8" width="22.58203125" style="32" customWidth="1"/>
    <col min="9" max="9" width="33.83203125" style="32" customWidth="1"/>
    <col min="10" max="10" width="37.5" style="32" customWidth="1"/>
    <col min="11" max="12" width="31.83203125" style="32" customWidth="1"/>
    <col min="13" max="13" width="40.5" style="32" customWidth="1"/>
    <col min="14" max="14" width="22" style="32" bestFit="1" customWidth="1"/>
    <col min="15" max="15" width="22" style="32" customWidth="1"/>
    <col min="16" max="16" width="37.25" style="32" customWidth="1"/>
    <col min="17" max="18" width="46.83203125" style="32" customWidth="1"/>
    <col min="19" max="19" width="29.83203125" style="32" customWidth="1"/>
    <col min="20" max="20" width="26.58203125" style="77" customWidth="1"/>
    <col min="21" max="16384" width="8.75" style="32"/>
  </cols>
  <sheetData>
    <row r="1" spans="1:21" ht="27.5" thickTop="1" thickBot="1">
      <c r="A1" s="38"/>
      <c r="B1" s="75" t="s">
        <v>89</v>
      </c>
      <c r="C1" s="33"/>
      <c r="D1" s="76"/>
      <c r="F1" s="35"/>
      <c r="G1" s="36"/>
      <c r="H1" s="36"/>
    </row>
    <row r="2" spans="1:21" ht="27" thickTop="1">
      <c r="B2" s="38"/>
      <c r="C2" s="38"/>
      <c r="E2" s="37"/>
      <c r="F2" s="35"/>
      <c r="G2" s="36"/>
      <c r="H2" s="36"/>
    </row>
    <row r="3" spans="1:21" ht="26.5">
      <c r="A3" s="78"/>
      <c r="B3" s="44" t="s">
        <v>54</v>
      </c>
      <c r="C3" s="44"/>
      <c r="D3" s="78"/>
      <c r="E3" s="79"/>
      <c r="F3" s="80"/>
      <c r="G3" s="81"/>
      <c r="H3" s="81"/>
    </row>
    <row r="4" spans="1:21" ht="26.5">
      <c r="A4" s="78"/>
      <c r="B4" s="44" t="s">
        <v>77</v>
      </c>
      <c r="C4" s="44"/>
      <c r="D4" s="78"/>
      <c r="E4" s="79"/>
      <c r="F4" s="80"/>
      <c r="G4" s="81"/>
      <c r="H4" s="81"/>
    </row>
    <row r="5" spans="1:21" ht="26.5">
      <c r="A5" s="78"/>
      <c r="B5" s="44" t="s">
        <v>78</v>
      </c>
      <c r="C5" s="44"/>
      <c r="D5" s="78"/>
      <c r="E5" s="79"/>
      <c r="F5" s="80"/>
      <c r="G5" s="81"/>
      <c r="H5" s="81"/>
    </row>
    <row r="6" spans="1:21" ht="26.5">
      <c r="A6" s="78"/>
      <c r="B6" s="44" t="s">
        <v>91</v>
      </c>
      <c r="C6" s="44"/>
      <c r="D6" s="78"/>
      <c r="E6" s="79"/>
      <c r="F6" s="80"/>
      <c r="G6" s="81"/>
      <c r="H6" s="81"/>
    </row>
    <row r="7" spans="1:21" ht="26.5">
      <c r="B7" s="44" t="s">
        <v>56</v>
      </c>
      <c r="C7" s="38"/>
      <c r="E7" s="37"/>
      <c r="F7" s="35"/>
      <c r="G7" s="36"/>
      <c r="H7" s="36"/>
    </row>
    <row r="8" spans="1:21" ht="26.5">
      <c r="B8" s="44" t="s">
        <v>125</v>
      </c>
      <c r="C8" s="38"/>
      <c r="E8" s="37"/>
      <c r="F8" s="35"/>
      <c r="G8" s="36"/>
      <c r="H8" s="36"/>
    </row>
    <row r="9" spans="1:21" ht="26.5">
      <c r="B9" s="44" t="s">
        <v>121</v>
      </c>
      <c r="C9" s="38"/>
      <c r="E9" s="37"/>
      <c r="F9" s="35"/>
      <c r="G9" s="36"/>
      <c r="H9" s="36"/>
    </row>
    <row r="10" spans="1:21" ht="9.65" customHeight="1">
      <c r="B10" s="45"/>
      <c r="C10" s="45"/>
      <c r="N10" s="46"/>
      <c r="O10" s="46"/>
      <c r="P10" s="46"/>
      <c r="Q10" s="46"/>
      <c r="R10" s="46"/>
      <c r="S10" s="46"/>
      <c r="T10" s="82"/>
    </row>
    <row r="11" spans="1:21" ht="27" thickBot="1">
      <c r="B11" s="38" t="s">
        <v>79</v>
      </c>
      <c r="C11" s="38"/>
      <c r="H11" s="47"/>
      <c r="I11" s="48"/>
      <c r="J11" s="48"/>
      <c r="K11" s="47"/>
      <c r="L11" s="48"/>
      <c r="N11" s="49"/>
      <c r="O11" s="49"/>
      <c r="P11" s="49"/>
      <c r="Q11" s="49"/>
      <c r="R11" s="49"/>
      <c r="S11" s="49"/>
      <c r="T11" s="83"/>
    </row>
    <row r="12" spans="1:21" s="50" customFormat="1" ht="93" customHeight="1">
      <c r="B12" s="84" t="s">
        <v>96</v>
      </c>
      <c r="C12" s="85" t="s">
        <v>97</v>
      </c>
      <c r="D12" s="53" t="s">
        <v>100</v>
      </c>
      <c r="E12" s="53" t="s">
        <v>101</v>
      </c>
      <c r="F12" s="53" t="s">
        <v>102</v>
      </c>
      <c r="G12" s="53" t="s">
        <v>111</v>
      </c>
      <c r="H12" s="53" t="s">
        <v>104</v>
      </c>
      <c r="I12" s="53" t="s">
        <v>105</v>
      </c>
      <c r="J12" s="53" t="s">
        <v>106</v>
      </c>
      <c r="K12" s="53" t="s">
        <v>107</v>
      </c>
      <c r="L12" s="53" t="s">
        <v>108</v>
      </c>
      <c r="M12" s="53" t="s">
        <v>109</v>
      </c>
      <c r="N12" s="53" t="s">
        <v>110</v>
      </c>
      <c r="O12" s="54" t="s">
        <v>120</v>
      </c>
      <c r="P12" s="54" t="s">
        <v>117</v>
      </c>
      <c r="Q12" s="54" t="s">
        <v>113</v>
      </c>
      <c r="R12" s="54" t="s">
        <v>114</v>
      </c>
      <c r="S12" s="54" t="s">
        <v>118</v>
      </c>
      <c r="T12" s="53" t="s">
        <v>75</v>
      </c>
    </row>
    <row r="13" spans="1:21" ht="30" customHeight="1" thickBot="1">
      <c r="B13" s="55" t="s">
        <v>0</v>
      </c>
      <c r="C13" s="56" t="s">
        <v>5</v>
      </c>
      <c r="D13" s="58" t="s">
        <v>6</v>
      </c>
      <c r="E13" s="58" t="s">
        <v>7</v>
      </c>
      <c r="F13" s="58" t="s">
        <v>8</v>
      </c>
      <c r="G13" s="58" t="s">
        <v>3</v>
      </c>
      <c r="H13" s="58" t="s">
        <v>50</v>
      </c>
      <c r="I13" s="58" t="s">
        <v>127</v>
      </c>
      <c r="J13" s="59" t="s">
        <v>2</v>
      </c>
      <c r="K13" s="59" t="s">
        <v>126</v>
      </c>
      <c r="L13" s="59" t="s">
        <v>90</v>
      </c>
      <c r="M13" s="58" t="s">
        <v>1</v>
      </c>
      <c r="N13" s="58" t="s">
        <v>4</v>
      </c>
      <c r="O13" s="60"/>
      <c r="P13" s="60"/>
      <c r="Q13" s="60"/>
      <c r="R13" s="86" t="s">
        <v>93</v>
      </c>
      <c r="S13" s="87"/>
      <c r="T13" s="88">
        <v>750000</v>
      </c>
    </row>
    <row r="14" spans="1:21" ht="30" customHeight="1" thickTop="1">
      <c r="B14" s="31">
        <v>1</v>
      </c>
      <c r="C14" s="30" t="s">
        <v>87</v>
      </c>
      <c r="D14" s="23"/>
      <c r="E14" s="21"/>
      <c r="F14" s="3"/>
      <c r="G14" s="3"/>
      <c r="H14" s="3"/>
      <c r="I14" s="3"/>
      <c r="J14" s="4"/>
      <c r="K14" s="4"/>
      <c r="L14" s="4"/>
      <c r="M14" s="3"/>
      <c r="N14" s="20"/>
      <c r="O14" s="25"/>
      <c r="P14" s="8"/>
      <c r="Q14" s="8"/>
      <c r="R14" s="8"/>
      <c r="S14" s="27"/>
      <c r="T14" s="28" t="str">
        <f>IF(O14&gt;=8400000,U14,IF(AND(J14&gt;=DATE(2024,4,1),J14&lt;=DATE(2025,3,31)),VLOOKUP(C14&amp;H14,Sheet1!$E$11:$F$16,2,0)+VLOOKUP(D14,Sheet1!$B$2:$C$48,2,0),IF(AND(C14="FCV",J14&gt;=DATE(2025,4,1),J14&lt;=DATE(2026,3,31)),VLOOKUP(C14&amp;H14,Sheet1!$T$11:$U$16,2,0),IF(AND(J14&gt;=DATE(2025,4,1),J14&lt;=DATE(2026,3,31)),VLOOKUP(C14&amp;H14,Sheet1!$T$11:$U$16,2,0)+VLOOKUP(D14,Sheet1!$N$2:$R$47,5,0),""))))</f>
        <v/>
      </c>
      <c r="U14" s="94" t="str">
        <f>IF(O14&gt;=8400000,IF(AND(J14&gt;=DATE(2024,4,1),J14&lt;=DATE(2025,3,31)),VLOOKUP(C14&amp;H14,Sheet1!$E$11:$F$16,2,0)+VLOOKUP(D14,Sheet1!$B$2:$C$48,2,0),IF(AND(C14="FCV",J14&gt;=DATE(2025,4,1),J14&lt;=DATE(2026,3,31)),VLOOKUP(C14&amp;H14,Sheet1!$T$11:$U$16,2,0)+200000,IF(AND(J14&gt;=DATE(2025,4,1),J14&lt;=DATE(2026,3,31)),VLOOKUP(C14&amp;H14,Sheet1!$T$11:$U$16,2,0)+VLOOKUP(D14,Sheet1!$N$2:$R$47,5,0),"")))*0.8,"")</f>
        <v/>
      </c>
    </row>
    <row r="15" spans="1:21" ht="30" customHeight="1">
      <c r="B15" s="31">
        <v>2</v>
      </c>
      <c r="C15" s="30"/>
      <c r="D15" s="23"/>
      <c r="E15" s="3"/>
      <c r="F15" s="3"/>
      <c r="G15" s="3"/>
      <c r="H15" s="3"/>
      <c r="I15" s="3"/>
      <c r="J15" s="4"/>
      <c r="K15" s="4"/>
      <c r="L15" s="4"/>
      <c r="M15" s="3"/>
      <c r="N15" s="7"/>
      <c r="O15" s="25"/>
      <c r="P15" s="8"/>
      <c r="Q15" s="8"/>
      <c r="R15" s="8"/>
      <c r="S15" s="27"/>
      <c r="T15" s="28" t="str">
        <f>IF(O15&gt;=8400000,U15,IF(AND(J15&gt;=DATE(2024,4,1),J15&lt;=DATE(2025,3,31)),VLOOKUP(C15&amp;H15,Sheet1!$E$11:$F$16,2,0)+VLOOKUP(D15,Sheet1!$B$2:$C$48,2,0),IF(AND(C15="FCV",J15&gt;=DATE(2025,4,1),J15&lt;=DATE(2026,3,31)),VLOOKUP(C15&amp;H15,Sheet1!$T$11:$U$16,2,0),IF(AND(J15&gt;=DATE(2025,4,1),J15&lt;=DATE(2026,3,31)),VLOOKUP(C15&amp;H15,Sheet1!$T$11:$U$16,2,0)+VLOOKUP(D15,Sheet1!$N$2:$R$47,5,0),""))))</f>
        <v/>
      </c>
      <c r="U15" s="94" t="str">
        <f>IF(O15&gt;=8400000,IF(AND(J15&gt;=DATE(2024,4,1),J15&lt;=DATE(2025,3,31)),VLOOKUP(C15&amp;H15,Sheet1!$E$11:$F$16,2,0)+VLOOKUP(D15,Sheet1!$B$2:$C$48,2,0),IF(AND(C15="FCV",J15&gt;=DATE(2025,4,1),J15&lt;=DATE(2026,3,31)),VLOOKUP(C15&amp;H15,Sheet1!$T$11:$U$16,2,0),IF(AND(J15&gt;=DATE(2025,4,1),J15&lt;=DATE(2026,3,31)),VLOOKUP(C15&amp;H15,Sheet1!$T$11:$U$16,2,0)+VLOOKUP(D15,Sheet1!$N$2:$R$47,5,0),"")))*0.8,"")</f>
        <v/>
      </c>
    </row>
    <row r="16" spans="1:21" ht="30" customHeight="1">
      <c r="B16" s="31">
        <v>3</v>
      </c>
      <c r="C16" s="30"/>
      <c r="D16" s="23"/>
      <c r="E16" s="3"/>
      <c r="F16" s="3"/>
      <c r="G16" s="3"/>
      <c r="H16" s="3"/>
      <c r="I16" s="3"/>
      <c r="J16" s="4"/>
      <c r="K16" s="4"/>
      <c r="L16" s="4"/>
      <c r="M16" s="3"/>
      <c r="N16" s="7"/>
      <c r="O16" s="25"/>
      <c r="P16" s="8"/>
      <c r="Q16" s="8"/>
      <c r="R16" s="8"/>
      <c r="S16" s="27"/>
      <c r="T16" s="28" t="str">
        <f>IF(O16&gt;=8400000,U16,IF(AND(J16&gt;=DATE(2024,4,1),J16&lt;=DATE(2025,3,31)),VLOOKUP(C16&amp;H16,Sheet1!$E$11:$F$16,2,0)+VLOOKUP(D16,Sheet1!$B$2:$C$48,2,0),IF(AND(C16="FCV",J16&gt;=DATE(2025,4,1),J16&lt;=DATE(2026,3,31)),VLOOKUP(C16&amp;H16,Sheet1!$T$11:$U$16,2,0),IF(AND(J16&gt;=DATE(2025,4,1),J16&lt;=DATE(2026,3,31)),VLOOKUP(C16&amp;H16,Sheet1!$T$11:$U$16,2,0)+VLOOKUP(D16,Sheet1!$N$2:$R$47,5,0),""))))</f>
        <v/>
      </c>
      <c r="U16" s="94" t="str">
        <f>IF(O16&gt;=8400000,IF(AND(J16&gt;=DATE(2024,4,1),J16&lt;=DATE(2025,3,31)),VLOOKUP(C16&amp;H16,Sheet1!$E$11:$F$16,2,0)+VLOOKUP(D16,Sheet1!$B$2:$C$48,2,0),IF(AND(C16="FCV",J16&gt;=DATE(2025,4,1),J16&lt;=DATE(2026,3,31)),VLOOKUP(C16&amp;H16,Sheet1!$T$11:$U$16,2,0),IF(AND(J16&gt;=DATE(2025,4,1),J16&lt;=DATE(2026,3,31)),VLOOKUP(C16&amp;H16,Sheet1!$T$11:$U$16,2,0)+VLOOKUP(D16,Sheet1!$N$2:$R$47,5,0),"")))*0.8,"")</f>
        <v/>
      </c>
    </row>
    <row r="17" spans="2:21" ht="30" customHeight="1">
      <c r="B17" s="31">
        <v>4</v>
      </c>
      <c r="C17" s="30"/>
      <c r="D17" s="23"/>
      <c r="E17" s="3"/>
      <c r="F17" s="3"/>
      <c r="G17" s="3"/>
      <c r="H17" s="3"/>
      <c r="I17" s="3"/>
      <c r="J17" s="4"/>
      <c r="K17" s="4"/>
      <c r="L17" s="4"/>
      <c r="M17" s="3"/>
      <c r="N17" s="7"/>
      <c r="O17" s="25"/>
      <c r="P17" s="8"/>
      <c r="Q17" s="8"/>
      <c r="R17" s="8"/>
      <c r="S17" s="27"/>
      <c r="T17" s="28" t="str">
        <f>IF(O17&gt;=8400000,U17,IF(AND(J17&gt;=DATE(2024,4,1),J17&lt;=DATE(2025,3,31)),VLOOKUP(C17&amp;H17,Sheet1!$E$11:$F$16,2,0)+VLOOKUP(D17,Sheet1!$B$2:$C$48,2,0),IF(AND(C17="FCV",J17&gt;=DATE(2025,4,1),J17&lt;=DATE(2026,3,31)),VLOOKUP(C17&amp;H17,Sheet1!$T$11:$U$16,2,0),IF(AND(J17&gt;=DATE(2025,4,1),J17&lt;=DATE(2026,3,31)),VLOOKUP(C17&amp;H17,Sheet1!$T$11:$U$16,2,0)+VLOOKUP(D17,Sheet1!$N$2:$R$47,5,0),""))))</f>
        <v/>
      </c>
      <c r="U17" s="94" t="str">
        <f>IF(O17&gt;=8400000,IF(AND(J17&gt;=DATE(2024,4,1),J17&lt;=DATE(2025,3,31)),VLOOKUP(C17&amp;H17,Sheet1!$E$11:$F$16,2,0)+VLOOKUP(D17,Sheet1!$B$2:$C$48,2,0),IF(AND(C17="FCV",J17&gt;=DATE(2025,4,1),J17&lt;=DATE(2026,3,31)),VLOOKUP(C17&amp;H17,Sheet1!$T$11:$U$16,2,0),IF(AND(J17&gt;=DATE(2025,4,1),J17&lt;=DATE(2026,3,31)),VLOOKUP(C17&amp;H17,Sheet1!$T$11:$U$16,2,0)+VLOOKUP(D17,Sheet1!$N$2:$R$47,5,0),"")))*0.8,"")</f>
        <v/>
      </c>
    </row>
    <row r="18" spans="2:21" ht="30" customHeight="1">
      <c r="B18" s="31">
        <v>5</v>
      </c>
      <c r="C18" s="30"/>
      <c r="D18" s="23"/>
      <c r="E18" s="3"/>
      <c r="F18" s="3"/>
      <c r="G18" s="3"/>
      <c r="H18" s="3"/>
      <c r="I18" s="3"/>
      <c r="J18" s="4"/>
      <c r="K18" s="4"/>
      <c r="L18" s="4"/>
      <c r="M18" s="3"/>
      <c r="N18" s="7"/>
      <c r="O18" s="25"/>
      <c r="P18" s="8"/>
      <c r="Q18" s="8"/>
      <c r="R18" s="8"/>
      <c r="S18" s="27"/>
      <c r="T18" s="28" t="str">
        <f>IF(O18&gt;=8400000,U18,IF(AND(J18&gt;=DATE(2024,4,1),J18&lt;=DATE(2025,3,31)),VLOOKUP(C18&amp;H18,Sheet1!$E$11:$F$16,2,0)+VLOOKUP(D18,Sheet1!$B$2:$C$48,2,0),IF(AND(C18="FCV",J18&gt;=DATE(2025,4,1),J18&lt;=DATE(2026,3,31)),VLOOKUP(C18&amp;H18,Sheet1!$T$11:$U$16,2,0),IF(AND(J18&gt;=DATE(2025,4,1),J18&lt;=DATE(2026,3,31)),VLOOKUP(C18&amp;H18,Sheet1!$T$11:$U$16,2,0)+VLOOKUP(D18,Sheet1!$N$2:$R$47,5,0),""))))</f>
        <v/>
      </c>
      <c r="U18" s="94" t="str">
        <f>IF(O18&gt;=8400000,IF(AND(J18&gt;=DATE(2024,4,1),J18&lt;=DATE(2025,3,31)),VLOOKUP(C18&amp;H18,Sheet1!$E$11:$F$16,2,0)+VLOOKUP(D18,Sheet1!$B$2:$C$48,2,0),IF(AND(C18="FCV",J18&gt;=DATE(2025,4,1),J18&lt;=DATE(2026,3,31)),VLOOKUP(C18&amp;H18,Sheet1!$T$11:$U$16,2,0),IF(AND(J18&gt;=DATE(2025,4,1),J18&lt;=DATE(2026,3,31)),VLOOKUP(C18&amp;H18,Sheet1!$T$11:$U$16,2,0)+VLOOKUP(D18,Sheet1!$N$2:$R$47,5,0),"")))*0.8,"")</f>
        <v/>
      </c>
    </row>
    <row r="19" spans="2:21" ht="30" customHeight="1">
      <c r="B19" s="31">
        <v>6</v>
      </c>
      <c r="C19" s="30"/>
      <c r="D19" s="23"/>
      <c r="E19" s="3"/>
      <c r="F19" s="3"/>
      <c r="G19" s="3"/>
      <c r="H19" s="3"/>
      <c r="I19" s="3"/>
      <c r="J19" s="4"/>
      <c r="K19" s="4"/>
      <c r="L19" s="4"/>
      <c r="M19" s="3"/>
      <c r="N19" s="7"/>
      <c r="O19" s="25"/>
      <c r="P19" s="8"/>
      <c r="Q19" s="8"/>
      <c r="R19" s="8"/>
      <c r="S19" s="27"/>
      <c r="T19" s="28" t="str">
        <f>IF(O19&gt;=8400000,U19,IF(AND(J19&gt;=DATE(2024,4,1),J19&lt;=DATE(2025,3,31)),VLOOKUP(C19&amp;H19,Sheet1!$E$11:$F$16,2,0)+VLOOKUP(D19,Sheet1!$B$2:$C$48,2,0),IF(AND(C19="FCV",J19&gt;=DATE(2025,4,1),J19&lt;=DATE(2026,3,31)),VLOOKUP(C19&amp;H19,Sheet1!$T$11:$U$16,2,0),IF(AND(J19&gt;=DATE(2025,4,1),J19&lt;=DATE(2026,3,31)),VLOOKUP(C19&amp;H19,Sheet1!$T$11:$U$16,2,0)+VLOOKUP(D19,Sheet1!$N$2:$R$47,5,0),""))))</f>
        <v/>
      </c>
      <c r="U19" s="94" t="str">
        <f>IF(O19&gt;=8400000,IF(AND(J19&gt;=DATE(2024,4,1),J19&lt;=DATE(2025,3,31)),VLOOKUP(C19&amp;H19,Sheet1!$E$11:$F$16,2,0)+VLOOKUP(D19,Sheet1!$B$2:$C$48,2,0),IF(AND(C19="FCV",J19&gt;=DATE(2025,4,1),J19&lt;=DATE(2026,3,31)),VLOOKUP(C19&amp;H19,Sheet1!$T$11:$U$16,2,0),IF(AND(J19&gt;=DATE(2025,4,1),J19&lt;=DATE(2026,3,31)),VLOOKUP(C19&amp;H19,Sheet1!$T$11:$U$16,2,0)+VLOOKUP(D19,Sheet1!$N$2:$R$47,5,0),"")))*0.8,"")</f>
        <v/>
      </c>
    </row>
    <row r="20" spans="2:21" ht="30" customHeight="1">
      <c r="B20" s="31">
        <v>7</v>
      </c>
      <c r="C20" s="30"/>
      <c r="D20" s="23"/>
      <c r="E20" s="3"/>
      <c r="F20" s="3"/>
      <c r="G20" s="3"/>
      <c r="H20" s="3"/>
      <c r="I20" s="3"/>
      <c r="J20" s="4"/>
      <c r="K20" s="4"/>
      <c r="L20" s="4"/>
      <c r="M20" s="3"/>
      <c r="N20" s="7"/>
      <c r="O20" s="25"/>
      <c r="P20" s="8"/>
      <c r="Q20" s="8"/>
      <c r="R20" s="8"/>
      <c r="S20" s="27"/>
      <c r="T20" s="28" t="str">
        <f>IF(O20&gt;=8400000,U20,IF(AND(J20&gt;=DATE(2024,4,1),J20&lt;=DATE(2025,3,31)),VLOOKUP(C20&amp;H20,Sheet1!$E$11:$F$16,2,0)+VLOOKUP(D20,Sheet1!$B$2:$C$48,2,0),IF(AND(C20="FCV",J20&gt;=DATE(2025,4,1),J20&lt;=DATE(2026,3,31)),VLOOKUP(C20&amp;H20,Sheet1!$T$11:$U$16,2,0),IF(AND(J20&gt;=DATE(2025,4,1),J20&lt;=DATE(2026,3,31)),VLOOKUP(C20&amp;H20,Sheet1!$T$11:$U$16,2,0)+VLOOKUP(D20,Sheet1!$N$2:$R$47,5,0),""))))</f>
        <v/>
      </c>
      <c r="U20" s="94" t="str">
        <f>IF(O20&gt;=8400000,IF(AND(J20&gt;=DATE(2024,4,1),J20&lt;=DATE(2025,3,31)),VLOOKUP(C20&amp;H20,Sheet1!$E$11:$F$16,2,0)+VLOOKUP(D20,Sheet1!$B$2:$C$48,2,0),IF(AND(C20="FCV",J20&gt;=DATE(2025,4,1),J20&lt;=DATE(2026,3,31)),VLOOKUP(C20&amp;H20,Sheet1!$T$11:$U$16,2,0),IF(AND(J20&gt;=DATE(2025,4,1),J20&lt;=DATE(2026,3,31)),VLOOKUP(C20&amp;H20,Sheet1!$T$11:$U$16,2,0)+VLOOKUP(D20,Sheet1!$N$2:$R$47,5,0),"")))*0.8,"")</f>
        <v/>
      </c>
    </row>
    <row r="21" spans="2:21" ht="30" customHeight="1">
      <c r="B21" s="31">
        <v>8</v>
      </c>
      <c r="C21" s="30"/>
      <c r="D21" s="23"/>
      <c r="E21" s="3"/>
      <c r="F21" s="3"/>
      <c r="G21" s="3"/>
      <c r="H21" s="3"/>
      <c r="I21" s="3"/>
      <c r="J21" s="4"/>
      <c r="K21" s="4"/>
      <c r="L21" s="4"/>
      <c r="M21" s="3"/>
      <c r="N21" s="7"/>
      <c r="O21" s="25"/>
      <c r="P21" s="8"/>
      <c r="Q21" s="8"/>
      <c r="R21" s="8"/>
      <c r="S21" s="27"/>
      <c r="T21" s="28" t="str">
        <f>IF(O21&gt;=8400000,U21,IF(AND(J21&gt;=DATE(2024,4,1),J21&lt;=DATE(2025,3,31)),VLOOKUP(C21&amp;H21,Sheet1!$E$11:$F$16,2,0)+VLOOKUP(D21,Sheet1!$B$2:$C$48,2,0),IF(AND(C21="FCV",J21&gt;=DATE(2025,4,1),J21&lt;=DATE(2026,3,31)),VLOOKUP(C21&amp;H21,Sheet1!$T$11:$U$16,2,0),IF(AND(J21&gt;=DATE(2025,4,1),J21&lt;=DATE(2026,3,31)),VLOOKUP(C21&amp;H21,Sheet1!$T$11:$U$16,2,0)+VLOOKUP(D21,Sheet1!$N$2:$R$47,5,0),""))))</f>
        <v/>
      </c>
      <c r="U21" s="94" t="str">
        <f>IF(O21&gt;=8400000,IF(AND(J21&gt;=DATE(2024,4,1),J21&lt;=DATE(2025,3,31)),VLOOKUP(C21&amp;H21,Sheet1!$E$11:$F$16,2,0)+VLOOKUP(D21,Sheet1!$B$2:$C$48,2,0),IF(AND(C21="FCV",J21&gt;=DATE(2025,4,1),J21&lt;=DATE(2026,3,31)),VLOOKUP(C21&amp;H21,Sheet1!$T$11:$U$16,2,0),IF(AND(J21&gt;=DATE(2025,4,1),J21&lt;=DATE(2026,3,31)),VLOOKUP(C21&amp;H21,Sheet1!$T$11:$U$16,2,0)+VLOOKUP(D21,Sheet1!$N$2:$R$47,5,0),"")))*0.8,"")</f>
        <v/>
      </c>
    </row>
    <row r="22" spans="2:21" ht="30" customHeight="1">
      <c r="B22" s="31">
        <v>9</v>
      </c>
      <c r="C22" s="30"/>
      <c r="D22" s="23"/>
      <c r="E22" s="3"/>
      <c r="F22" s="3"/>
      <c r="G22" s="3"/>
      <c r="H22" s="3"/>
      <c r="I22" s="3"/>
      <c r="J22" s="4"/>
      <c r="K22" s="4"/>
      <c r="L22" s="4"/>
      <c r="M22" s="3"/>
      <c r="N22" s="7"/>
      <c r="O22" s="25"/>
      <c r="P22" s="8"/>
      <c r="Q22" s="8"/>
      <c r="R22" s="8"/>
      <c r="S22" s="27"/>
      <c r="T22" s="28" t="str">
        <f>IF(O22&gt;=8400000,U22,IF(AND(J22&gt;=DATE(2024,4,1),J22&lt;=DATE(2025,3,31)),VLOOKUP(C22&amp;H22,Sheet1!$E$11:$F$16,2,0)+VLOOKUP(D22,Sheet1!$B$2:$C$48,2,0),IF(AND(C22="FCV",J22&gt;=DATE(2025,4,1),J22&lt;=DATE(2026,3,31)),VLOOKUP(C22&amp;H22,Sheet1!$T$11:$U$16,2,0),IF(AND(J22&gt;=DATE(2025,4,1),J22&lt;=DATE(2026,3,31)),VLOOKUP(C22&amp;H22,Sheet1!$T$11:$U$16,2,0)+VLOOKUP(D22,Sheet1!$N$2:$R$47,5,0),""))))</f>
        <v/>
      </c>
      <c r="U22" s="94" t="str">
        <f>IF(O22&gt;=8400000,IF(AND(J22&gt;=DATE(2024,4,1),J22&lt;=DATE(2025,3,31)),VLOOKUP(C22&amp;H22,Sheet1!$E$11:$F$16,2,0)+VLOOKUP(D22,Sheet1!$B$2:$C$48,2,0),IF(AND(C22="FCV",J22&gt;=DATE(2025,4,1),J22&lt;=DATE(2026,3,31)),VLOOKUP(C22&amp;H22,Sheet1!$T$11:$U$16,2,0),IF(AND(J22&gt;=DATE(2025,4,1),J22&lt;=DATE(2026,3,31)),VLOOKUP(C22&amp;H22,Sheet1!$T$11:$U$16,2,0)+VLOOKUP(D22,Sheet1!$N$2:$R$47,5,0),"")))*0.8,"")</f>
        <v/>
      </c>
    </row>
    <row r="23" spans="2:21" ht="30" customHeight="1">
      <c r="B23" s="31">
        <v>10</v>
      </c>
      <c r="C23" s="30"/>
      <c r="D23" s="23"/>
      <c r="E23" s="3"/>
      <c r="F23" s="3"/>
      <c r="G23" s="3"/>
      <c r="H23" s="3"/>
      <c r="I23" s="3"/>
      <c r="J23" s="4"/>
      <c r="K23" s="4"/>
      <c r="L23" s="4"/>
      <c r="M23" s="3"/>
      <c r="N23" s="7"/>
      <c r="O23" s="25"/>
      <c r="P23" s="8"/>
      <c r="Q23" s="8"/>
      <c r="R23" s="8"/>
      <c r="S23" s="27"/>
      <c r="T23" s="28" t="str">
        <f>IF(O23&gt;=8400000,U23,IF(AND(J23&gt;=DATE(2024,4,1),J23&lt;=DATE(2025,3,31)),VLOOKUP(C23&amp;H23,Sheet1!$E$11:$F$16,2,0)+VLOOKUP(D23,Sheet1!$B$2:$C$48,2,0),IF(AND(C23="FCV",J23&gt;=DATE(2025,4,1),J23&lt;=DATE(2026,3,31)),VLOOKUP(C23&amp;H23,Sheet1!$T$11:$U$16,2,0),IF(AND(J23&gt;=DATE(2025,4,1),J23&lt;=DATE(2026,3,31)),VLOOKUP(C23&amp;H23,Sheet1!$T$11:$U$16,2,0)+VLOOKUP(D23,Sheet1!$N$2:$R$47,5,0),""))))</f>
        <v/>
      </c>
      <c r="U23" s="94" t="str">
        <f>IF(O23&gt;=8400000,IF(AND(J23&gt;=DATE(2024,4,1),J23&lt;=DATE(2025,3,31)),VLOOKUP(C23&amp;H23,Sheet1!$E$11:$F$16,2,0)+VLOOKUP(D23,Sheet1!$B$2:$C$48,2,0),IF(AND(C23="FCV",J23&gt;=DATE(2025,4,1),J23&lt;=DATE(2026,3,31)),VLOOKUP(C23&amp;H23,Sheet1!$T$11:$U$16,2,0),IF(AND(J23&gt;=DATE(2025,4,1),J23&lt;=DATE(2026,3,31)),VLOOKUP(C23&amp;H23,Sheet1!$T$11:$U$16,2,0)+VLOOKUP(D23,Sheet1!$N$2:$R$47,5,0),"")))*0.8,"")</f>
        <v/>
      </c>
    </row>
    <row r="24" spans="2:21" ht="30" customHeight="1">
      <c r="B24" s="31">
        <v>11</v>
      </c>
      <c r="C24" s="30"/>
      <c r="D24" s="23"/>
      <c r="E24" s="3"/>
      <c r="F24" s="3"/>
      <c r="G24" s="3"/>
      <c r="H24" s="3"/>
      <c r="I24" s="3"/>
      <c r="J24" s="4"/>
      <c r="K24" s="4"/>
      <c r="L24" s="4"/>
      <c r="M24" s="3"/>
      <c r="N24" s="7"/>
      <c r="O24" s="25"/>
      <c r="P24" s="8"/>
      <c r="Q24" s="8"/>
      <c r="R24" s="8"/>
      <c r="S24" s="27"/>
      <c r="T24" s="28" t="str">
        <f>IF(O24&gt;=8400000,U24,IF(AND(J24&gt;=DATE(2024,4,1),J24&lt;=DATE(2025,3,31)),VLOOKUP(C24&amp;H24,Sheet1!$E$11:$F$16,2,0)+VLOOKUP(D24,Sheet1!$B$2:$C$48,2,0),IF(AND(C24="FCV",J24&gt;=DATE(2025,4,1),J24&lt;=DATE(2026,3,31)),VLOOKUP(C24&amp;H24,Sheet1!$T$11:$U$16,2,0),IF(AND(J24&gt;=DATE(2025,4,1),J24&lt;=DATE(2026,3,31)),VLOOKUP(C24&amp;H24,Sheet1!$T$11:$U$16,2,0)+VLOOKUP(D24,Sheet1!$N$2:$R$47,5,0),""))))</f>
        <v/>
      </c>
      <c r="U24" s="94" t="str">
        <f>IF(O24&gt;=8400000,IF(AND(J24&gt;=DATE(2024,4,1),J24&lt;=DATE(2025,3,31)),VLOOKUP(C24&amp;H24,Sheet1!$E$11:$F$16,2,0)+VLOOKUP(D24,Sheet1!$B$2:$C$48,2,0),IF(AND(C24="FCV",J24&gt;=DATE(2025,4,1),J24&lt;=DATE(2026,3,31)),VLOOKUP(C24&amp;H24,Sheet1!$T$11:$U$16,2,0),IF(AND(J24&gt;=DATE(2025,4,1),J24&lt;=DATE(2026,3,31)),VLOOKUP(C24&amp;H24,Sheet1!$T$11:$U$16,2,0)+VLOOKUP(D24,Sheet1!$N$2:$R$47,5,0),"")))*0.8,"")</f>
        <v/>
      </c>
    </row>
    <row r="25" spans="2:21" ht="30" customHeight="1">
      <c r="B25" s="31">
        <v>12</v>
      </c>
      <c r="C25" s="30"/>
      <c r="D25" s="23"/>
      <c r="E25" s="3"/>
      <c r="F25" s="3"/>
      <c r="G25" s="3"/>
      <c r="H25" s="3"/>
      <c r="I25" s="3"/>
      <c r="J25" s="4"/>
      <c r="K25" s="4"/>
      <c r="L25" s="4"/>
      <c r="M25" s="3"/>
      <c r="N25" s="7"/>
      <c r="O25" s="25"/>
      <c r="P25" s="8"/>
      <c r="Q25" s="8"/>
      <c r="R25" s="8"/>
      <c r="S25" s="27"/>
      <c r="T25" s="28" t="str">
        <f>IF(O25&gt;=8400000,U25,IF(AND(J25&gt;=DATE(2024,4,1),J25&lt;=DATE(2025,3,31)),VLOOKUP(C25&amp;H25,Sheet1!$E$11:$F$16,2,0)+VLOOKUP(D25,Sheet1!$B$2:$C$48,2,0),IF(AND(C25="FCV",J25&gt;=DATE(2025,4,1),J25&lt;=DATE(2026,3,31)),VLOOKUP(C25&amp;H25,Sheet1!$T$11:$U$16,2,0),IF(AND(J25&gt;=DATE(2025,4,1),J25&lt;=DATE(2026,3,31)),VLOOKUP(C25&amp;H25,Sheet1!$T$11:$U$16,2,0)+VLOOKUP(D25,Sheet1!$N$2:$R$47,5,0),""))))</f>
        <v/>
      </c>
      <c r="U25" s="94" t="str">
        <f>IF(O25&gt;=8400000,IF(AND(J25&gt;=DATE(2024,4,1),J25&lt;=DATE(2025,3,31)),VLOOKUP(C25&amp;H25,Sheet1!$E$11:$F$16,2,0)+VLOOKUP(D25,Sheet1!$B$2:$C$48,2,0),IF(AND(C25="FCV",J25&gt;=DATE(2025,4,1),J25&lt;=DATE(2026,3,31)),VLOOKUP(C25&amp;H25,Sheet1!$T$11:$U$16,2,0),IF(AND(J25&gt;=DATE(2025,4,1),J25&lt;=DATE(2026,3,31)),VLOOKUP(C25&amp;H25,Sheet1!$T$11:$U$16,2,0)+VLOOKUP(D25,Sheet1!$N$2:$R$47,5,0),"")))*0.8,"")</f>
        <v/>
      </c>
    </row>
    <row r="26" spans="2:21" ht="30" customHeight="1">
      <c r="B26" s="31">
        <v>13</v>
      </c>
      <c r="C26" s="30"/>
      <c r="D26" s="23"/>
      <c r="E26" s="3"/>
      <c r="F26" s="3"/>
      <c r="G26" s="3"/>
      <c r="H26" s="3"/>
      <c r="I26" s="3"/>
      <c r="J26" s="4"/>
      <c r="K26" s="4"/>
      <c r="L26" s="4"/>
      <c r="M26" s="3"/>
      <c r="N26" s="7"/>
      <c r="O26" s="25"/>
      <c r="P26" s="8"/>
      <c r="Q26" s="8"/>
      <c r="R26" s="8"/>
      <c r="S26" s="27"/>
      <c r="T26" s="28" t="str">
        <f>IF(O26&gt;=8400000,U26,IF(AND(J26&gt;=DATE(2024,4,1),J26&lt;=DATE(2025,3,31)),VLOOKUP(C26&amp;H26,Sheet1!$E$11:$F$16,2,0)+VLOOKUP(D26,Sheet1!$B$2:$C$48,2,0),IF(AND(C26="FCV",J26&gt;=DATE(2025,4,1),J26&lt;=DATE(2026,3,31)),VLOOKUP(C26&amp;H26,Sheet1!$T$11:$U$16,2,0),IF(AND(J26&gt;=DATE(2025,4,1),J26&lt;=DATE(2026,3,31)),VLOOKUP(C26&amp;H26,Sheet1!$T$11:$U$16,2,0)+VLOOKUP(D26,Sheet1!$N$2:$R$47,5,0),""))))</f>
        <v/>
      </c>
      <c r="U26" s="94" t="str">
        <f>IF(O26&gt;=8400000,IF(AND(J26&gt;=DATE(2024,4,1),J26&lt;=DATE(2025,3,31)),VLOOKUP(C26&amp;H26,Sheet1!$E$11:$F$16,2,0)+VLOOKUP(D26,Sheet1!$B$2:$C$48,2,0),IF(AND(C26="FCV",J26&gt;=DATE(2025,4,1),J26&lt;=DATE(2026,3,31)),VLOOKUP(C26&amp;H26,Sheet1!$T$11:$U$16,2,0),IF(AND(J26&gt;=DATE(2025,4,1),J26&lt;=DATE(2026,3,31)),VLOOKUP(C26&amp;H26,Sheet1!$T$11:$U$16,2,0)+VLOOKUP(D26,Sheet1!$N$2:$R$47,5,0),"")))*0.8,"")</f>
        <v/>
      </c>
    </row>
    <row r="27" spans="2:21" ht="30" customHeight="1">
      <c r="B27" s="31">
        <v>14</v>
      </c>
      <c r="C27" s="30"/>
      <c r="D27" s="23"/>
      <c r="E27" s="3"/>
      <c r="F27" s="3"/>
      <c r="G27" s="3"/>
      <c r="H27" s="3"/>
      <c r="I27" s="3"/>
      <c r="J27" s="4"/>
      <c r="K27" s="4"/>
      <c r="L27" s="4"/>
      <c r="M27" s="3"/>
      <c r="N27" s="7"/>
      <c r="O27" s="25"/>
      <c r="P27" s="8"/>
      <c r="Q27" s="8"/>
      <c r="R27" s="8"/>
      <c r="S27" s="27"/>
      <c r="T27" s="28" t="str">
        <f>IF(O27&gt;=8400000,U27,IF(AND(J27&gt;=DATE(2024,4,1),J27&lt;=DATE(2025,3,31)),VLOOKUP(C27&amp;H27,Sheet1!$E$11:$F$16,2,0)+VLOOKUP(D27,Sheet1!$B$2:$C$48,2,0),IF(AND(C27="FCV",J27&gt;=DATE(2025,4,1),J27&lt;=DATE(2026,3,31)),VLOOKUP(C27&amp;H27,Sheet1!$T$11:$U$16,2,0),IF(AND(J27&gt;=DATE(2025,4,1),J27&lt;=DATE(2026,3,31)),VLOOKUP(C27&amp;H27,Sheet1!$T$11:$U$16,2,0)+VLOOKUP(D27,Sheet1!$N$2:$R$47,5,0),""))))</f>
        <v/>
      </c>
      <c r="U27" s="94" t="str">
        <f>IF(O27&gt;=8400000,IF(AND(J27&gt;=DATE(2024,4,1),J27&lt;=DATE(2025,3,31)),VLOOKUP(C27&amp;H27,Sheet1!$E$11:$F$16,2,0)+VLOOKUP(D27,Sheet1!$B$2:$C$48,2,0),IF(AND(C27="FCV",J27&gt;=DATE(2025,4,1),J27&lt;=DATE(2026,3,31)),VLOOKUP(C27&amp;H27,Sheet1!$T$11:$U$16,2,0),IF(AND(J27&gt;=DATE(2025,4,1),J27&lt;=DATE(2026,3,31)),VLOOKUP(C27&amp;H27,Sheet1!$T$11:$U$16,2,0)+VLOOKUP(D27,Sheet1!$N$2:$R$47,5,0),"")))*0.8,"")</f>
        <v/>
      </c>
    </row>
    <row r="28" spans="2:21" ht="30" customHeight="1">
      <c r="B28" s="31">
        <v>15</v>
      </c>
      <c r="C28" s="30"/>
      <c r="D28" s="23"/>
      <c r="E28" s="3"/>
      <c r="F28" s="3"/>
      <c r="G28" s="3"/>
      <c r="H28" s="3"/>
      <c r="I28" s="3"/>
      <c r="J28" s="4"/>
      <c r="K28" s="4"/>
      <c r="L28" s="4"/>
      <c r="M28" s="3"/>
      <c r="N28" s="7"/>
      <c r="O28" s="25"/>
      <c r="P28" s="8"/>
      <c r="Q28" s="8"/>
      <c r="R28" s="8"/>
      <c r="S28" s="27"/>
      <c r="T28" s="28" t="str">
        <f>IF(O28&gt;=8400000,U28,IF(AND(J28&gt;=DATE(2024,4,1),J28&lt;=DATE(2025,3,31)),VLOOKUP(C28&amp;H28,Sheet1!$E$11:$F$16,2,0)+VLOOKUP(D28,Sheet1!$B$2:$C$48,2,0),IF(AND(C28="FCV",J28&gt;=DATE(2025,4,1),J28&lt;=DATE(2026,3,31)),VLOOKUP(C28&amp;H28,Sheet1!$T$11:$U$16,2,0),IF(AND(J28&gt;=DATE(2025,4,1),J28&lt;=DATE(2026,3,31)),VLOOKUP(C28&amp;H28,Sheet1!$T$11:$U$16,2,0)+VLOOKUP(D28,Sheet1!$N$2:$R$47,5,0),""))))</f>
        <v/>
      </c>
      <c r="U28" s="94" t="str">
        <f>IF(O28&gt;=8400000,IF(AND(J28&gt;=DATE(2024,4,1),J28&lt;=DATE(2025,3,31)),VLOOKUP(C28&amp;H28,Sheet1!$E$11:$F$16,2,0)+VLOOKUP(D28,Sheet1!$B$2:$C$48,2,0),IF(AND(C28="FCV",J28&gt;=DATE(2025,4,1),J28&lt;=DATE(2026,3,31)),VLOOKUP(C28&amp;H28,Sheet1!$T$11:$U$16,2,0),IF(AND(J28&gt;=DATE(2025,4,1),J28&lt;=DATE(2026,3,31)),VLOOKUP(C28&amp;H28,Sheet1!$T$11:$U$16,2,0)+VLOOKUP(D28,Sheet1!$N$2:$R$47,5,0),"")))*0.8,"")</f>
        <v/>
      </c>
    </row>
    <row r="29" spans="2:21" ht="30" customHeight="1">
      <c r="B29" s="31">
        <v>16</v>
      </c>
      <c r="C29" s="30"/>
      <c r="D29" s="23"/>
      <c r="E29" s="3"/>
      <c r="F29" s="3"/>
      <c r="G29" s="3"/>
      <c r="H29" s="3"/>
      <c r="I29" s="3"/>
      <c r="J29" s="4"/>
      <c r="K29" s="4"/>
      <c r="L29" s="4"/>
      <c r="M29" s="3"/>
      <c r="N29" s="7"/>
      <c r="O29" s="25"/>
      <c r="P29" s="8"/>
      <c r="Q29" s="8"/>
      <c r="R29" s="8"/>
      <c r="S29" s="27"/>
      <c r="T29" s="28" t="str">
        <f>IF(O29&gt;=8400000,U29,IF(AND(J29&gt;=DATE(2024,4,1),J29&lt;=DATE(2025,3,31)),VLOOKUP(C29&amp;H29,Sheet1!$E$11:$F$16,2,0)+VLOOKUP(D29,Sheet1!$B$2:$C$48,2,0),IF(AND(C29="FCV",J29&gt;=DATE(2025,4,1),J29&lt;=DATE(2026,3,31)),VLOOKUP(C29&amp;H29,Sheet1!$T$11:$U$16,2,0),IF(AND(J29&gt;=DATE(2025,4,1),J29&lt;=DATE(2026,3,31)),VLOOKUP(C29&amp;H29,Sheet1!$T$11:$U$16,2,0)+VLOOKUP(D29,Sheet1!$N$2:$R$47,5,0),""))))</f>
        <v/>
      </c>
      <c r="U29" s="94" t="str">
        <f>IF(O29&gt;=8400000,IF(AND(J29&gt;=DATE(2024,4,1),J29&lt;=DATE(2025,3,31)),VLOOKUP(C29&amp;H29,Sheet1!$E$11:$F$16,2,0)+VLOOKUP(D29,Sheet1!$B$2:$C$48,2,0),IF(AND(C29="FCV",J29&gt;=DATE(2025,4,1),J29&lt;=DATE(2026,3,31)),VLOOKUP(C29&amp;H29,Sheet1!$T$11:$U$16,2,0),IF(AND(J29&gt;=DATE(2025,4,1),J29&lt;=DATE(2026,3,31)),VLOOKUP(C29&amp;H29,Sheet1!$T$11:$U$16,2,0)+VLOOKUP(D29,Sheet1!$N$2:$R$47,5,0),"")))*0.8,"")</f>
        <v/>
      </c>
    </row>
    <row r="30" spans="2:21" ht="30" customHeight="1">
      <c r="B30" s="31">
        <v>17</v>
      </c>
      <c r="C30" s="30"/>
      <c r="D30" s="23"/>
      <c r="E30" s="3"/>
      <c r="F30" s="3"/>
      <c r="G30" s="3"/>
      <c r="H30" s="3"/>
      <c r="I30" s="3"/>
      <c r="J30" s="4"/>
      <c r="K30" s="4"/>
      <c r="L30" s="4"/>
      <c r="M30" s="3"/>
      <c r="N30" s="7"/>
      <c r="O30" s="25"/>
      <c r="P30" s="8"/>
      <c r="Q30" s="8"/>
      <c r="R30" s="8"/>
      <c r="S30" s="27"/>
      <c r="T30" s="28" t="str">
        <f>IF(O30&gt;=8400000,U30,IF(AND(J30&gt;=DATE(2024,4,1),J30&lt;=DATE(2025,3,31)),VLOOKUP(C30&amp;H30,Sheet1!$E$11:$F$16,2,0)+VLOOKUP(D30,Sheet1!$B$2:$C$48,2,0),IF(AND(C30="FCV",J30&gt;=DATE(2025,4,1),J30&lt;=DATE(2026,3,31)),VLOOKUP(C30&amp;H30,Sheet1!$T$11:$U$16,2,0),IF(AND(J30&gt;=DATE(2025,4,1),J30&lt;=DATE(2026,3,31)),VLOOKUP(C30&amp;H30,Sheet1!$T$11:$U$16,2,0)+VLOOKUP(D30,Sheet1!$N$2:$R$47,5,0),""))))</f>
        <v/>
      </c>
      <c r="U30" s="94" t="str">
        <f>IF(O30&gt;=8400000,IF(AND(J30&gt;=DATE(2024,4,1),J30&lt;=DATE(2025,3,31)),VLOOKUP(C30&amp;H30,Sheet1!$E$11:$F$16,2,0)+VLOOKUP(D30,Sheet1!$B$2:$C$48,2,0),IF(AND(C30="FCV",J30&gt;=DATE(2025,4,1),J30&lt;=DATE(2026,3,31)),VLOOKUP(C30&amp;H30,Sheet1!$T$11:$U$16,2,0),IF(AND(J30&gt;=DATE(2025,4,1),J30&lt;=DATE(2026,3,31)),VLOOKUP(C30&amp;H30,Sheet1!$T$11:$U$16,2,0)+VLOOKUP(D30,Sheet1!$N$2:$R$47,5,0),"")))*0.8,"")</f>
        <v/>
      </c>
    </row>
    <row r="31" spans="2:21" ht="30" customHeight="1">
      <c r="B31" s="31">
        <v>18</v>
      </c>
      <c r="C31" s="30"/>
      <c r="D31" s="23"/>
      <c r="E31" s="3"/>
      <c r="F31" s="3"/>
      <c r="G31" s="3"/>
      <c r="H31" s="3"/>
      <c r="I31" s="3"/>
      <c r="J31" s="4"/>
      <c r="K31" s="4"/>
      <c r="L31" s="4"/>
      <c r="M31" s="3"/>
      <c r="N31" s="7"/>
      <c r="O31" s="25"/>
      <c r="P31" s="8"/>
      <c r="Q31" s="8"/>
      <c r="R31" s="8"/>
      <c r="S31" s="27"/>
      <c r="T31" s="28" t="str">
        <f>IF(O31&gt;=8400000,U31,IF(AND(J31&gt;=DATE(2024,4,1),J31&lt;=DATE(2025,3,31)),VLOOKUP(C31&amp;H31,Sheet1!$E$11:$F$16,2,0)+VLOOKUP(D31,Sheet1!$B$2:$C$48,2,0),IF(AND(C31="FCV",J31&gt;=DATE(2025,4,1),J31&lt;=DATE(2026,3,31)),VLOOKUP(C31&amp;H31,Sheet1!$T$11:$U$16,2,0),IF(AND(J31&gt;=DATE(2025,4,1),J31&lt;=DATE(2026,3,31)),VLOOKUP(C31&amp;H31,Sheet1!$T$11:$U$16,2,0)+VLOOKUP(D31,Sheet1!$N$2:$R$47,5,0),""))))</f>
        <v/>
      </c>
      <c r="U31" s="94" t="str">
        <f>IF(O31&gt;=8400000,IF(AND(J31&gt;=DATE(2024,4,1),J31&lt;=DATE(2025,3,31)),VLOOKUP(C31&amp;H31,Sheet1!$E$11:$F$16,2,0)+VLOOKUP(D31,Sheet1!$B$2:$C$48,2,0),IF(AND(C31="FCV",J31&gt;=DATE(2025,4,1),J31&lt;=DATE(2026,3,31)),VLOOKUP(C31&amp;H31,Sheet1!$T$11:$U$16,2,0),IF(AND(J31&gt;=DATE(2025,4,1),J31&lt;=DATE(2026,3,31)),VLOOKUP(C31&amp;H31,Sheet1!$T$11:$U$16,2,0)+VLOOKUP(D31,Sheet1!$N$2:$R$47,5,0),"")))*0.8,"")</f>
        <v/>
      </c>
    </row>
    <row r="32" spans="2:21" ht="30" customHeight="1">
      <c r="B32" s="31">
        <v>19</v>
      </c>
      <c r="C32" s="30"/>
      <c r="D32" s="23"/>
      <c r="E32" s="1"/>
      <c r="F32" s="1"/>
      <c r="G32" s="1"/>
      <c r="H32" s="3"/>
      <c r="I32" s="1"/>
      <c r="J32" s="2"/>
      <c r="K32" s="4"/>
      <c r="L32" s="4"/>
      <c r="M32" s="1"/>
      <c r="N32" s="7"/>
      <c r="O32" s="25"/>
      <c r="P32" s="8"/>
      <c r="Q32" s="8"/>
      <c r="R32" s="8"/>
      <c r="S32" s="27"/>
      <c r="T32" s="28" t="str">
        <f>IF(O32&gt;=8400000,U32,IF(AND(J32&gt;=DATE(2024,4,1),J32&lt;=DATE(2025,3,31)),VLOOKUP(C32&amp;H32,Sheet1!$E$11:$F$16,2,0)+VLOOKUP(D32,Sheet1!$B$2:$C$48,2,0),IF(AND(C32="FCV",J32&gt;=DATE(2025,4,1),J32&lt;=DATE(2026,3,31)),VLOOKUP(C32&amp;H32,Sheet1!$T$11:$U$16,2,0),IF(AND(J32&gt;=DATE(2025,4,1),J32&lt;=DATE(2026,3,31)),VLOOKUP(C32&amp;H32,Sheet1!$T$11:$U$16,2,0)+VLOOKUP(D32,Sheet1!$N$2:$R$47,5,0),""))))</f>
        <v/>
      </c>
      <c r="U32" s="94" t="str">
        <f>IF(O32&gt;=8400000,IF(AND(J32&gt;=DATE(2024,4,1),J32&lt;=DATE(2025,3,31)),VLOOKUP(C32&amp;H32,Sheet1!$E$11:$F$16,2,0)+VLOOKUP(D32,Sheet1!$B$2:$C$48,2,0),IF(AND(C32="FCV",J32&gt;=DATE(2025,4,1),J32&lt;=DATE(2026,3,31)),VLOOKUP(C32&amp;H32,Sheet1!$T$11:$U$16,2,0),IF(AND(J32&gt;=DATE(2025,4,1),J32&lt;=DATE(2026,3,31)),VLOOKUP(C32&amp;H32,Sheet1!$T$11:$U$16,2,0)+VLOOKUP(D32,Sheet1!$N$2:$R$47,5,0),"")))*0.8,"")</f>
        <v/>
      </c>
    </row>
    <row r="33" spans="2:21" ht="30" customHeight="1">
      <c r="B33" s="31">
        <v>20</v>
      </c>
      <c r="C33" s="30"/>
      <c r="D33" s="23"/>
      <c r="E33" s="3"/>
      <c r="F33" s="3"/>
      <c r="G33" s="3"/>
      <c r="H33" s="3"/>
      <c r="I33" s="3"/>
      <c r="J33" s="4"/>
      <c r="K33" s="4"/>
      <c r="L33" s="4"/>
      <c r="M33" s="3"/>
      <c r="N33" s="7"/>
      <c r="O33" s="25"/>
      <c r="P33" s="8"/>
      <c r="Q33" s="8"/>
      <c r="R33" s="8"/>
      <c r="S33" s="27"/>
      <c r="T33" s="28" t="str">
        <f>IF(O33&gt;=8400000,U33,IF(AND(J33&gt;=DATE(2024,4,1),J33&lt;=DATE(2025,3,31)),VLOOKUP(C33&amp;H33,Sheet1!$E$11:$F$16,2,0)+VLOOKUP(D33,Sheet1!$B$2:$C$48,2,0),IF(AND(C33="FCV",J33&gt;=DATE(2025,4,1),J33&lt;=DATE(2026,3,31)),VLOOKUP(C33&amp;H33,Sheet1!$T$11:$U$16,2,0),IF(AND(J33&gt;=DATE(2025,4,1),J33&lt;=DATE(2026,3,31)),VLOOKUP(C33&amp;H33,Sheet1!$T$11:$U$16,2,0)+VLOOKUP(D33,Sheet1!$N$2:$R$47,5,0),""))))</f>
        <v/>
      </c>
      <c r="U33" s="94" t="str">
        <f>IF(O33&gt;=8400000,IF(AND(J33&gt;=DATE(2024,4,1),J33&lt;=DATE(2025,3,31)),VLOOKUP(C33&amp;H33,Sheet1!$E$11:$F$16,2,0)+VLOOKUP(D33,Sheet1!$B$2:$C$48,2,0),IF(AND(C33="FCV",J33&gt;=DATE(2025,4,1),J33&lt;=DATE(2026,3,31)),VLOOKUP(C33&amp;H33,Sheet1!$T$11:$U$16,2,0),IF(AND(J33&gt;=DATE(2025,4,1),J33&lt;=DATE(2026,3,31)),VLOOKUP(C33&amp;H33,Sheet1!$T$11:$U$16,2,0)+VLOOKUP(D33,Sheet1!$N$2:$R$47,5,0),"")))*0.8,"")</f>
        <v/>
      </c>
    </row>
    <row r="34" spans="2:21" ht="30" customHeight="1">
      <c r="B34" s="31">
        <v>21</v>
      </c>
      <c r="C34" s="30"/>
      <c r="D34" s="23"/>
      <c r="E34" s="3"/>
      <c r="F34" s="3"/>
      <c r="G34" s="3"/>
      <c r="H34" s="3"/>
      <c r="I34" s="3"/>
      <c r="J34" s="4"/>
      <c r="K34" s="4"/>
      <c r="L34" s="4"/>
      <c r="M34" s="3"/>
      <c r="N34" s="7"/>
      <c r="O34" s="25"/>
      <c r="P34" s="8"/>
      <c r="Q34" s="8"/>
      <c r="R34" s="8"/>
      <c r="S34" s="27"/>
      <c r="T34" s="28" t="str">
        <f>IF(O34&gt;=8400000,U34,IF(AND(J34&gt;=DATE(2024,4,1),J34&lt;=DATE(2025,3,31)),VLOOKUP(C34&amp;H34,Sheet1!$E$11:$F$16,2,0)+VLOOKUP(D34,Sheet1!$B$2:$C$48,2,0),IF(AND(C34="FCV",J34&gt;=DATE(2025,4,1),J34&lt;=DATE(2026,3,31)),VLOOKUP(C34&amp;H34,Sheet1!$T$11:$U$16,2,0),IF(AND(J34&gt;=DATE(2025,4,1),J34&lt;=DATE(2026,3,31)),VLOOKUP(C34&amp;H34,Sheet1!$T$11:$U$16,2,0)+VLOOKUP(D34,Sheet1!$N$2:$R$47,5,0),""))))</f>
        <v/>
      </c>
      <c r="U34" s="94" t="str">
        <f>IF(O34&gt;=8400000,IF(AND(J34&gt;=DATE(2024,4,1),J34&lt;=DATE(2025,3,31)),VLOOKUP(C34&amp;H34,Sheet1!$E$11:$F$16,2,0)+VLOOKUP(D34,Sheet1!$B$2:$C$48,2,0),IF(AND(C34="FCV",J34&gt;=DATE(2025,4,1),J34&lt;=DATE(2026,3,31)),VLOOKUP(C34&amp;H34,Sheet1!$T$11:$U$16,2,0),IF(AND(J34&gt;=DATE(2025,4,1),J34&lt;=DATE(2026,3,31)),VLOOKUP(C34&amp;H34,Sheet1!$T$11:$U$16,2,0)+VLOOKUP(D34,Sheet1!$N$2:$R$47,5,0),"")))*0.8,"")</f>
        <v/>
      </c>
    </row>
    <row r="35" spans="2:21" ht="30" customHeight="1">
      <c r="B35" s="31">
        <v>22</v>
      </c>
      <c r="C35" s="30"/>
      <c r="D35" s="23"/>
      <c r="E35" s="3"/>
      <c r="F35" s="3"/>
      <c r="G35" s="3"/>
      <c r="H35" s="3"/>
      <c r="I35" s="3"/>
      <c r="J35" s="4"/>
      <c r="K35" s="4"/>
      <c r="L35" s="4"/>
      <c r="M35" s="3"/>
      <c r="N35" s="7"/>
      <c r="O35" s="25"/>
      <c r="P35" s="8"/>
      <c r="Q35" s="8"/>
      <c r="R35" s="8"/>
      <c r="S35" s="27"/>
      <c r="T35" s="28" t="str">
        <f>IF(O35&gt;=8400000,U35,IF(AND(J35&gt;=DATE(2024,4,1),J35&lt;=DATE(2025,3,31)),VLOOKUP(C35&amp;H35,Sheet1!$E$11:$F$16,2,0)+VLOOKUP(D35,Sheet1!$B$2:$C$48,2,0),IF(AND(C35="FCV",J35&gt;=DATE(2025,4,1),J35&lt;=DATE(2026,3,31)),VLOOKUP(C35&amp;H35,Sheet1!$T$11:$U$16,2,0),IF(AND(J35&gt;=DATE(2025,4,1),J35&lt;=DATE(2026,3,31)),VLOOKUP(C35&amp;H35,Sheet1!$T$11:$U$16,2,0)+VLOOKUP(D35,Sheet1!$N$2:$R$47,5,0),""))))</f>
        <v/>
      </c>
      <c r="U35" s="94" t="str">
        <f>IF(O35&gt;=8400000,IF(AND(J35&gt;=DATE(2024,4,1),J35&lt;=DATE(2025,3,31)),VLOOKUP(C35&amp;H35,Sheet1!$E$11:$F$16,2,0)+VLOOKUP(D35,Sheet1!$B$2:$C$48,2,0),IF(AND(C35="FCV",J35&gt;=DATE(2025,4,1),J35&lt;=DATE(2026,3,31)),VLOOKUP(C35&amp;H35,Sheet1!$T$11:$U$16,2,0),IF(AND(J35&gt;=DATE(2025,4,1),J35&lt;=DATE(2026,3,31)),VLOOKUP(C35&amp;H35,Sheet1!$T$11:$U$16,2,0)+VLOOKUP(D35,Sheet1!$N$2:$R$47,5,0),"")))*0.8,"")</f>
        <v/>
      </c>
    </row>
    <row r="36" spans="2:21" ht="30" customHeight="1">
      <c r="B36" s="31">
        <v>23</v>
      </c>
      <c r="C36" s="30"/>
      <c r="D36" s="23"/>
      <c r="E36" s="3"/>
      <c r="F36" s="3"/>
      <c r="G36" s="3"/>
      <c r="H36" s="3"/>
      <c r="I36" s="3"/>
      <c r="J36" s="4"/>
      <c r="K36" s="4"/>
      <c r="L36" s="4"/>
      <c r="M36" s="3"/>
      <c r="N36" s="7"/>
      <c r="O36" s="25"/>
      <c r="P36" s="8"/>
      <c r="Q36" s="8"/>
      <c r="R36" s="8"/>
      <c r="S36" s="27"/>
      <c r="T36" s="28" t="str">
        <f>IF(O36&gt;=8400000,U36,IF(AND(J36&gt;=DATE(2024,4,1),J36&lt;=DATE(2025,3,31)),VLOOKUP(C36&amp;H36,Sheet1!$E$11:$F$16,2,0)+VLOOKUP(D36,Sheet1!$B$2:$C$48,2,0),IF(AND(C36="FCV",J36&gt;=DATE(2025,4,1),J36&lt;=DATE(2026,3,31)),VLOOKUP(C36&amp;H36,Sheet1!$T$11:$U$16,2,0),IF(AND(J36&gt;=DATE(2025,4,1),J36&lt;=DATE(2026,3,31)),VLOOKUP(C36&amp;H36,Sheet1!$T$11:$U$16,2,0)+VLOOKUP(D36,Sheet1!$N$2:$R$47,5,0),""))))</f>
        <v/>
      </c>
      <c r="U36" s="94" t="str">
        <f>IF(O36&gt;=8400000,IF(AND(J36&gt;=DATE(2024,4,1),J36&lt;=DATE(2025,3,31)),VLOOKUP(C36&amp;H36,Sheet1!$E$11:$F$16,2,0)+VLOOKUP(D36,Sheet1!$B$2:$C$48,2,0),IF(AND(C36="FCV",J36&gt;=DATE(2025,4,1),J36&lt;=DATE(2026,3,31)),VLOOKUP(C36&amp;H36,Sheet1!$T$11:$U$16,2,0),IF(AND(J36&gt;=DATE(2025,4,1),J36&lt;=DATE(2026,3,31)),VLOOKUP(C36&amp;H36,Sheet1!$T$11:$U$16,2,0)+VLOOKUP(D36,Sheet1!$N$2:$R$47,5,0),"")))*0.8,"")</f>
        <v/>
      </c>
    </row>
    <row r="37" spans="2:21" ht="30" customHeight="1">
      <c r="B37" s="31">
        <v>24</v>
      </c>
      <c r="C37" s="30"/>
      <c r="D37" s="23"/>
      <c r="E37" s="3"/>
      <c r="F37" s="3"/>
      <c r="G37" s="3"/>
      <c r="H37" s="3"/>
      <c r="I37" s="3"/>
      <c r="J37" s="4"/>
      <c r="K37" s="4"/>
      <c r="L37" s="4"/>
      <c r="M37" s="3"/>
      <c r="N37" s="7"/>
      <c r="O37" s="25"/>
      <c r="P37" s="8"/>
      <c r="Q37" s="8"/>
      <c r="R37" s="8"/>
      <c r="S37" s="27"/>
      <c r="T37" s="28" t="str">
        <f>IF(O37&gt;=8400000,U37,IF(AND(J37&gt;=DATE(2024,4,1),J37&lt;=DATE(2025,3,31)),VLOOKUP(C37&amp;H37,Sheet1!$E$11:$F$16,2,0)+VLOOKUP(D37,Sheet1!$B$2:$C$48,2,0),IF(AND(C37="FCV",J37&gt;=DATE(2025,4,1),J37&lt;=DATE(2026,3,31)),VLOOKUP(C37&amp;H37,Sheet1!$T$11:$U$16,2,0),IF(AND(J37&gt;=DATE(2025,4,1),J37&lt;=DATE(2026,3,31)),VLOOKUP(C37&amp;H37,Sheet1!$T$11:$U$16,2,0)+VLOOKUP(D37,Sheet1!$N$2:$R$47,5,0),""))))</f>
        <v/>
      </c>
      <c r="U37" s="94" t="str">
        <f>IF(O37&gt;=8400000,IF(AND(J37&gt;=DATE(2024,4,1),J37&lt;=DATE(2025,3,31)),VLOOKUP(C37&amp;H37,Sheet1!$E$11:$F$16,2,0)+VLOOKUP(D37,Sheet1!$B$2:$C$48,2,0),IF(AND(C37="FCV",J37&gt;=DATE(2025,4,1),J37&lt;=DATE(2026,3,31)),VLOOKUP(C37&amp;H37,Sheet1!$T$11:$U$16,2,0),IF(AND(J37&gt;=DATE(2025,4,1),J37&lt;=DATE(2026,3,31)),VLOOKUP(C37&amp;H37,Sheet1!$T$11:$U$16,2,0)+VLOOKUP(D37,Sheet1!$N$2:$R$47,5,0),"")))*0.8,"")</f>
        <v/>
      </c>
    </row>
    <row r="38" spans="2:21" ht="30" customHeight="1">
      <c r="B38" s="31">
        <v>25</v>
      </c>
      <c r="C38" s="30"/>
      <c r="D38" s="23"/>
      <c r="E38" s="3"/>
      <c r="F38" s="3"/>
      <c r="G38" s="3"/>
      <c r="H38" s="3"/>
      <c r="I38" s="3"/>
      <c r="J38" s="4"/>
      <c r="K38" s="4"/>
      <c r="L38" s="4"/>
      <c r="M38" s="3"/>
      <c r="N38" s="7"/>
      <c r="O38" s="25"/>
      <c r="P38" s="8"/>
      <c r="Q38" s="8"/>
      <c r="R38" s="8"/>
      <c r="S38" s="27"/>
      <c r="T38" s="28" t="str">
        <f>IF(O38&gt;=8400000,U38,IF(AND(J38&gt;=DATE(2024,4,1),J38&lt;=DATE(2025,3,31)),VLOOKUP(C38&amp;H38,Sheet1!$E$11:$F$16,2,0)+VLOOKUP(D38,Sheet1!$B$2:$C$48,2,0),IF(AND(C38="FCV",J38&gt;=DATE(2025,4,1),J38&lt;=DATE(2026,3,31)),VLOOKUP(C38&amp;H38,Sheet1!$T$11:$U$16,2,0),IF(AND(J38&gt;=DATE(2025,4,1),J38&lt;=DATE(2026,3,31)),VLOOKUP(C38&amp;H38,Sheet1!$T$11:$U$16,2,0)+VLOOKUP(D38,Sheet1!$N$2:$R$47,5,0),""))))</f>
        <v/>
      </c>
      <c r="U38" s="94" t="str">
        <f>IF(O38&gt;=8400000,IF(AND(J38&gt;=DATE(2024,4,1),J38&lt;=DATE(2025,3,31)),VLOOKUP(C38&amp;H38,Sheet1!$E$11:$F$16,2,0)+VLOOKUP(D38,Sheet1!$B$2:$C$48,2,0),IF(AND(C38="FCV",J38&gt;=DATE(2025,4,1),J38&lt;=DATE(2026,3,31)),VLOOKUP(C38&amp;H38,Sheet1!$T$11:$U$16,2,0),IF(AND(J38&gt;=DATE(2025,4,1),J38&lt;=DATE(2026,3,31)),VLOOKUP(C38&amp;H38,Sheet1!$T$11:$U$16,2,0)+VLOOKUP(D38,Sheet1!$N$2:$R$47,5,0),"")))*0.8,"")</f>
        <v/>
      </c>
    </row>
    <row r="39" spans="2:21" ht="30" customHeight="1">
      <c r="B39" s="31">
        <v>26</v>
      </c>
      <c r="C39" s="30"/>
      <c r="D39" s="23"/>
      <c r="E39" s="3"/>
      <c r="F39" s="3"/>
      <c r="G39" s="3"/>
      <c r="H39" s="3"/>
      <c r="I39" s="3"/>
      <c r="J39" s="4"/>
      <c r="K39" s="4"/>
      <c r="L39" s="4"/>
      <c r="M39" s="3"/>
      <c r="N39" s="7"/>
      <c r="O39" s="25"/>
      <c r="P39" s="8"/>
      <c r="Q39" s="8"/>
      <c r="R39" s="8"/>
      <c r="S39" s="27"/>
      <c r="T39" s="28" t="str">
        <f>IF(O39&gt;=8400000,U39,IF(AND(J39&gt;=DATE(2024,4,1),J39&lt;=DATE(2025,3,31)),VLOOKUP(C39&amp;H39,Sheet1!$E$11:$F$16,2,0)+VLOOKUP(D39,Sheet1!$B$2:$C$48,2,0),IF(AND(C39="FCV",J39&gt;=DATE(2025,4,1),J39&lt;=DATE(2026,3,31)),VLOOKUP(C39&amp;H39,Sheet1!$T$11:$U$16,2,0),IF(AND(J39&gt;=DATE(2025,4,1),J39&lt;=DATE(2026,3,31)),VLOOKUP(C39&amp;H39,Sheet1!$T$11:$U$16,2,0)+VLOOKUP(D39,Sheet1!$N$2:$R$47,5,0),""))))</f>
        <v/>
      </c>
      <c r="U39" s="94" t="str">
        <f>IF(O39&gt;=8400000,IF(AND(J39&gt;=DATE(2024,4,1),J39&lt;=DATE(2025,3,31)),VLOOKUP(C39&amp;H39,Sheet1!$E$11:$F$16,2,0)+VLOOKUP(D39,Sheet1!$B$2:$C$48,2,0),IF(AND(C39="FCV",J39&gt;=DATE(2025,4,1),J39&lt;=DATE(2026,3,31)),VLOOKUP(C39&amp;H39,Sheet1!$T$11:$U$16,2,0),IF(AND(J39&gt;=DATE(2025,4,1),J39&lt;=DATE(2026,3,31)),VLOOKUP(C39&amp;H39,Sheet1!$T$11:$U$16,2,0)+VLOOKUP(D39,Sheet1!$N$2:$R$47,5,0),"")))*0.8,"")</f>
        <v/>
      </c>
    </row>
    <row r="40" spans="2:21" ht="30" customHeight="1">
      <c r="B40" s="31">
        <v>27</v>
      </c>
      <c r="C40" s="30"/>
      <c r="D40" s="23"/>
      <c r="E40" s="3"/>
      <c r="F40" s="3"/>
      <c r="G40" s="3"/>
      <c r="H40" s="3"/>
      <c r="I40" s="3"/>
      <c r="J40" s="4"/>
      <c r="K40" s="4"/>
      <c r="L40" s="4"/>
      <c r="M40" s="3"/>
      <c r="N40" s="7"/>
      <c r="O40" s="25"/>
      <c r="P40" s="8"/>
      <c r="Q40" s="8"/>
      <c r="R40" s="8"/>
      <c r="S40" s="27"/>
      <c r="T40" s="28" t="str">
        <f>IF(O40&gt;=8400000,U40,IF(AND(J40&gt;=DATE(2024,4,1),J40&lt;=DATE(2025,3,31)),VLOOKUP(C40&amp;H40,Sheet1!$E$11:$F$16,2,0)+VLOOKUP(D40,Sheet1!$B$2:$C$48,2,0),IF(AND(C40="FCV",J40&gt;=DATE(2025,4,1),J40&lt;=DATE(2026,3,31)),VLOOKUP(C40&amp;H40,Sheet1!$T$11:$U$16,2,0),IF(AND(J40&gt;=DATE(2025,4,1),J40&lt;=DATE(2026,3,31)),VLOOKUP(C40&amp;H40,Sheet1!$T$11:$U$16,2,0)+VLOOKUP(D40,Sheet1!$N$2:$R$47,5,0),""))))</f>
        <v/>
      </c>
      <c r="U40" s="94" t="str">
        <f>IF(O40&gt;=8400000,IF(AND(J40&gt;=DATE(2024,4,1),J40&lt;=DATE(2025,3,31)),VLOOKUP(C40&amp;H40,Sheet1!$E$11:$F$16,2,0)+VLOOKUP(D40,Sheet1!$B$2:$C$48,2,0),IF(AND(C40="FCV",J40&gt;=DATE(2025,4,1),J40&lt;=DATE(2026,3,31)),VLOOKUP(C40&amp;H40,Sheet1!$T$11:$U$16,2,0),IF(AND(J40&gt;=DATE(2025,4,1),J40&lt;=DATE(2026,3,31)),VLOOKUP(C40&amp;H40,Sheet1!$T$11:$U$16,2,0)+VLOOKUP(D40,Sheet1!$N$2:$R$47,5,0),"")))*0.8,"")</f>
        <v/>
      </c>
    </row>
    <row r="41" spans="2:21" ht="30" customHeight="1">
      <c r="B41" s="31">
        <v>28</v>
      </c>
      <c r="C41" s="30"/>
      <c r="D41" s="23"/>
      <c r="E41" s="3"/>
      <c r="F41" s="3"/>
      <c r="G41" s="3"/>
      <c r="H41" s="3"/>
      <c r="I41" s="3"/>
      <c r="J41" s="4"/>
      <c r="K41" s="4"/>
      <c r="L41" s="4"/>
      <c r="M41" s="3"/>
      <c r="N41" s="7"/>
      <c r="O41" s="25"/>
      <c r="P41" s="8"/>
      <c r="Q41" s="8"/>
      <c r="R41" s="8"/>
      <c r="S41" s="27"/>
      <c r="T41" s="28" t="str">
        <f>IF(O41&gt;=8400000,U41,IF(AND(J41&gt;=DATE(2024,4,1),J41&lt;=DATE(2025,3,31)),VLOOKUP(C41&amp;H41,Sheet1!$E$11:$F$16,2,0)+VLOOKUP(D41,Sheet1!$B$2:$C$48,2,0),IF(AND(C41="FCV",J41&gt;=DATE(2025,4,1),J41&lt;=DATE(2026,3,31)),VLOOKUP(C41&amp;H41,Sheet1!$T$11:$U$16,2,0),IF(AND(J41&gt;=DATE(2025,4,1),J41&lt;=DATE(2026,3,31)),VLOOKUP(C41&amp;H41,Sheet1!$T$11:$U$16,2,0)+VLOOKUP(D41,Sheet1!$N$2:$R$47,5,0),""))))</f>
        <v/>
      </c>
      <c r="U41" s="94" t="str">
        <f>IF(O41&gt;=8400000,IF(AND(J41&gt;=DATE(2024,4,1),J41&lt;=DATE(2025,3,31)),VLOOKUP(C41&amp;H41,Sheet1!$E$11:$F$16,2,0)+VLOOKUP(D41,Sheet1!$B$2:$C$48,2,0),IF(AND(C41="FCV",J41&gt;=DATE(2025,4,1),J41&lt;=DATE(2026,3,31)),VLOOKUP(C41&amp;H41,Sheet1!$T$11:$U$16,2,0),IF(AND(J41&gt;=DATE(2025,4,1),J41&lt;=DATE(2026,3,31)),VLOOKUP(C41&amp;H41,Sheet1!$T$11:$U$16,2,0)+VLOOKUP(D41,Sheet1!$N$2:$R$47,5,0),"")))*0.8,"")</f>
        <v/>
      </c>
    </row>
    <row r="42" spans="2:21" ht="30" customHeight="1">
      <c r="B42" s="31">
        <v>29</v>
      </c>
      <c r="C42" s="30"/>
      <c r="D42" s="23"/>
      <c r="E42" s="3"/>
      <c r="F42" s="3"/>
      <c r="G42" s="3"/>
      <c r="H42" s="3"/>
      <c r="I42" s="3"/>
      <c r="J42" s="4"/>
      <c r="K42" s="4"/>
      <c r="L42" s="4"/>
      <c r="M42" s="3"/>
      <c r="N42" s="7"/>
      <c r="O42" s="25"/>
      <c r="P42" s="8"/>
      <c r="Q42" s="8"/>
      <c r="R42" s="8"/>
      <c r="S42" s="27"/>
      <c r="T42" s="28" t="str">
        <f>IF(O42&gt;=8400000,U42,IF(AND(J42&gt;=DATE(2024,4,1),J42&lt;=DATE(2025,3,31)),VLOOKUP(C42&amp;H42,Sheet1!$E$11:$F$16,2,0)+VLOOKUP(D42,Sheet1!$B$2:$C$48,2,0),IF(AND(C42="FCV",J42&gt;=DATE(2025,4,1),J42&lt;=DATE(2026,3,31)),VLOOKUP(C42&amp;H42,Sheet1!$T$11:$U$16,2,0),IF(AND(J42&gt;=DATE(2025,4,1),J42&lt;=DATE(2026,3,31)),VLOOKUP(C42&amp;H42,Sheet1!$T$11:$U$16,2,0)+VLOOKUP(D42,Sheet1!$N$2:$R$47,5,0),""))))</f>
        <v/>
      </c>
      <c r="U42" s="94" t="str">
        <f>IF(O42&gt;=8400000,IF(AND(J42&gt;=DATE(2024,4,1),J42&lt;=DATE(2025,3,31)),VLOOKUP(C42&amp;H42,Sheet1!$E$11:$F$16,2,0)+VLOOKUP(D42,Sheet1!$B$2:$C$48,2,0),IF(AND(C42="FCV",J42&gt;=DATE(2025,4,1),J42&lt;=DATE(2026,3,31)),VLOOKUP(C42&amp;H42,Sheet1!$T$11:$U$16,2,0),IF(AND(J42&gt;=DATE(2025,4,1),J42&lt;=DATE(2026,3,31)),VLOOKUP(C42&amp;H42,Sheet1!$T$11:$U$16,2,0)+VLOOKUP(D42,Sheet1!$N$2:$R$47,5,0),"")))*0.8,"")</f>
        <v/>
      </c>
    </row>
    <row r="43" spans="2:21" ht="30" customHeight="1">
      <c r="B43" s="31">
        <v>30</v>
      </c>
      <c r="C43" s="30"/>
      <c r="D43" s="23"/>
      <c r="E43" s="3"/>
      <c r="F43" s="3"/>
      <c r="G43" s="3"/>
      <c r="H43" s="3"/>
      <c r="I43" s="3"/>
      <c r="J43" s="4"/>
      <c r="K43" s="4"/>
      <c r="L43" s="4"/>
      <c r="M43" s="3"/>
      <c r="N43" s="7"/>
      <c r="O43" s="25"/>
      <c r="P43" s="8"/>
      <c r="Q43" s="8"/>
      <c r="R43" s="8"/>
      <c r="S43" s="27"/>
      <c r="T43" s="28" t="str">
        <f>IF(O43&gt;=8400000,U43,IF(AND(J43&gt;=DATE(2024,4,1),J43&lt;=DATE(2025,3,31)),VLOOKUP(C43&amp;H43,Sheet1!$E$11:$F$16,2,0)+VLOOKUP(D43,Sheet1!$B$2:$C$48,2,0),IF(AND(C43="FCV",J43&gt;=DATE(2025,4,1),J43&lt;=DATE(2026,3,31)),VLOOKUP(C43&amp;H43,Sheet1!$T$11:$U$16,2,0),IF(AND(J43&gt;=DATE(2025,4,1),J43&lt;=DATE(2026,3,31)),VLOOKUP(C43&amp;H43,Sheet1!$T$11:$U$16,2,0)+VLOOKUP(D43,Sheet1!$N$2:$R$47,5,0),""))))</f>
        <v/>
      </c>
      <c r="U43" s="94" t="str">
        <f>IF(O43&gt;=8400000,IF(AND(J43&gt;=DATE(2024,4,1),J43&lt;=DATE(2025,3,31)),VLOOKUP(C43&amp;H43,Sheet1!$E$11:$F$16,2,0)+VLOOKUP(D43,Sheet1!$B$2:$C$48,2,0),IF(AND(C43="FCV",J43&gt;=DATE(2025,4,1),J43&lt;=DATE(2026,3,31)),VLOOKUP(C43&amp;H43,Sheet1!$T$11:$U$16,2,0),IF(AND(J43&gt;=DATE(2025,4,1),J43&lt;=DATE(2026,3,31)),VLOOKUP(C43&amp;H43,Sheet1!$T$11:$U$16,2,0)+VLOOKUP(D43,Sheet1!$N$2:$R$47,5,0),"")))*0.8,"")</f>
        <v/>
      </c>
    </row>
    <row r="44" spans="2:21" ht="30" customHeight="1">
      <c r="B44" s="31">
        <v>31</v>
      </c>
      <c r="C44" s="30"/>
      <c r="D44" s="23"/>
      <c r="E44" s="3"/>
      <c r="F44" s="3"/>
      <c r="G44" s="3"/>
      <c r="H44" s="3"/>
      <c r="I44" s="3"/>
      <c r="J44" s="4"/>
      <c r="K44" s="4"/>
      <c r="L44" s="4"/>
      <c r="M44" s="3"/>
      <c r="N44" s="7"/>
      <c r="O44" s="25"/>
      <c r="P44" s="8"/>
      <c r="Q44" s="8"/>
      <c r="R44" s="8"/>
      <c r="S44" s="27"/>
      <c r="T44" s="28" t="str">
        <f>IF(O44&gt;=8400000,U44,IF(AND(J44&gt;=DATE(2024,4,1),J44&lt;=DATE(2025,3,31)),VLOOKUP(C44&amp;H44,Sheet1!$E$11:$F$16,2,0)+VLOOKUP(D44,Sheet1!$B$2:$C$48,2,0),IF(AND(C44="FCV",J44&gt;=DATE(2025,4,1),J44&lt;=DATE(2026,3,31)),VLOOKUP(C44&amp;H44,Sheet1!$T$11:$U$16,2,0),IF(AND(J44&gt;=DATE(2025,4,1),J44&lt;=DATE(2026,3,31)),VLOOKUP(C44&amp;H44,Sheet1!$T$11:$U$16,2,0)+VLOOKUP(D44,Sheet1!$N$2:$R$47,5,0),""))))</f>
        <v/>
      </c>
      <c r="U44" s="94" t="str">
        <f>IF(O44&gt;=8400000,IF(AND(J44&gt;=DATE(2024,4,1),J44&lt;=DATE(2025,3,31)),VLOOKUP(C44&amp;H44,Sheet1!$E$11:$F$16,2,0)+VLOOKUP(D44,Sheet1!$B$2:$C$48,2,0),IF(AND(C44="FCV",J44&gt;=DATE(2025,4,1),J44&lt;=DATE(2026,3,31)),VLOOKUP(C44&amp;H44,Sheet1!$T$11:$U$16,2,0),IF(AND(J44&gt;=DATE(2025,4,1),J44&lt;=DATE(2026,3,31)),VLOOKUP(C44&amp;H44,Sheet1!$T$11:$U$16,2,0)+VLOOKUP(D44,Sheet1!$N$2:$R$47,5,0),"")))*0.8,"")</f>
        <v/>
      </c>
    </row>
    <row r="45" spans="2:21" ht="30" customHeight="1">
      <c r="B45" s="31">
        <v>32</v>
      </c>
      <c r="C45" s="30"/>
      <c r="D45" s="23"/>
      <c r="E45" s="3"/>
      <c r="F45" s="3"/>
      <c r="G45" s="3"/>
      <c r="H45" s="3"/>
      <c r="I45" s="3"/>
      <c r="J45" s="4"/>
      <c r="K45" s="4"/>
      <c r="L45" s="4"/>
      <c r="M45" s="3"/>
      <c r="N45" s="7"/>
      <c r="O45" s="25"/>
      <c r="P45" s="8"/>
      <c r="Q45" s="8"/>
      <c r="R45" s="8"/>
      <c r="S45" s="27"/>
      <c r="T45" s="28" t="str">
        <f>IF(O45&gt;=8400000,U45,IF(AND(J45&gt;=DATE(2024,4,1),J45&lt;=DATE(2025,3,31)),VLOOKUP(C45&amp;H45,Sheet1!$E$11:$F$16,2,0)+VLOOKUP(D45,Sheet1!$B$2:$C$48,2,0),IF(AND(C45="FCV",J45&gt;=DATE(2025,4,1),J45&lt;=DATE(2026,3,31)),VLOOKUP(C45&amp;H45,Sheet1!$T$11:$U$16,2,0),IF(AND(J45&gt;=DATE(2025,4,1),J45&lt;=DATE(2026,3,31)),VLOOKUP(C45&amp;H45,Sheet1!$T$11:$U$16,2,0)+VLOOKUP(D45,Sheet1!$N$2:$R$47,5,0),""))))</f>
        <v/>
      </c>
      <c r="U45" s="94" t="str">
        <f>IF(O45&gt;=8400000,IF(AND(J45&gt;=DATE(2024,4,1),J45&lt;=DATE(2025,3,31)),VLOOKUP(C45&amp;H45,Sheet1!$E$11:$F$16,2,0)+VLOOKUP(D45,Sheet1!$B$2:$C$48,2,0),IF(AND(C45="FCV",J45&gt;=DATE(2025,4,1),J45&lt;=DATE(2026,3,31)),VLOOKUP(C45&amp;H45,Sheet1!$T$11:$U$16,2,0),IF(AND(J45&gt;=DATE(2025,4,1),J45&lt;=DATE(2026,3,31)),VLOOKUP(C45&amp;H45,Sheet1!$T$11:$U$16,2,0)+VLOOKUP(D45,Sheet1!$N$2:$R$47,5,0),"")))*0.8,"")</f>
        <v/>
      </c>
    </row>
    <row r="46" spans="2:21" ht="30" customHeight="1">
      <c r="B46" s="31">
        <v>33</v>
      </c>
      <c r="C46" s="30"/>
      <c r="D46" s="23"/>
      <c r="E46" s="3"/>
      <c r="F46" s="3"/>
      <c r="G46" s="3"/>
      <c r="H46" s="3"/>
      <c r="I46" s="3"/>
      <c r="J46" s="4"/>
      <c r="K46" s="4"/>
      <c r="L46" s="4"/>
      <c r="M46" s="3"/>
      <c r="N46" s="7"/>
      <c r="O46" s="25"/>
      <c r="P46" s="8"/>
      <c r="Q46" s="8"/>
      <c r="R46" s="8"/>
      <c r="S46" s="27"/>
      <c r="T46" s="28" t="str">
        <f>IF(O46&gt;=8400000,U46,IF(AND(J46&gt;=DATE(2024,4,1),J46&lt;=DATE(2025,3,31)),VLOOKUP(C46&amp;H46,Sheet1!$E$11:$F$16,2,0)+VLOOKUP(D46,Sheet1!$B$2:$C$48,2,0),IF(AND(C46="FCV",J46&gt;=DATE(2025,4,1),J46&lt;=DATE(2026,3,31)),VLOOKUP(C46&amp;H46,Sheet1!$T$11:$U$16,2,0),IF(AND(J46&gt;=DATE(2025,4,1),J46&lt;=DATE(2026,3,31)),VLOOKUP(C46&amp;H46,Sheet1!$T$11:$U$16,2,0)+VLOOKUP(D46,Sheet1!$N$2:$R$47,5,0),""))))</f>
        <v/>
      </c>
      <c r="U46" s="94" t="str">
        <f>IF(O46&gt;=8400000,IF(AND(J46&gt;=DATE(2024,4,1),J46&lt;=DATE(2025,3,31)),VLOOKUP(C46&amp;H46,Sheet1!$E$11:$F$16,2,0)+VLOOKUP(D46,Sheet1!$B$2:$C$48,2,0),IF(AND(C46="FCV",J46&gt;=DATE(2025,4,1),J46&lt;=DATE(2026,3,31)),VLOOKUP(C46&amp;H46,Sheet1!$T$11:$U$16,2,0),IF(AND(J46&gt;=DATE(2025,4,1),J46&lt;=DATE(2026,3,31)),VLOOKUP(C46&amp;H46,Sheet1!$T$11:$U$16,2,0)+VLOOKUP(D46,Sheet1!$N$2:$R$47,5,0),"")))*0.8,"")</f>
        <v/>
      </c>
    </row>
    <row r="47" spans="2:21" ht="30" customHeight="1">
      <c r="B47" s="31">
        <v>34</v>
      </c>
      <c r="C47" s="30"/>
      <c r="D47" s="23"/>
      <c r="E47" s="3"/>
      <c r="F47" s="3"/>
      <c r="G47" s="3"/>
      <c r="H47" s="3"/>
      <c r="I47" s="3"/>
      <c r="J47" s="4"/>
      <c r="K47" s="4"/>
      <c r="L47" s="4"/>
      <c r="M47" s="3"/>
      <c r="N47" s="7"/>
      <c r="O47" s="25"/>
      <c r="P47" s="8"/>
      <c r="Q47" s="8"/>
      <c r="R47" s="8"/>
      <c r="S47" s="27"/>
      <c r="T47" s="28" t="str">
        <f>IF(O47&gt;=8400000,U47,IF(AND(J47&gt;=DATE(2024,4,1),J47&lt;=DATE(2025,3,31)),VLOOKUP(C47&amp;H47,Sheet1!$E$11:$F$16,2,0)+VLOOKUP(D47,Sheet1!$B$2:$C$48,2,0),IF(AND(C47="FCV",J47&gt;=DATE(2025,4,1),J47&lt;=DATE(2026,3,31)),VLOOKUP(C47&amp;H47,Sheet1!$T$11:$U$16,2,0),IF(AND(J47&gt;=DATE(2025,4,1),J47&lt;=DATE(2026,3,31)),VLOOKUP(C47&amp;H47,Sheet1!$T$11:$U$16,2,0)+VLOOKUP(D47,Sheet1!$N$2:$R$47,5,0),""))))</f>
        <v/>
      </c>
      <c r="U47" s="94" t="str">
        <f>IF(O47&gt;=8400000,IF(AND(J47&gt;=DATE(2024,4,1),J47&lt;=DATE(2025,3,31)),VLOOKUP(C47&amp;H47,Sheet1!$E$11:$F$16,2,0)+VLOOKUP(D47,Sheet1!$B$2:$C$48,2,0),IF(AND(C47="FCV",J47&gt;=DATE(2025,4,1),J47&lt;=DATE(2026,3,31)),VLOOKUP(C47&amp;H47,Sheet1!$T$11:$U$16,2,0),IF(AND(J47&gt;=DATE(2025,4,1),J47&lt;=DATE(2026,3,31)),VLOOKUP(C47&amp;H47,Sheet1!$T$11:$U$16,2,0)+VLOOKUP(D47,Sheet1!$N$2:$R$47,5,0),"")))*0.8,"")</f>
        <v/>
      </c>
    </row>
    <row r="48" spans="2:21" ht="30" customHeight="1">
      <c r="B48" s="31">
        <v>35</v>
      </c>
      <c r="C48" s="30"/>
      <c r="D48" s="23"/>
      <c r="E48" s="3"/>
      <c r="F48" s="3"/>
      <c r="G48" s="3"/>
      <c r="H48" s="3"/>
      <c r="I48" s="3"/>
      <c r="J48" s="4"/>
      <c r="K48" s="4"/>
      <c r="L48" s="4"/>
      <c r="M48" s="3"/>
      <c r="N48" s="7"/>
      <c r="O48" s="25"/>
      <c r="P48" s="8"/>
      <c r="Q48" s="8"/>
      <c r="R48" s="8"/>
      <c r="S48" s="27"/>
      <c r="T48" s="28" t="str">
        <f>IF(O48&gt;=8400000,U48,IF(AND(J48&gt;=DATE(2024,4,1),J48&lt;=DATE(2025,3,31)),VLOOKUP(C48&amp;H48,Sheet1!$E$11:$F$16,2,0)+VLOOKUP(D48,Sheet1!$B$2:$C$48,2,0),IF(AND(C48="FCV",J48&gt;=DATE(2025,4,1),J48&lt;=DATE(2026,3,31)),VLOOKUP(C48&amp;H48,Sheet1!$T$11:$U$16,2,0),IF(AND(J48&gt;=DATE(2025,4,1),J48&lt;=DATE(2026,3,31)),VLOOKUP(C48&amp;H48,Sheet1!$T$11:$U$16,2,0)+VLOOKUP(D48,Sheet1!$N$2:$R$47,5,0),""))))</f>
        <v/>
      </c>
      <c r="U48" s="94" t="str">
        <f>IF(O48&gt;=8400000,IF(AND(J48&gt;=DATE(2024,4,1),J48&lt;=DATE(2025,3,31)),VLOOKUP(C48&amp;H48,Sheet1!$E$11:$F$16,2,0)+VLOOKUP(D48,Sheet1!$B$2:$C$48,2,0),IF(AND(C48="FCV",J48&gt;=DATE(2025,4,1),J48&lt;=DATE(2026,3,31)),VLOOKUP(C48&amp;H48,Sheet1!$T$11:$U$16,2,0),IF(AND(J48&gt;=DATE(2025,4,1),J48&lt;=DATE(2026,3,31)),VLOOKUP(C48&amp;H48,Sheet1!$T$11:$U$16,2,0)+VLOOKUP(D48,Sheet1!$N$2:$R$47,5,0),"")))*0.8,"")</f>
        <v/>
      </c>
    </row>
    <row r="49" spans="2:21" ht="30" customHeight="1">
      <c r="B49" s="31">
        <v>36</v>
      </c>
      <c r="C49" s="30"/>
      <c r="D49" s="23"/>
      <c r="E49" s="3"/>
      <c r="F49" s="3"/>
      <c r="G49" s="3"/>
      <c r="H49" s="3"/>
      <c r="I49" s="3"/>
      <c r="J49" s="4"/>
      <c r="K49" s="4"/>
      <c r="L49" s="4"/>
      <c r="M49" s="3"/>
      <c r="N49" s="7"/>
      <c r="O49" s="25"/>
      <c r="P49" s="8"/>
      <c r="Q49" s="8"/>
      <c r="R49" s="8"/>
      <c r="S49" s="27"/>
      <c r="T49" s="28" t="str">
        <f>IF(O49&gt;=8400000,U49,IF(AND(J49&gt;=DATE(2024,4,1),J49&lt;=DATE(2025,3,31)),VLOOKUP(C49&amp;H49,Sheet1!$E$11:$F$16,2,0)+VLOOKUP(D49,Sheet1!$B$2:$C$48,2,0),IF(AND(C49="FCV",J49&gt;=DATE(2025,4,1),J49&lt;=DATE(2026,3,31)),VLOOKUP(C49&amp;H49,Sheet1!$T$11:$U$16,2,0),IF(AND(J49&gt;=DATE(2025,4,1),J49&lt;=DATE(2026,3,31)),VLOOKUP(C49&amp;H49,Sheet1!$T$11:$U$16,2,0)+VLOOKUP(D49,Sheet1!$N$2:$R$47,5,0),""))))</f>
        <v/>
      </c>
      <c r="U49" s="94" t="str">
        <f>IF(O49&gt;=8400000,IF(AND(J49&gt;=DATE(2024,4,1),J49&lt;=DATE(2025,3,31)),VLOOKUP(C49&amp;H49,Sheet1!$E$11:$F$16,2,0)+VLOOKUP(D49,Sheet1!$B$2:$C$48,2,0),IF(AND(C49="FCV",J49&gt;=DATE(2025,4,1),J49&lt;=DATE(2026,3,31)),VLOOKUP(C49&amp;H49,Sheet1!$T$11:$U$16,2,0),IF(AND(J49&gt;=DATE(2025,4,1),J49&lt;=DATE(2026,3,31)),VLOOKUP(C49&amp;H49,Sheet1!$T$11:$U$16,2,0)+VLOOKUP(D49,Sheet1!$N$2:$R$47,5,0),"")))*0.8,"")</f>
        <v/>
      </c>
    </row>
    <row r="50" spans="2:21" ht="30" customHeight="1">
      <c r="B50" s="31">
        <v>37</v>
      </c>
      <c r="C50" s="30"/>
      <c r="D50" s="23"/>
      <c r="E50" s="3"/>
      <c r="F50" s="3"/>
      <c r="G50" s="3"/>
      <c r="H50" s="3"/>
      <c r="I50" s="3"/>
      <c r="J50" s="4"/>
      <c r="K50" s="4"/>
      <c r="L50" s="4"/>
      <c r="M50" s="3"/>
      <c r="N50" s="7"/>
      <c r="O50" s="25"/>
      <c r="P50" s="8"/>
      <c r="Q50" s="8"/>
      <c r="R50" s="8"/>
      <c r="S50" s="27"/>
      <c r="T50" s="28" t="str">
        <f>IF(O50&gt;=8400000,U50,IF(AND(J50&gt;=DATE(2024,4,1),J50&lt;=DATE(2025,3,31)),VLOOKUP(C50&amp;H50,Sheet1!$E$11:$F$16,2,0)+VLOOKUP(D50,Sheet1!$B$2:$C$48,2,0),IF(AND(C50="FCV",J50&gt;=DATE(2025,4,1),J50&lt;=DATE(2026,3,31)),VLOOKUP(C50&amp;H50,Sheet1!$T$11:$U$16,2,0),IF(AND(J50&gt;=DATE(2025,4,1),J50&lt;=DATE(2026,3,31)),VLOOKUP(C50&amp;H50,Sheet1!$T$11:$U$16,2,0)+VLOOKUP(D50,Sheet1!$N$2:$R$47,5,0),""))))</f>
        <v/>
      </c>
      <c r="U50" s="94" t="str">
        <f>IF(O50&gt;=8400000,IF(AND(J50&gt;=DATE(2024,4,1),J50&lt;=DATE(2025,3,31)),VLOOKUP(C50&amp;H50,Sheet1!$E$11:$F$16,2,0)+VLOOKUP(D50,Sheet1!$B$2:$C$48,2,0),IF(AND(C50="FCV",J50&gt;=DATE(2025,4,1),J50&lt;=DATE(2026,3,31)),VLOOKUP(C50&amp;H50,Sheet1!$T$11:$U$16,2,0),IF(AND(J50&gt;=DATE(2025,4,1),J50&lt;=DATE(2026,3,31)),VLOOKUP(C50&amp;H50,Sheet1!$T$11:$U$16,2,0)+VLOOKUP(D50,Sheet1!$N$2:$R$47,5,0),"")))*0.8,"")</f>
        <v/>
      </c>
    </row>
    <row r="51" spans="2:21" ht="30" customHeight="1">
      <c r="B51" s="31">
        <v>38</v>
      </c>
      <c r="C51" s="30"/>
      <c r="D51" s="23"/>
      <c r="E51" s="3"/>
      <c r="F51" s="3"/>
      <c r="G51" s="3"/>
      <c r="H51" s="3"/>
      <c r="I51" s="3"/>
      <c r="J51" s="4"/>
      <c r="K51" s="4"/>
      <c r="L51" s="4"/>
      <c r="M51" s="3"/>
      <c r="N51" s="7"/>
      <c r="O51" s="25"/>
      <c r="P51" s="8"/>
      <c r="Q51" s="8"/>
      <c r="R51" s="8"/>
      <c r="S51" s="27"/>
      <c r="T51" s="28" t="str">
        <f>IF(O51&gt;=8400000,U51,IF(AND(J51&gt;=DATE(2024,4,1),J51&lt;=DATE(2025,3,31)),VLOOKUP(C51&amp;H51,Sheet1!$E$11:$F$16,2,0)+VLOOKUP(D51,Sheet1!$B$2:$C$48,2,0),IF(AND(C51="FCV",J51&gt;=DATE(2025,4,1),J51&lt;=DATE(2026,3,31)),VLOOKUP(C51&amp;H51,Sheet1!$T$11:$U$16,2,0),IF(AND(J51&gt;=DATE(2025,4,1),J51&lt;=DATE(2026,3,31)),VLOOKUP(C51&amp;H51,Sheet1!$T$11:$U$16,2,0)+VLOOKUP(D51,Sheet1!$N$2:$R$47,5,0),""))))</f>
        <v/>
      </c>
      <c r="U51" s="94" t="str">
        <f>IF(O51&gt;=8400000,IF(AND(J51&gt;=DATE(2024,4,1),J51&lt;=DATE(2025,3,31)),VLOOKUP(C51&amp;H51,Sheet1!$E$11:$F$16,2,0)+VLOOKUP(D51,Sheet1!$B$2:$C$48,2,0),IF(AND(C51="FCV",J51&gt;=DATE(2025,4,1),J51&lt;=DATE(2026,3,31)),VLOOKUP(C51&amp;H51,Sheet1!$T$11:$U$16,2,0),IF(AND(J51&gt;=DATE(2025,4,1),J51&lt;=DATE(2026,3,31)),VLOOKUP(C51&amp;H51,Sheet1!$T$11:$U$16,2,0)+VLOOKUP(D51,Sheet1!$N$2:$R$47,5,0),"")))*0.8,"")</f>
        <v/>
      </c>
    </row>
    <row r="52" spans="2:21" ht="30" customHeight="1">
      <c r="B52" s="31">
        <v>39</v>
      </c>
      <c r="C52" s="30"/>
      <c r="D52" s="23"/>
      <c r="E52" s="3"/>
      <c r="F52" s="3"/>
      <c r="G52" s="3"/>
      <c r="H52" s="3"/>
      <c r="I52" s="3"/>
      <c r="J52" s="4"/>
      <c r="K52" s="4"/>
      <c r="L52" s="4"/>
      <c r="M52" s="3"/>
      <c r="N52" s="7"/>
      <c r="O52" s="25"/>
      <c r="P52" s="8"/>
      <c r="Q52" s="8"/>
      <c r="R52" s="8"/>
      <c r="S52" s="27"/>
      <c r="T52" s="28" t="str">
        <f>IF(O52&gt;=8400000,U52,IF(AND(J52&gt;=DATE(2024,4,1),J52&lt;=DATE(2025,3,31)),VLOOKUP(C52&amp;H52,Sheet1!$E$11:$F$16,2,0)+VLOOKUP(D52,Sheet1!$B$2:$C$48,2,0),IF(AND(C52="FCV",J52&gt;=DATE(2025,4,1),J52&lt;=DATE(2026,3,31)),VLOOKUP(C52&amp;H52,Sheet1!$T$11:$U$16,2,0),IF(AND(J52&gt;=DATE(2025,4,1),J52&lt;=DATE(2026,3,31)),VLOOKUP(C52&amp;H52,Sheet1!$T$11:$U$16,2,0)+VLOOKUP(D52,Sheet1!$N$2:$R$47,5,0),""))))</f>
        <v/>
      </c>
      <c r="U52" s="94" t="str">
        <f>IF(O52&gt;=8400000,IF(AND(J52&gt;=DATE(2024,4,1),J52&lt;=DATE(2025,3,31)),VLOOKUP(C52&amp;H52,Sheet1!$E$11:$F$16,2,0)+VLOOKUP(D52,Sheet1!$B$2:$C$48,2,0),IF(AND(C52="FCV",J52&gt;=DATE(2025,4,1),J52&lt;=DATE(2026,3,31)),VLOOKUP(C52&amp;H52,Sheet1!$T$11:$U$16,2,0),IF(AND(J52&gt;=DATE(2025,4,1),J52&lt;=DATE(2026,3,31)),VLOOKUP(C52&amp;H52,Sheet1!$T$11:$U$16,2,0)+VLOOKUP(D52,Sheet1!$N$2:$R$47,5,0),"")))*0.8,"")</f>
        <v/>
      </c>
    </row>
    <row r="53" spans="2:21" ht="30" customHeight="1">
      <c r="B53" s="31">
        <v>40</v>
      </c>
      <c r="C53" s="30"/>
      <c r="D53" s="23"/>
      <c r="E53" s="3"/>
      <c r="F53" s="3"/>
      <c r="G53" s="3"/>
      <c r="H53" s="3"/>
      <c r="I53" s="3"/>
      <c r="J53" s="4"/>
      <c r="K53" s="4"/>
      <c r="L53" s="4"/>
      <c r="M53" s="3"/>
      <c r="N53" s="7"/>
      <c r="O53" s="25"/>
      <c r="P53" s="8"/>
      <c r="Q53" s="8"/>
      <c r="R53" s="8"/>
      <c r="S53" s="27"/>
      <c r="T53" s="28" t="str">
        <f>IF(O53&gt;=8400000,U53,IF(AND(J53&gt;=DATE(2024,4,1),J53&lt;=DATE(2025,3,31)),VLOOKUP(C53&amp;H53,Sheet1!$E$11:$F$16,2,0)+VLOOKUP(D53,Sheet1!$B$2:$C$48,2,0),IF(AND(C53="FCV",J53&gt;=DATE(2025,4,1),J53&lt;=DATE(2026,3,31)),VLOOKUP(C53&amp;H53,Sheet1!$T$11:$U$16,2,0),IF(AND(J53&gt;=DATE(2025,4,1),J53&lt;=DATE(2026,3,31)),VLOOKUP(C53&amp;H53,Sheet1!$T$11:$U$16,2,0)+VLOOKUP(D53,Sheet1!$N$2:$R$47,5,0),""))))</f>
        <v/>
      </c>
      <c r="U53" s="94" t="str">
        <f>IF(O53&gt;=8400000,IF(AND(J53&gt;=DATE(2024,4,1),J53&lt;=DATE(2025,3,31)),VLOOKUP(C53&amp;H53,Sheet1!$E$11:$F$16,2,0)+VLOOKUP(D53,Sheet1!$B$2:$C$48,2,0),IF(AND(C53="FCV",J53&gt;=DATE(2025,4,1),J53&lt;=DATE(2026,3,31)),VLOOKUP(C53&amp;H53,Sheet1!$T$11:$U$16,2,0),IF(AND(J53&gt;=DATE(2025,4,1),J53&lt;=DATE(2026,3,31)),VLOOKUP(C53&amp;H53,Sheet1!$T$11:$U$16,2,0)+VLOOKUP(D53,Sheet1!$N$2:$R$47,5,0),"")))*0.8,"")</f>
        <v/>
      </c>
    </row>
    <row r="54" spans="2:21" ht="30" customHeight="1">
      <c r="B54" s="31">
        <v>41</v>
      </c>
      <c r="C54" s="30"/>
      <c r="D54" s="23"/>
      <c r="E54" s="3"/>
      <c r="F54" s="3"/>
      <c r="G54" s="3"/>
      <c r="H54" s="3"/>
      <c r="I54" s="3"/>
      <c r="J54" s="4"/>
      <c r="K54" s="4"/>
      <c r="L54" s="4"/>
      <c r="M54" s="3"/>
      <c r="N54" s="7"/>
      <c r="O54" s="25"/>
      <c r="P54" s="8"/>
      <c r="Q54" s="8"/>
      <c r="R54" s="8"/>
      <c r="S54" s="27"/>
      <c r="T54" s="28" t="str">
        <f>IF(O54&gt;=8400000,U54,IF(AND(J54&gt;=DATE(2024,4,1),J54&lt;=DATE(2025,3,31)),VLOOKUP(C54&amp;H54,Sheet1!$E$11:$F$16,2,0)+VLOOKUP(D54,Sheet1!$B$2:$C$48,2,0),IF(AND(C54="FCV",J54&gt;=DATE(2025,4,1),J54&lt;=DATE(2026,3,31)),VLOOKUP(C54&amp;H54,Sheet1!$T$11:$U$16,2,0),IF(AND(J54&gt;=DATE(2025,4,1),J54&lt;=DATE(2026,3,31)),VLOOKUP(C54&amp;H54,Sheet1!$T$11:$U$16,2,0)+VLOOKUP(D54,Sheet1!$N$2:$R$47,5,0),""))))</f>
        <v/>
      </c>
      <c r="U54" s="94" t="str">
        <f>IF(O54&gt;=8400000,IF(AND(J54&gt;=DATE(2024,4,1),J54&lt;=DATE(2025,3,31)),VLOOKUP(C54&amp;H54,Sheet1!$E$11:$F$16,2,0)+VLOOKUP(D54,Sheet1!$B$2:$C$48,2,0),IF(AND(C54="FCV",J54&gt;=DATE(2025,4,1),J54&lt;=DATE(2026,3,31)),VLOOKUP(C54&amp;H54,Sheet1!$T$11:$U$16,2,0),IF(AND(J54&gt;=DATE(2025,4,1),J54&lt;=DATE(2026,3,31)),VLOOKUP(C54&amp;H54,Sheet1!$T$11:$U$16,2,0)+VLOOKUP(D54,Sheet1!$N$2:$R$47,5,0),"")))*0.8,"")</f>
        <v/>
      </c>
    </row>
    <row r="55" spans="2:21" ht="30" customHeight="1">
      <c r="B55" s="31">
        <v>42</v>
      </c>
      <c r="C55" s="30"/>
      <c r="D55" s="23"/>
      <c r="E55" s="3"/>
      <c r="F55" s="3"/>
      <c r="G55" s="3"/>
      <c r="H55" s="3"/>
      <c r="I55" s="3"/>
      <c r="J55" s="4"/>
      <c r="K55" s="4"/>
      <c r="L55" s="4"/>
      <c r="M55" s="3"/>
      <c r="N55" s="7"/>
      <c r="O55" s="25"/>
      <c r="P55" s="8"/>
      <c r="Q55" s="8"/>
      <c r="R55" s="8"/>
      <c r="S55" s="27"/>
      <c r="T55" s="28" t="str">
        <f>IF(O55&gt;=8400000,U55,IF(AND(J55&gt;=DATE(2024,4,1),J55&lt;=DATE(2025,3,31)),VLOOKUP(C55&amp;H55,Sheet1!$E$11:$F$16,2,0)+VLOOKUP(D55,Sheet1!$B$2:$C$48,2,0),IF(AND(C55="FCV",J55&gt;=DATE(2025,4,1),J55&lt;=DATE(2026,3,31)),VLOOKUP(C55&amp;H55,Sheet1!$T$11:$U$16,2,0),IF(AND(J55&gt;=DATE(2025,4,1),J55&lt;=DATE(2026,3,31)),VLOOKUP(C55&amp;H55,Sheet1!$T$11:$U$16,2,0)+VLOOKUP(D55,Sheet1!$N$2:$R$47,5,0),""))))</f>
        <v/>
      </c>
      <c r="U55" s="94" t="str">
        <f>IF(O55&gt;=8400000,IF(AND(J55&gt;=DATE(2024,4,1),J55&lt;=DATE(2025,3,31)),VLOOKUP(C55&amp;H55,Sheet1!$E$11:$F$16,2,0)+VLOOKUP(D55,Sheet1!$B$2:$C$48,2,0),IF(AND(C55="FCV",J55&gt;=DATE(2025,4,1),J55&lt;=DATE(2026,3,31)),VLOOKUP(C55&amp;H55,Sheet1!$T$11:$U$16,2,0),IF(AND(J55&gt;=DATE(2025,4,1),J55&lt;=DATE(2026,3,31)),VLOOKUP(C55&amp;H55,Sheet1!$T$11:$U$16,2,0)+VLOOKUP(D55,Sheet1!$N$2:$R$47,5,0),"")))*0.8,"")</f>
        <v/>
      </c>
    </row>
    <row r="56" spans="2:21" ht="30" customHeight="1">
      <c r="B56" s="31">
        <v>43</v>
      </c>
      <c r="C56" s="30"/>
      <c r="D56" s="23"/>
      <c r="E56" s="3"/>
      <c r="F56" s="3"/>
      <c r="G56" s="3"/>
      <c r="H56" s="3"/>
      <c r="I56" s="3"/>
      <c r="J56" s="4"/>
      <c r="K56" s="4"/>
      <c r="L56" s="4"/>
      <c r="M56" s="3"/>
      <c r="N56" s="7"/>
      <c r="O56" s="25"/>
      <c r="P56" s="8"/>
      <c r="Q56" s="8"/>
      <c r="R56" s="8"/>
      <c r="S56" s="27"/>
      <c r="T56" s="28" t="str">
        <f>IF(O56&gt;=8400000,U56,IF(AND(J56&gt;=DATE(2024,4,1),J56&lt;=DATE(2025,3,31)),VLOOKUP(C56&amp;H56,Sheet1!$E$11:$F$16,2,0)+VLOOKUP(D56,Sheet1!$B$2:$C$48,2,0),IF(AND(C56="FCV",J56&gt;=DATE(2025,4,1),J56&lt;=DATE(2026,3,31)),VLOOKUP(C56&amp;H56,Sheet1!$T$11:$U$16,2,0),IF(AND(J56&gt;=DATE(2025,4,1),J56&lt;=DATE(2026,3,31)),VLOOKUP(C56&amp;H56,Sheet1!$T$11:$U$16,2,0)+VLOOKUP(D56,Sheet1!$N$2:$R$47,5,0),""))))</f>
        <v/>
      </c>
      <c r="U56" s="94" t="str">
        <f>IF(O56&gt;=8400000,IF(AND(J56&gt;=DATE(2024,4,1),J56&lt;=DATE(2025,3,31)),VLOOKUP(C56&amp;H56,Sheet1!$E$11:$F$16,2,0)+VLOOKUP(D56,Sheet1!$B$2:$C$48,2,0),IF(AND(C56="FCV",J56&gt;=DATE(2025,4,1),J56&lt;=DATE(2026,3,31)),VLOOKUP(C56&amp;H56,Sheet1!$T$11:$U$16,2,0),IF(AND(J56&gt;=DATE(2025,4,1),J56&lt;=DATE(2026,3,31)),VLOOKUP(C56&amp;H56,Sheet1!$T$11:$U$16,2,0)+VLOOKUP(D56,Sheet1!$N$2:$R$47,5,0),"")))*0.8,"")</f>
        <v/>
      </c>
    </row>
    <row r="57" spans="2:21" ht="30" customHeight="1">
      <c r="B57" s="31">
        <v>44</v>
      </c>
      <c r="C57" s="30"/>
      <c r="D57" s="23"/>
      <c r="E57" s="3"/>
      <c r="F57" s="3"/>
      <c r="G57" s="3"/>
      <c r="H57" s="3"/>
      <c r="I57" s="3"/>
      <c r="J57" s="4"/>
      <c r="K57" s="4"/>
      <c r="L57" s="4"/>
      <c r="M57" s="3"/>
      <c r="N57" s="7"/>
      <c r="O57" s="25"/>
      <c r="P57" s="8"/>
      <c r="Q57" s="8"/>
      <c r="R57" s="8"/>
      <c r="S57" s="27"/>
      <c r="T57" s="28" t="str">
        <f>IF(O57&gt;=8400000,U57,IF(AND(J57&gt;=DATE(2024,4,1),J57&lt;=DATE(2025,3,31)),VLOOKUP(C57&amp;H57,Sheet1!$E$11:$F$16,2,0)+VLOOKUP(D57,Sheet1!$B$2:$C$48,2,0),IF(AND(C57="FCV",J57&gt;=DATE(2025,4,1),J57&lt;=DATE(2026,3,31)),VLOOKUP(C57&amp;H57,Sheet1!$T$11:$U$16,2,0),IF(AND(J57&gt;=DATE(2025,4,1),J57&lt;=DATE(2026,3,31)),VLOOKUP(C57&amp;H57,Sheet1!$T$11:$U$16,2,0)+VLOOKUP(D57,Sheet1!$N$2:$R$47,5,0),""))))</f>
        <v/>
      </c>
      <c r="U57" s="94" t="str">
        <f>IF(O57&gt;=8400000,IF(AND(J57&gt;=DATE(2024,4,1),J57&lt;=DATE(2025,3,31)),VLOOKUP(C57&amp;H57,Sheet1!$E$11:$F$16,2,0)+VLOOKUP(D57,Sheet1!$B$2:$C$48,2,0),IF(AND(C57="FCV",J57&gt;=DATE(2025,4,1),J57&lt;=DATE(2026,3,31)),VLOOKUP(C57&amp;H57,Sheet1!$T$11:$U$16,2,0),IF(AND(J57&gt;=DATE(2025,4,1),J57&lt;=DATE(2026,3,31)),VLOOKUP(C57&amp;H57,Sheet1!$T$11:$U$16,2,0)+VLOOKUP(D57,Sheet1!$N$2:$R$47,5,0),"")))*0.8,"")</f>
        <v/>
      </c>
    </row>
    <row r="58" spans="2:21" ht="30" customHeight="1">
      <c r="B58" s="31">
        <v>45</v>
      </c>
      <c r="C58" s="30"/>
      <c r="D58" s="23"/>
      <c r="E58" s="3"/>
      <c r="F58" s="3"/>
      <c r="G58" s="3"/>
      <c r="H58" s="3"/>
      <c r="I58" s="3"/>
      <c r="J58" s="4"/>
      <c r="K58" s="4"/>
      <c r="L58" s="4"/>
      <c r="M58" s="3"/>
      <c r="N58" s="7"/>
      <c r="O58" s="25"/>
      <c r="P58" s="8"/>
      <c r="Q58" s="8"/>
      <c r="R58" s="8"/>
      <c r="S58" s="27"/>
      <c r="T58" s="28" t="str">
        <f>IF(O58&gt;=8400000,U58,IF(AND(J58&gt;=DATE(2024,4,1),J58&lt;=DATE(2025,3,31)),VLOOKUP(C58&amp;H58,Sheet1!$E$11:$F$16,2,0)+VLOOKUP(D58,Sheet1!$B$2:$C$48,2,0),IF(AND(C58="FCV",J58&gt;=DATE(2025,4,1),J58&lt;=DATE(2026,3,31)),VLOOKUP(C58&amp;H58,Sheet1!$T$11:$U$16,2,0),IF(AND(J58&gt;=DATE(2025,4,1),J58&lt;=DATE(2026,3,31)),VLOOKUP(C58&amp;H58,Sheet1!$T$11:$U$16,2,0)+VLOOKUP(D58,Sheet1!$N$2:$R$47,5,0),""))))</f>
        <v/>
      </c>
      <c r="U58" s="94" t="str">
        <f>IF(O58&gt;=8400000,IF(AND(J58&gt;=DATE(2024,4,1),J58&lt;=DATE(2025,3,31)),VLOOKUP(C58&amp;H58,Sheet1!$E$11:$F$16,2,0)+VLOOKUP(D58,Sheet1!$B$2:$C$48,2,0),IF(AND(C58="FCV",J58&gt;=DATE(2025,4,1),J58&lt;=DATE(2026,3,31)),VLOOKUP(C58&amp;H58,Sheet1!$T$11:$U$16,2,0),IF(AND(J58&gt;=DATE(2025,4,1),J58&lt;=DATE(2026,3,31)),VLOOKUP(C58&amp;H58,Sheet1!$T$11:$U$16,2,0)+VLOOKUP(D58,Sheet1!$N$2:$R$47,5,0),"")))*0.8,"")</f>
        <v/>
      </c>
    </row>
    <row r="59" spans="2:21" ht="30" customHeight="1">
      <c r="B59" s="31">
        <v>46</v>
      </c>
      <c r="C59" s="30"/>
      <c r="D59" s="23"/>
      <c r="E59" s="3"/>
      <c r="F59" s="3"/>
      <c r="G59" s="3"/>
      <c r="H59" s="3"/>
      <c r="I59" s="3"/>
      <c r="J59" s="4"/>
      <c r="K59" s="4"/>
      <c r="L59" s="4"/>
      <c r="M59" s="3"/>
      <c r="N59" s="7"/>
      <c r="O59" s="25"/>
      <c r="P59" s="8"/>
      <c r="Q59" s="8"/>
      <c r="R59" s="8"/>
      <c r="S59" s="27"/>
      <c r="T59" s="28" t="str">
        <f>IF(O59&gt;=8400000,U59,IF(AND(J59&gt;=DATE(2024,4,1),J59&lt;=DATE(2025,3,31)),VLOOKUP(C59&amp;H59,Sheet1!$E$11:$F$16,2,0)+VLOOKUP(D59,Sheet1!$B$2:$C$48,2,0),IF(AND(C59="FCV",J59&gt;=DATE(2025,4,1),J59&lt;=DATE(2026,3,31)),VLOOKUP(C59&amp;H59,Sheet1!$T$11:$U$16,2,0),IF(AND(J59&gt;=DATE(2025,4,1),J59&lt;=DATE(2026,3,31)),VLOOKUP(C59&amp;H59,Sheet1!$T$11:$U$16,2,0)+VLOOKUP(D59,Sheet1!$N$2:$R$47,5,0),""))))</f>
        <v/>
      </c>
      <c r="U59" s="94" t="str">
        <f>IF(O59&gt;=8400000,IF(AND(J59&gt;=DATE(2024,4,1),J59&lt;=DATE(2025,3,31)),VLOOKUP(C59&amp;H59,Sheet1!$E$11:$F$16,2,0)+VLOOKUP(D59,Sheet1!$B$2:$C$48,2,0),IF(AND(C59="FCV",J59&gt;=DATE(2025,4,1),J59&lt;=DATE(2026,3,31)),VLOOKUP(C59&amp;H59,Sheet1!$T$11:$U$16,2,0),IF(AND(J59&gt;=DATE(2025,4,1),J59&lt;=DATE(2026,3,31)),VLOOKUP(C59&amp;H59,Sheet1!$T$11:$U$16,2,0)+VLOOKUP(D59,Sheet1!$N$2:$R$47,5,0),"")))*0.8,"")</f>
        <v/>
      </c>
    </row>
    <row r="60" spans="2:21" ht="30" customHeight="1">
      <c r="B60" s="31">
        <v>47</v>
      </c>
      <c r="C60" s="30"/>
      <c r="D60" s="23"/>
      <c r="E60" s="3"/>
      <c r="F60" s="3"/>
      <c r="G60" s="3"/>
      <c r="H60" s="3"/>
      <c r="I60" s="3"/>
      <c r="J60" s="4"/>
      <c r="K60" s="4"/>
      <c r="L60" s="4"/>
      <c r="M60" s="3"/>
      <c r="N60" s="7"/>
      <c r="O60" s="25"/>
      <c r="P60" s="8"/>
      <c r="Q60" s="8"/>
      <c r="R60" s="8"/>
      <c r="S60" s="27"/>
      <c r="T60" s="28" t="str">
        <f>IF(O60&gt;=8400000,U60,IF(AND(J60&gt;=DATE(2024,4,1),J60&lt;=DATE(2025,3,31)),VLOOKUP(C60&amp;H60,Sheet1!$E$11:$F$16,2,0)+VLOOKUP(D60,Sheet1!$B$2:$C$48,2,0),IF(AND(C60="FCV",J60&gt;=DATE(2025,4,1),J60&lt;=DATE(2026,3,31)),VLOOKUP(C60&amp;H60,Sheet1!$T$11:$U$16,2,0),IF(AND(J60&gt;=DATE(2025,4,1),J60&lt;=DATE(2026,3,31)),VLOOKUP(C60&amp;H60,Sheet1!$T$11:$U$16,2,0)+VLOOKUP(D60,Sheet1!$N$2:$R$47,5,0),""))))</f>
        <v/>
      </c>
      <c r="U60" s="94" t="str">
        <f>IF(O60&gt;=8400000,IF(AND(J60&gt;=DATE(2024,4,1),J60&lt;=DATE(2025,3,31)),VLOOKUP(C60&amp;H60,Sheet1!$E$11:$F$16,2,0)+VLOOKUP(D60,Sheet1!$B$2:$C$48,2,0),IF(AND(C60="FCV",J60&gt;=DATE(2025,4,1),J60&lt;=DATE(2026,3,31)),VLOOKUP(C60&amp;H60,Sheet1!$T$11:$U$16,2,0),IF(AND(J60&gt;=DATE(2025,4,1),J60&lt;=DATE(2026,3,31)),VLOOKUP(C60&amp;H60,Sheet1!$T$11:$U$16,2,0)+VLOOKUP(D60,Sheet1!$N$2:$R$47,5,0),"")))*0.8,"")</f>
        <v/>
      </c>
    </row>
    <row r="61" spans="2:21" ht="30" customHeight="1">
      <c r="B61" s="31">
        <v>48</v>
      </c>
      <c r="C61" s="30"/>
      <c r="D61" s="23"/>
      <c r="E61" s="1"/>
      <c r="F61" s="1"/>
      <c r="G61" s="1"/>
      <c r="H61" s="3"/>
      <c r="I61" s="1"/>
      <c r="J61" s="2"/>
      <c r="K61" s="4"/>
      <c r="L61" s="4"/>
      <c r="M61" s="1"/>
      <c r="N61" s="7"/>
      <c r="O61" s="25"/>
      <c r="P61" s="8"/>
      <c r="Q61" s="8"/>
      <c r="R61" s="8"/>
      <c r="S61" s="27"/>
      <c r="T61" s="28" t="str">
        <f>IF(O61&gt;=8400000,U61,IF(AND(J61&gt;=DATE(2024,4,1),J61&lt;=DATE(2025,3,31)),VLOOKUP(C61&amp;H61,Sheet1!$E$11:$F$16,2,0)+VLOOKUP(D61,Sheet1!$B$2:$C$48,2,0),IF(AND(C61="FCV",J61&gt;=DATE(2025,4,1),J61&lt;=DATE(2026,3,31)),VLOOKUP(C61&amp;H61,Sheet1!$T$11:$U$16,2,0),IF(AND(J61&gt;=DATE(2025,4,1),J61&lt;=DATE(2026,3,31)),VLOOKUP(C61&amp;H61,Sheet1!$T$11:$U$16,2,0)+VLOOKUP(D61,Sheet1!$N$2:$R$47,5,0),""))))</f>
        <v/>
      </c>
      <c r="U61" s="94" t="str">
        <f>IF(O61&gt;=8400000,IF(AND(J61&gt;=DATE(2024,4,1),J61&lt;=DATE(2025,3,31)),VLOOKUP(C61&amp;H61,Sheet1!$E$11:$F$16,2,0)+VLOOKUP(D61,Sheet1!$B$2:$C$48,2,0),IF(AND(C61="FCV",J61&gt;=DATE(2025,4,1),J61&lt;=DATE(2026,3,31)),VLOOKUP(C61&amp;H61,Sheet1!$T$11:$U$16,2,0),IF(AND(J61&gt;=DATE(2025,4,1),J61&lt;=DATE(2026,3,31)),VLOOKUP(C61&amp;H61,Sheet1!$T$11:$U$16,2,0)+VLOOKUP(D61,Sheet1!$N$2:$R$47,5,0),"")))*0.8,"")</f>
        <v/>
      </c>
    </row>
    <row r="62" spans="2:21" ht="30" customHeight="1">
      <c r="B62" s="31">
        <v>49</v>
      </c>
      <c r="C62" s="30"/>
      <c r="D62" s="23"/>
      <c r="E62" s="3"/>
      <c r="F62" s="3"/>
      <c r="G62" s="3"/>
      <c r="H62" s="3"/>
      <c r="I62" s="3"/>
      <c r="J62" s="4"/>
      <c r="K62" s="4"/>
      <c r="L62" s="4"/>
      <c r="M62" s="3"/>
      <c r="N62" s="7"/>
      <c r="O62" s="25"/>
      <c r="P62" s="8"/>
      <c r="Q62" s="8"/>
      <c r="R62" s="8"/>
      <c r="S62" s="27"/>
      <c r="T62" s="28" t="str">
        <f>IF(O62&gt;=8400000,U62,IF(AND(J62&gt;=DATE(2024,4,1),J62&lt;=DATE(2025,3,31)),VLOOKUP(C62&amp;H62,Sheet1!$E$11:$F$16,2,0)+VLOOKUP(D62,Sheet1!$B$2:$C$48,2,0),IF(AND(C62="FCV",J62&gt;=DATE(2025,4,1),J62&lt;=DATE(2026,3,31)),VLOOKUP(C62&amp;H62,Sheet1!$T$11:$U$16,2,0),IF(AND(J62&gt;=DATE(2025,4,1),J62&lt;=DATE(2026,3,31)),VLOOKUP(C62&amp;H62,Sheet1!$T$11:$U$16,2,0)+VLOOKUP(D62,Sheet1!$N$2:$R$47,5,0),""))))</f>
        <v/>
      </c>
      <c r="U62" s="94" t="str">
        <f>IF(O62&gt;=8400000,IF(AND(J62&gt;=DATE(2024,4,1),J62&lt;=DATE(2025,3,31)),VLOOKUP(C62&amp;H62,Sheet1!$E$11:$F$16,2,0)+VLOOKUP(D62,Sheet1!$B$2:$C$48,2,0),IF(AND(C62="FCV",J62&gt;=DATE(2025,4,1),J62&lt;=DATE(2026,3,31)),VLOOKUP(C62&amp;H62,Sheet1!$T$11:$U$16,2,0),IF(AND(J62&gt;=DATE(2025,4,1),J62&lt;=DATE(2026,3,31)),VLOOKUP(C62&amp;H62,Sheet1!$T$11:$U$16,2,0)+VLOOKUP(D62,Sheet1!$N$2:$R$47,5,0),"")))*0.8,"")</f>
        <v/>
      </c>
    </row>
    <row r="63" spans="2:21" ht="30" customHeight="1" thickBot="1">
      <c r="B63" s="31">
        <v>50</v>
      </c>
      <c r="C63" s="30"/>
      <c r="D63" s="23"/>
      <c r="E63" s="5"/>
      <c r="F63" s="5"/>
      <c r="G63" s="5"/>
      <c r="H63" s="5"/>
      <c r="I63" s="5"/>
      <c r="J63" s="6"/>
      <c r="K63" s="4"/>
      <c r="L63" s="4"/>
      <c r="M63" s="5"/>
      <c r="N63" s="7"/>
      <c r="O63" s="25"/>
      <c r="P63" s="8"/>
      <c r="Q63" s="8"/>
      <c r="R63" s="8"/>
      <c r="S63" s="27"/>
      <c r="T63" s="28" t="str">
        <f>IF(O63&gt;=8400000,U63,IF(AND(J63&gt;=DATE(2024,4,1),J63&lt;=DATE(2025,3,31)),VLOOKUP(C63&amp;H63,Sheet1!$E$11:$F$16,2,0)+VLOOKUP(D63,Sheet1!$B$2:$C$48,2,0),IF(AND(C63="FCV",J63&gt;=DATE(2025,4,1),J63&lt;=DATE(2026,3,31)),VLOOKUP(C63&amp;H63,Sheet1!$T$11:$U$16,2,0),IF(AND(J63&gt;=DATE(2025,4,1),J63&lt;=DATE(2026,3,31)),VLOOKUP(C63&amp;H63,Sheet1!$T$11:$U$16,2,0)+VLOOKUP(D63,Sheet1!$N$2:$R$47,5,0),""))))</f>
        <v/>
      </c>
      <c r="U63" s="94" t="str">
        <f>IF(O63&gt;=8400000,IF(AND(J63&gt;=DATE(2024,4,1),J63&lt;=DATE(2025,3,31)),VLOOKUP(C63&amp;H63,Sheet1!$E$11:$F$16,2,0)+VLOOKUP(D63,Sheet1!$B$2:$C$48,2,0),IF(AND(C63="FCV",J63&gt;=DATE(2025,4,1),J63&lt;=DATE(2026,3,31)),VLOOKUP(C63&amp;H63,Sheet1!$T$11:$U$16,2,0),IF(AND(J63&gt;=DATE(2025,4,1),J63&lt;=DATE(2026,3,31)),VLOOKUP(C63&amp;H63,Sheet1!$T$11:$U$16,2,0)+VLOOKUP(D63,Sheet1!$N$2:$R$47,5,0),"")))*0.8,"")</f>
        <v/>
      </c>
    </row>
    <row r="64" spans="2:21" ht="35.5" customHeight="1">
      <c r="B64" s="63"/>
      <c r="C64" s="64"/>
      <c r="D64" s="65"/>
      <c r="E64" s="65"/>
      <c r="F64" s="65"/>
      <c r="G64" s="65"/>
      <c r="H64" s="65"/>
      <c r="I64" s="97"/>
      <c r="J64" s="65"/>
      <c r="K64" s="65"/>
      <c r="L64" s="65"/>
      <c r="M64" s="65"/>
      <c r="N64" s="65"/>
      <c r="O64" s="89"/>
      <c r="P64" s="89"/>
      <c r="Q64" s="89"/>
      <c r="R64" s="100" t="s">
        <v>123</v>
      </c>
      <c r="S64" s="100"/>
      <c r="T64" s="95">
        <f>SUM($T$14:$T$63)</f>
        <v>0</v>
      </c>
      <c r="U64" s="94"/>
    </row>
    <row r="65" spans="2:20" ht="35">
      <c r="B65" s="66"/>
      <c r="I65" s="98"/>
      <c r="O65" s="67"/>
      <c r="P65" s="67"/>
      <c r="Q65" s="67"/>
      <c r="R65" s="67"/>
      <c r="S65" s="67"/>
      <c r="T65" s="68"/>
    </row>
    <row r="66" spans="2:20" ht="35.5" thickBot="1">
      <c r="B66" s="69"/>
      <c r="C66" s="70"/>
      <c r="D66" s="71"/>
      <c r="E66" s="71"/>
      <c r="F66" s="71"/>
      <c r="G66" s="71"/>
      <c r="H66" s="71"/>
      <c r="I66" s="99"/>
      <c r="J66" s="71"/>
      <c r="K66" s="71"/>
      <c r="L66" s="71"/>
      <c r="M66" s="71"/>
      <c r="N66" s="72"/>
      <c r="O66" s="73"/>
      <c r="P66" s="73"/>
      <c r="Q66" s="73"/>
      <c r="R66" s="73"/>
      <c r="S66" s="73"/>
      <c r="T66" s="90"/>
    </row>
  </sheetData>
  <sheetProtection algorithmName="SHA-512" hashValue="N0OD1EqzU6usVgI51J1aFaJf1dnV1LYJ/mm4Gh1sMaHUILI0OJm/EhVStgL77DuPfEKSr9DKStHe1Y+8vwmEhQ==" saltValue="ExF2PJKeMRcxuXGL2iqXUw==" spinCount="100000" sheet="1" objects="1" scenarios="1" selectLockedCells="1"/>
  <protectedRanges>
    <protectedRange algorithmName="SHA-512" hashValue="9XwBG/VhfdJoOryym0n2Hdy1hSBkNtQhTt1v/VJQjf/YkMytGjgTyBhe950c+yjXdqcqrWeVkZ3exaP77gZWCQ==" saltValue="MwaFCBlPgRvidTgAD7pdjw==" spinCount="100000" sqref="T14:T64" name="編集不可"/>
  </protectedRanges>
  <mergeCells count="2">
    <mergeCell ref="I64:I66"/>
    <mergeCell ref="R64:S64"/>
  </mergeCells>
  <phoneticPr fontId="2"/>
  <dataValidations count="8">
    <dataValidation type="list" allowBlank="1" showInputMessage="1" showErrorMessage="1" sqref="N14:N63" xr:uid="{262D5153-5E3D-4035-8520-FA2EFDF5620A}">
      <formula1>"特別区,その他"</formula1>
    </dataValidation>
    <dataValidation type="list" allowBlank="1" showInputMessage="1" showErrorMessage="1" sqref="H13:H63" xr:uid="{24B6F1C2-AEB1-47AD-A86B-B52D11FC6F03}">
      <formula1>"有,無"</formula1>
    </dataValidation>
    <dataValidation type="list" allowBlank="1" showInputMessage="1" showErrorMessage="1" sqref="K13:K63" xr:uid="{BD66CC5E-7252-4AFA-B2AC-8B0723B6B348}">
      <formula1>"普通・乗用,小型・乗用,普通・貨物,軽自動車・乗用,軽自動車・貨物"</formula1>
    </dataValidation>
    <dataValidation type="list" allowBlank="1" showInputMessage="1" showErrorMessage="1" sqref="C13" xr:uid="{FC196093-E3DD-4ADC-9DAD-4F2D9EDCF7C1}">
      <formula1>"EV,PHEV,FCV,EVバイク"</formula1>
    </dataValidation>
    <dataValidation type="list" allowBlank="1" showInputMessage="1" showErrorMessage="1" sqref="C14:C63" xr:uid="{3FD09540-CB5A-4D55-B485-BE929EE2D035}">
      <formula1>"EV,PHEV,FCV"</formula1>
    </dataValidation>
    <dataValidation type="list" allowBlank="1" showInputMessage="1" showErrorMessage="1" sqref="P14:P63" xr:uid="{5CE2C86E-5B33-4561-83B9-A8CBCFBB5393}">
      <formula1>"はい,申請しない,申請予定(R6年度初度登録のみ選択可)"</formula1>
    </dataValidation>
    <dataValidation type="list" allowBlank="1" showInputMessage="1" showErrorMessage="1" sqref="Q14:Q63" xr:uid="{1609F00B-4B78-49FC-8618-55A4A4315008}">
      <formula1>"充電設備普及促進事業（事業用）,ビル等への充放電設備（V2B)導入促進事業,その他,申請予定(R6年度初度登録のみ選択可)"</formula1>
    </dataValidation>
    <dataValidation type="list" allowBlank="1" showInputMessage="1" showErrorMessage="1" sqref="L13:L63" xr:uid="{B1C7717E-2621-4E33-BD67-4C41A5E30F0D}">
      <formula1>"自家用"</formula1>
    </dataValidation>
  </dataValidations>
  <pageMargins left="0.7" right="0.7" top="0.75" bottom="0.75" header="0.3" footer="0.3"/>
  <pageSetup paperSize="9" scale="22"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64EA05C-97E1-41D7-B53C-2E2FFAD921C9}">
          <x14:formula1>
            <xm:f>Sheet1!$B$2:$B$38</xm:f>
          </x14:formula1>
          <xm:sqref>D13</xm:sqref>
        </x14:dataValidation>
        <x14:dataValidation type="list" allowBlank="1" showInputMessage="1" showErrorMessage="1" xr:uid="{5F80359F-E532-43D8-B174-BE7E03D63727}">
          <x14:formula1>
            <xm:f>Sheet1!$N$2:$N$47</xm:f>
          </x14:formula1>
          <xm:sqref>D14:D63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12D4-ACC8-48C7-BEEE-874C69AD90C8}">
  <sheetPr>
    <tabColor rgb="FF92D050"/>
  </sheetPr>
  <dimension ref="A1:T64"/>
  <sheetViews>
    <sheetView view="pageBreakPreview" topLeftCell="C1" zoomScale="50" zoomScaleNormal="85" zoomScaleSheetLayoutView="50" workbookViewId="0">
      <pane ySplit="12" topLeftCell="A13" activePane="bottomLeft" state="frozen"/>
      <selection pane="bottomLeft" activeCell="F23" sqref="F23"/>
    </sheetView>
  </sheetViews>
  <sheetFormatPr defaultColWidth="8.75" defaultRowHeight="18"/>
  <cols>
    <col min="1" max="1" width="2.83203125" style="32" customWidth="1"/>
    <col min="2" max="3" width="9" style="50" customWidth="1"/>
    <col min="4" max="4" width="22.83203125" style="32" customWidth="1"/>
    <col min="5" max="5" width="25.5" style="32" customWidth="1"/>
    <col min="6" max="6" width="15.33203125" style="32" bestFit="1" customWidth="1"/>
    <col min="7" max="7" width="24.58203125" style="32" customWidth="1"/>
    <col min="8" max="8" width="31.83203125" style="32" customWidth="1"/>
    <col min="9" max="9" width="27.08203125" style="32" customWidth="1"/>
    <col min="10" max="10" width="40.5" style="32" customWidth="1"/>
    <col min="11" max="11" width="22" style="32" bestFit="1" customWidth="1"/>
    <col min="12" max="12" width="16.08203125" style="32" customWidth="1"/>
    <col min="13" max="13" width="22" style="32" customWidth="1"/>
    <col min="14" max="14" width="37.25" style="32" customWidth="1"/>
    <col min="15" max="15" width="41.5" style="32" customWidth="1"/>
    <col min="16" max="16" width="45" style="32" customWidth="1"/>
    <col min="17" max="17" width="30" style="32" customWidth="1"/>
    <col min="18" max="18" width="26.83203125" style="32" customWidth="1"/>
    <col min="19" max="19" width="13.75" style="32" customWidth="1"/>
    <col min="20" max="16384" width="8.75" style="32"/>
  </cols>
  <sheetData>
    <row r="1" spans="1:20" ht="27.5" thickTop="1" thickBot="1">
      <c r="B1" s="75" t="s">
        <v>88</v>
      </c>
      <c r="C1" s="33"/>
      <c r="D1" s="76"/>
      <c r="E1" s="76"/>
      <c r="J1" s="37"/>
      <c r="L1" s="37"/>
      <c r="R1" s="37"/>
    </row>
    <row r="2" spans="1:20" ht="27" thickTop="1">
      <c r="B2" s="38"/>
      <c r="C2" s="38"/>
      <c r="F2" s="35"/>
      <c r="J2" s="36"/>
      <c r="L2" s="37"/>
      <c r="R2" s="37"/>
    </row>
    <row r="3" spans="1:20" ht="26.5">
      <c r="A3" s="39"/>
      <c r="B3" s="40" t="s">
        <v>54</v>
      </c>
      <c r="C3" s="40"/>
      <c r="D3" s="39"/>
      <c r="E3" s="39"/>
      <c r="F3" s="42"/>
      <c r="G3" s="39"/>
      <c r="H3" s="39"/>
      <c r="J3" s="36"/>
      <c r="L3" s="37"/>
      <c r="R3" s="37"/>
    </row>
    <row r="4" spans="1:20" ht="26.5">
      <c r="A4" s="39"/>
      <c r="B4" s="44" t="s">
        <v>77</v>
      </c>
      <c r="C4" s="40"/>
      <c r="D4" s="39"/>
      <c r="E4" s="39"/>
      <c r="F4" s="42"/>
      <c r="G4" s="39"/>
      <c r="H4" s="39"/>
      <c r="J4" s="36"/>
      <c r="L4" s="37"/>
      <c r="R4" s="37"/>
    </row>
    <row r="5" spans="1:20" ht="26.5">
      <c r="A5" s="39"/>
      <c r="B5" s="40" t="s">
        <v>78</v>
      </c>
      <c r="C5" s="40"/>
      <c r="D5" s="39"/>
      <c r="E5" s="39"/>
      <c r="F5" s="42"/>
      <c r="G5" s="39"/>
      <c r="H5" s="39"/>
      <c r="J5" s="36"/>
      <c r="L5" s="37"/>
      <c r="R5" s="37"/>
    </row>
    <row r="6" spans="1:20" ht="26.5">
      <c r="A6" s="39"/>
      <c r="B6" s="40" t="s">
        <v>92</v>
      </c>
      <c r="C6" s="40"/>
      <c r="D6" s="39"/>
      <c r="E6" s="39"/>
      <c r="F6" s="42"/>
      <c r="G6" s="39"/>
      <c r="H6" s="39"/>
      <c r="J6" s="36"/>
      <c r="L6" s="37"/>
      <c r="R6" s="37"/>
    </row>
    <row r="7" spans="1:20" ht="26.5">
      <c r="B7" s="40" t="s">
        <v>55</v>
      </c>
      <c r="C7" s="38"/>
      <c r="F7" s="35"/>
      <c r="J7" s="36"/>
      <c r="L7" s="37"/>
      <c r="R7" s="37"/>
    </row>
    <row r="8" spans="1:20" ht="26.5">
      <c r="B8" s="44" t="s">
        <v>125</v>
      </c>
      <c r="C8" s="38"/>
      <c r="F8" s="35"/>
      <c r="J8" s="36"/>
      <c r="L8" s="37"/>
      <c r="R8" s="37"/>
    </row>
    <row r="9" spans="1:20" ht="26.5">
      <c r="B9" s="40" t="s">
        <v>122</v>
      </c>
      <c r="C9" s="45"/>
      <c r="K9" s="46"/>
      <c r="M9" s="46"/>
      <c r="N9" s="46"/>
      <c r="O9" s="46"/>
      <c r="P9" s="46"/>
      <c r="Q9" s="46"/>
    </row>
    <row r="10" spans="1:20" ht="27" thickBot="1">
      <c r="B10" s="38"/>
      <c r="C10" s="38"/>
      <c r="H10" s="47"/>
      <c r="I10" s="48"/>
      <c r="J10" s="48"/>
      <c r="K10" s="49"/>
      <c r="L10" s="47"/>
      <c r="M10" s="49"/>
      <c r="N10" s="49"/>
      <c r="O10" s="49"/>
      <c r="P10" s="49"/>
      <c r="Q10" s="49"/>
      <c r="R10" s="47"/>
    </row>
    <row r="11" spans="1:20" s="50" customFormat="1" ht="100">
      <c r="B11" s="51" t="s">
        <v>96</v>
      </c>
      <c r="C11" s="52" t="s">
        <v>97</v>
      </c>
      <c r="D11" s="53" t="s">
        <v>100</v>
      </c>
      <c r="E11" s="53" t="s">
        <v>101</v>
      </c>
      <c r="F11" s="53" t="s">
        <v>102</v>
      </c>
      <c r="G11" s="53" t="s">
        <v>115</v>
      </c>
      <c r="H11" s="53" t="s">
        <v>107</v>
      </c>
      <c r="I11" s="53" t="s">
        <v>108</v>
      </c>
      <c r="J11" s="53" t="s">
        <v>116</v>
      </c>
      <c r="K11" s="53" t="s">
        <v>110</v>
      </c>
      <c r="L11" s="53" t="s">
        <v>104</v>
      </c>
      <c r="M11" s="54" t="s">
        <v>120</v>
      </c>
      <c r="N11" s="54" t="s">
        <v>112</v>
      </c>
      <c r="O11" s="54" t="s">
        <v>113</v>
      </c>
      <c r="P11" s="54" t="s">
        <v>114</v>
      </c>
      <c r="Q11" s="54" t="s">
        <v>119</v>
      </c>
      <c r="R11" s="54" t="s">
        <v>76</v>
      </c>
    </row>
    <row r="12" spans="1:20" ht="30" customHeight="1" thickBot="1">
      <c r="B12" s="55" t="s">
        <v>0</v>
      </c>
      <c r="C12" s="56" t="s">
        <v>87</v>
      </c>
      <c r="D12" s="58" t="s">
        <v>6</v>
      </c>
      <c r="E12" s="58" t="s">
        <v>7</v>
      </c>
      <c r="F12" s="58" t="s">
        <v>8</v>
      </c>
      <c r="G12" s="58" t="s">
        <v>3</v>
      </c>
      <c r="H12" s="59" t="s">
        <v>126</v>
      </c>
      <c r="I12" s="59" t="s">
        <v>90</v>
      </c>
      <c r="J12" s="58" t="s">
        <v>1</v>
      </c>
      <c r="K12" s="58" t="s">
        <v>4</v>
      </c>
      <c r="L12" s="58" t="s">
        <v>50</v>
      </c>
      <c r="M12" s="60"/>
      <c r="N12" s="60"/>
      <c r="O12" s="60"/>
      <c r="P12" s="86" t="s">
        <v>94</v>
      </c>
      <c r="Q12" s="87"/>
      <c r="R12" s="61">
        <v>800000</v>
      </c>
    </row>
    <row r="13" spans="1:20" ht="30" customHeight="1" thickTop="1">
      <c r="B13" s="31">
        <v>1</v>
      </c>
      <c r="C13" s="30"/>
      <c r="D13" s="26"/>
      <c r="E13" s="19"/>
      <c r="F13" s="3"/>
      <c r="G13" s="4"/>
      <c r="H13" s="4"/>
      <c r="I13" s="4"/>
      <c r="J13" s="3"/>
      <c r="K13" s="20"/>
      <c r="L13" s="3"/>
      <c r="M13" s="25"/>
      <c r="N13" s="8"/>
      <c r="O13" s="8"/>
      <c r="P13" s="8"/>
      <c r="Q13" s="27"/>
      <c r="R13" s="29" t="str">
        <f>IF(M13&gt;=8400000,S13,IF(AND(G13&gt;=DATE(2024,4,1),G13&lt;=DATE(2025,3,31)),VLOOKUP(C13&amp;L13,Sheet1!$E$11:$F$16,2,0)+VLOOKUP(D13,Sheet1!$B$2:$C$48,2,0),IF(AND(C13="FCV",G13&gt;=DATE(2025,4,1),G13&lt;=DATE(2026,3,31)),VLOOKUP(C13&amp;L13,Sheet1!$T$11:$U$16,2,0),IF(AND(G13&gt;=DATE(2025,4,1),G13&lt;=DATE(2026,3,31)),VLOOKUP(C13&amp;L13,Sheet1!$T$11:$U$16,2,0)+VLOOKUP(D13,Sheet1!$N$2:$R$47,5,0),""))))</f>
        <v/>
      </c>
      <c r="S13" s="96" t="str">
        <f>IF(M13&gt;=8400000,IF(AND(G13&gt;=DATE(2024,4,1),G13&lt;=DATE(2025,3,31)),VLOOKUP(C13&amp;L13,Sheet1!$E$11:$F$16,2,0)+VLOOKUP(D13,Sheet1!$B$2:$C$48,2,0),IF(AND(C13="FCV",G13&gt;=DATE(2025,4,1),G13&lt;=DATE(2026,3,31)),VLOOKUP(C13&amp;L13,Sheet1!$T$11:$U$16,2,0),IF(AND(G13&gt;=DATE(2025,4,1),G13&lt;=DATE(2026,3,31)),VLOOKUP(C13&amp;L13,Sheet1!$T$11:$U$16,2,0)+VLOOKUP(D13,Sheet1!$N$2:$R$47,5,0),"")))*0.8,"")</f>
        <v/>
      </c>
      <c r="T13" s="91"/>
    </row>
    <row r="14" spans="1:20" ht="30" customHeight="1">
      <c r="B14" s="31">
        <v>2</v>
      </c>
      <c r="C14" s="30"/>
      <c r="D14" s="26"/>
      <c r="E14" s="3"/>
      <c r="F14" s="3"/>
      <c r="G14" s="4"/>
      <c r="H14" s="4"/>
      <c r="I14" s="4"/>
      <c r="J14" s="3"/>
      <c r="K14" s="7"/>
      <c r="L14" s="3"/>
      <c r="M14" s="25"/>
      <c r="N14" s="8"/>
      <c r="O14" s="8"/>
      <c r="P14" s="8"/>
      <c r="Q14" s="27"/>
      <c r="R14" s="29" t="str">
        <f>IF(M14&gt;=8400000,S14,IF(AND(G14&gt;=DATE(2024,4,1),G14&lt;=DATE(2025,3,31)),VLOOKUP(C14&amp;L14,Sheet1!$E$11:$F$16,2,0)+VLOOKUP(D14,Sheet1!$B$2:$C$48,2,0),IF(AND(C14="FCV",G14&gt;=DATE(2025,4,1),G14&lt;=DATE(2026,3,31)),VLOOKUP(C14&amp;L14,Sheet1!$T$11:$U$16,2,0),IF(AND(G14&gt;=DATE(2025,4,1),G14&lt;=DATE(2026,3,31)),VLOOKUP(C14&amp;L14,Sheet1!$T$11:$U$16,2,0)+VLOOKUP(D14,Sheet1!$N$2:$R$47,5,0),""))))</f>
        <v/>
      </c>
      <c r="S14" s="94" t="str">
        <f>IF(M14&gt;=8400000,IF(AND(G14&gt;=DATE(2024,4,1),G14&lt;=DATE(2025,3,31)),VLOOKUP(C14&amp;L14,Sheet1!$E$11:$F$16,2,0)+VLOOKUP(D14,Sheet1!$B$2:$C$48,2,0),IF(AND(C14="FCV",G14&gt;=DATE(2025,4,1),G14&lt;=DATE(2026,3,31)),VLOOKUP(C14&amp;L14,Sheet1!$T$11:$U$16,2,0),IF(AND(G14&gt;=DATE(2025,4,1),G14&lt;=DATE(2026,3,31)),VLOOKUP(C14&amp;L14,Sheet1!$T$11:$U$16,2,0)+VLOOKUP(D14,Sheet1!$N$2:$R$47,5,0),"")))*0.8,"")</f>
        <v/>
      </c>
    </row>
    <row r="15" spans="1:20" ht="30" customHeight="1">
      <c r="B15" s="31">
        <v>3</v>
      </c>
      <c r="C15" s="30"/>
      <c r="D15" s="26"/>
      <c r="E15" s="3"/>
      <c r="F15" s="3"/>
      <c r="G15" s="4"/>
      <c r="H15" s="4"/>
      <c r="I15" s="4"/>
      <c r="J15" s="3"/>
      <c r="K15" s="7"/>
      <c r="L15" s="3"/>
      <c r="M15" s="25"/>
      <c r="N15" s="8"/>
      <c r="O15" s="8"/>
      <c r="P15" s="8"/>
      <c r="Q15" s="27"/>
      <c r="R15" s="29" t="str">
        <f>IF(M15&gt;=8400000,S15,IF(AND(G15&gt;=DATE(2024,4,1),G15&lt;=DATE(2025,3,31)),VLOOKUP(C15&amp;L15,Sheet1!$E$11:$F$16,2,0)+VLOOKUP(D15,Sheet1!$B$2:$C$48,2,0),IF(AND(C15="FCV",G15&gt;=DATE(2025,4,1),G15&lt;=DATE(2026,3,31)),VLOOKUP(C15&amp;L15,Sheet1!$T$11:$U$16,2,0),IF(AND(G15&gt;=DATE(2025,4,1),G15&lt;=DATE(2026,3,31)),VLOOKUP(C15&amp;L15,Sheet1!$T$11:$U$16,2,0)+VLOOKUP(D15,Sheet1!$N$2:$R$47,5,0),""))))</f>
        <v/>
      </c>
      <c r="S15" s="94" t="str">
        <f>IF(M15&gt;=8400000,IF(AND(G15&gt;=DATE(2024,4,1),G15&lt;=DATE(2025,3,31)),VLOOKUP(C15&amp;L15,Sheet1!$E$11:$F$16,2,0)+VLOOKUP(D15,Sheet1!$B$2:$C$48,2,0),IF(AND(C15="FCV",G15&gt;=DATE(2025,4,1),G15&lt;=DATE(2026,3,31)),VLOOKUP(C15&amp;L15,Sheet1!$T$11:$U$16,2,0),IF(AND(G15&gt;=DATE(2025,4,1),G15&lt;=DATE(2026,3,31)),VLOOKUP(C15&amp;L15,Sheet1!$T$11:$U$16,2,0)+VLOOKUP(D15,Sheet1!$N$2:$R$47,5,0),"")))*0.8,"")</f>
        <v/>
      </c>
    </row>
    <row r="16" spans="1:20" ht="30" customHeight="1">
      <c r="B16" s="31">
        <v>4</v>
      </c>
      <c r="C16" s="30"/>
      <c r="D16" s="26"/>
      <c r="E16" s="3"/>
      <c r="F16" s="3"/>
      <c r="G16" s="4"/>
      <c r="H16" s="4"/>
      <c r="I16" s="4"/>
      <c r="J16" s="3"/>
      <c r="K16" s="7"/>
      <c r="L16" s="3"/>
      <c r="M16" s="25"/>
      <c r="N16" s="8"/>
      <c r="O16" s="8"/>
      <c r="P16" s="8"/>
      <c r="Q16" s="27"/>
      <c r="R16" s="29" t="str">
        <f>IF(M16&gt;=8400000,S16,IF(AND(G16&gt;=DATE(2024,4,1),G16&lt;=DATE(2025,3,31)),VLOOKUP(C16&amp;L16,Sheet1!$E$11:$F$16,2,0)+VLOOKUP(D16,Sheet1!$B$2:$C$48,2,0),IF(AND(C16="FCV",G16&gt;=DATE(2025,4,1),G16&lt;=DATE(2026,3,31)),VLOOKUP(C16&amp;L16,Sheet1!$T$11:$U$16,2,0),IF(AND(G16&gt;=DATE(2025,4,1),G16&lt;=DATE(2026,3,31)),VLOOKUP(C16&amp;L16,Sheet1!$T$11:$U$16,2,0)+VLOOKUP(D16,Sheet1!$N$2:$R$47,5,0),""))))</f>
        <v/>
      </c>
      <c r="S16" s="94" t="str">
        <f>IF(M16&gt;=8400000,IF(AND(G16&gt;=DATE(2024,4,1),G16&lt;=DATE(2025,3,31)),VLOOKUP(C16&amp;L16,Sheet1!$E$11:$F$16,2,0)+VLOOKUP(D16,Sheet1!$B$2:$C$48,2,0),IF(AND(C16="FCV",G16&gt;=DATE(2025,4,1),G16&lt;=DATE(2026,3,31)),VLOOKUP(C16&amp;L16,Sheet1!$T$11:$U$16,2,0),IF(AND(G16&gt;=DATE(2025,4,1),G16&lt;=DATE(2026,3,31)),VLOOKUP(C16&amp;L16,Sheet1!$T$11:$U$16,2,0)+VLOOKUP(D16,Sheet1!$N$2:$R$47,5,0),"")))*0.8,"")</f>
        <v/>
      </c>
    </row>
    <row r="17" spans="2:19" ht="30" customHeight="1">
      <c r="B17" s="31">
        <v>5</v>
      </c>
      <c r="C17" s="30"/>
      <c r="D17" s="26"/>
      <c r="E17" s="3"/>
      <c r="F17" s="3"/>
      <c r="G17" s="4"/>
      <c r="H17" s="4"/>
      <c r="I17" s="4"/>
      <c r="J17" s="3"/>
      <c r="K17" s="7"/>
      <c r="L17" s="3"/>
      <c r="M17" s="25"/>
      <c r="N17" s="8"/>
      <c r="O17" s="8"/>
      <c r="P17" s="8"/>
      <c r="Q17" s="27"/>
      <c r="R17" s="29" t="str">
        <f>IF(M17&gt;=8400000,S17,IF(AND(G17&gt;=DATE(2024,4,1),G17&lt;=DATE(2025,3,31)),VLOOKUP(C17&amp;L17,Sheet1!$E$11:$F$16,2,0)+VLOOKUP(D17,Sheet1!$B$2:$C$48,2,0),IF(AND(C17="FCV",G17&gt;=DATE(2025,4,1),G17&lt;=DATE(2026,3,31)),VLOOKUP(C17&amp;L17,Sheet1!$T$11:$U$16,2,0),IF(AND(G17&gt;=DATE(2025,4,1),G17&lt;=DATE(2026,3,31)),VLOOKUP(C17&amp;L17,Sheet1!$T$11:$U$16,2,0)+VLOOKUP(D17,Sheet1!$N$2:$R$47,5,0),""))))</f>
        <v/>
      </c>
      <c r="S17" s="94" t="str">
        <f>IF(M17&gt;=8400000,IF(AND(G17&gt;=DATE(2024,4,1),G17&lt;=DATE(2025,3,31)),VLOOKUP(C17&amp;L17,Sheet1!$E$11:$F$16,2,0)+VLOOKUP(D17,Sheet1!$B$2:$C$48,2,0),IF(AND(C17="FCV",G17&gt;=DATE(2025,4,1),G17&lt;=DATE(2026,3,31)),VLOOKUP(C17&amp;L17,Sheet1!$T$11:$U$16,2,0),IF(AND(G17&gt;=DATE(2025,4,1),G17&lt;=DATE(2026,3,31)),VLOOKUP(C17&amp;L17,Sheet1!$T$11:$U$16,2,0)+VLOOKUP(D17,Sheet1!$N$2:$R$47,5,0),"")))*0.8,"")</f>
        <v/>
      </c>
    </row>
    <row r="18" spans="2:19" ht="30" customHeight="1">
      <c r="B18" s="31">
        <v>6</v>
      </c>
      <c r="C18" s="30"/>
      <c r="D18" s="26"/>
      <c r="E18" s="3"/>
      <c r="F18" s="3"/>
      <c r="G18" s="4"/>
      <c r="H18" s="4"/>
      <c r="I18" s="4"/>
      <c r="J18" s="3"/>
      <c r="K18" s="7"/>
      <c r="L18" s="3"/>
      <c r="M18" s="25"/>
      <c r="N18" s="8"/>
      <c r="O18" s="8"/>
      <c r="P18" s="8"/>
      <c r="Q18" s="27"/>
      <c r="R18" s="29" t="str">
        <f>IF(M18&gt;=8400000,S18,IF(AND(G18&gt;=DATE(2024,4,1),G18&lt;=DATE(2025,3,31)),VLOOKUP(C18&amp;L18,Sheet1!$E$11:$F$16,2,0)+VLOOKUP(D18,Sheet1!$B$2:$C$48,2,0),IF(AND(C18="FCV",G18&gt;=DATE(2025,4,1),G18&lt;=DATE(2026,3,31)),VLOOKUP(C18&amp;L18,Sheet1!$T$11:$U$16,2,0),IF(AND(G18&gt;=DATE(2025,4,1),G18&lt;=DATE(2026,3,31)),VLOOKUP(C18&amp;L18,Sheet1!$T$11:$U$16,2,0)+VLOOKUP(D18,Sheet1!$N$2:$R$47,5,0),""))))</f>
        <v/>
      </c>
      <c r="S18" s="94" t="str">
        <f>IF(M18&gt;=8400000,IF(AND(G18&gt;=DATE(2024,4,1),G18&lt;=DATE(2025,3,31)),VLOOKUP(C18&amp;L18,Sheet1!$E$11:$F$16,2,0)+VLOOKUP(D18,Sheet1!$B$2:$C$48,2,0),IF(AND(C18="FCV",G18&gt;=DATE(2025,4,1),G18&lt;=DATE(2026,3,31)),VLOOKUP(C18&amp;L18,Sheet1!$T$11:$U$16,2,0),IF(AND(G18&gt;=DATE(2025,4,1),G18&lt;=DATE(2026,3,31)),VLOOKUP(C18&amp;L18,Sheet1!$T$11:$U$16,2,0)+VLOOKUP(D18,Sheet1!$N$2:$R$47,5,0),"")))*0.8,"")</f>
        <v/>
      </c>
    </row>
    <row r="19" spans="2:19" ht="30" customHeight="1">
      <c r="B19" s="31">
        <v>7</v>
      </c>
      <c r="C19" s="30"/>
      <c r="D19" s="26"/>
      <c r="E19" s="3"/>
      <c r="F19" s="3"/>
      <c r="G19" s="4"/>
      <c r="H19" s="4"/>
      <c r="I19" s="4"/>
      <c r="J19" s="3"/>
      <c r="K19" s="7"/>
      <c r="L19" s="3"/>
      <c r="M19" s="25"/>
      <c r="N19" s="8"/>
      <c r="O19" s="8"/>
      <c r="P19" s="8"/>
      <c r="Q19" s="27"/>
      <c r="R19" s="29" t="str">
        <f>IF(M19&gt;=8400000,S19,IF(AND(G19&gt;=DATE(2024,4,1),G19&lt;=DATE(2025,3,31)),VLOOKUP(C19&amp;L19,Sheet1!$E$11:$F$16,2,0)+VLOOKUP(D19,Sheet1!$B$2:$C$48,2,0),IF(AND(C19="FCV",G19&gt;=DATE(2025,4,1),G19&lt;=DATE(2026,3,31)),VLOOKUP(C19&amp;L19,Sheet1!$T$11:$U$16,2,0),IF(AND(G19&gt;=DATE(2025,4,1),G19&lt;=DATE(2026,3,31)),VLOOKUP(C19&amp;L19,Sheet1!$T$11:$U$16,2,0)+VLOOKUP(D19,Sheet1!$N$2:$R$47,5,0),""))))</f>
        <v/>
      </c>
      <c r="S19" s="94" t="str">
        <f>IF(M19&gt;=8400000,IF(AND(G19&gt;=DATE(2024,4,1),G19&lt;=DATE(2025,3,31)),VLOOKUP(C19&amp;L19,Sheet1!$E$11:$F$16,2,0)+VLOOKUP(D19,Sheet1!$B$2:$C$48,2,0),IF(AND(C19="FCV",G19&gt;=DATE(2025,4,1),G19&lt;=DATE(2026,3,31)),VLOOKUP(C19&amp;L19,Sheet1!$T$11:$U$16,2,0),IF(AND(G19&gt;=DATE(2025,4,1),G19&lt;=DATE(2026,3,31)),VLOOKUP(C19&amp;L19,Sheet1!$T$11:$U$16,2,0)+VLOOKUP(D19,Sheet1!$N$2:$R$47,5,0),"")))*0.8,"")</f>
        <v/>
      </c>
    </row>
    <row r="20" spans="2:19" ht="30" customHeight="1">
      <c r="B20" s="31">
        <v>8</v>
      </c>
      <c r="C20" s="30"/>
      <c r="D20" s="26"/>
      <c r="E20" s="3"/>
      <c r="F20" s="3"/>
      <c r="G20" s="4"/>
      <c r="H20" s="4"/>
      <c r="I20" s="4"/>
      <c r="J20" s="3"/>
      <c r="K20" s="7"/>
      <c r="L20" s="3"/>
      <c r="M20" s="25"/>
      <c r="N20" s="8"/>
      <c r="O20" s="8"/>
      <c r="P20" s="8"/>
      <c r="Q20" s="27"/>
      <c r="R20" s="29" t="str">
        <f>IF(M20&gt;=8400000,S20,IF(AND(G20&gt;=DATE(2024,4,1),G20&lt;=DATE(2025,3,31)),VLOOKUP(C20&amp;L20,Sheet1!$E$11:$F$16,2,0)+VLOOKUP(D20,Sheet1!$B$2:$C$48,2,0),IF(AND(C20="FCV",G20&gt;=DATE(2025,4,1),G20&lt;=DATE(2026,3,31)),VLOOKUP(C20&amp;L20,Sheet1!$T$11:$U$16,2,0),IF(AND(G20&gt;=DATE(2025,4,1),G20&lt;=DATE(2026,3,31)),VLOOKUP(C20&amp;L20,Sheet1!$T$11:$U$16,2,0)+VLOOKUP(D20,Sheet1!$N$2:$R$47,5,0),""))))</f>
        <v/>
      </c>
      <c r="S20" s="94" t="str">
        <f>IF(M20&gt;=8400000,IF(AND(G20&gt;=DATE(2024,4,1),G20&lt;=DATE(2025,3,31)),VLOOKUP(C20&amp;L20,Sheet1!$E$11:$F$16,2,0)+VLOOKUP(D20,Sheet1!$B$2:$C$48,2,0),IF(AND(C20="FCV",G20&gt;=DATE(2025,4,1),G20&lt;=DATE(2026,3,31)),VLOOKUP(C20&amp;L20,Sheet1!$T$11:$U$16,2,0),IF(AND(G20&gt;=DATE(2025,4,1),G20&lt;=DATE(2026,3,31)),VLOOKUP(C20&amp;L20,Sheet1!$T$11:$U$16,2,0)+VLOOKUP(D20,Sheet1!$N$2:$R$47,5,0),"")))*0.8,"")</f>
        <v/>
      </c>
    </row>
    <row r="21" spans="2:19" ht="30" customHeight="1">
      <c r="B21" s="31">
        <v>9</v>
      </c>
      <c r="C21" s="30"/>
      <c r="D21" s="26"/>
      <c r="E21" s="3"/>
      <c r="F21" s="3"/>
      <c r="G21" s="4"/>
      <c r="H21" s="4"/>
      <c r="I21" s="4"/>
      <c r="J21" s="3"/>
      <c r="K21" s="7"/>
      <c r="L21" s="3"/>
      <c r="M21" s="25"/>
      <c r="N21" s="8"/>
      <c r="O21" s="8"/>
      <c r="P21" s="8"/>
      <c r="Q21" s="27"/>
      <c r="R21" s="29" t="str">
        <f>IF(M21&gt;=8400000,S21,IF(AND(G21&gt;=DATE(2024,4,1),G21&lt;=DATE(2025,3,31)),VLOOKUP(C21&amp;L21,Sheet1!$E$11:$F$16,2,0)+VLOOKUP(D21,Sheet1!$B$2:$C$48,2,0),IF(AND(C21="FCV",G21&gt;=DATE(2025,4,1),G21&lt;=DATE(2026,3,31)),VLOOKUP(C21&amp;L21,Sheet1!$T$11:$U$16,2,0),IF(AND(G21&gt;=DATE(2025,4,1),G21&lt;=DATE(2026,3,31)),VLOOKUP(C21&amp;L21,Sheet1!$T$11:$U$16,2,0)+VLOOKUP(D21,Sheet1!$N$2:$R$47,5,0),""))))</f>
        <v/>
      </c>
      <c r="S21" s="94" t="str">
        <f>IF(M21&gt;=8400000,IF(AND(G21&gt;=DATE(2024,4,1),G21&lt;=DATE(2025,3,31)),VLOOKUP(C21&amp;L21,Sheet1!$E$11:$F$16,2,0)+VLOOKUP(D21,Sheet1!$B$2:$C$48,2,0),IF(AND(C21="FCV",G21&gt;=DATE(2025,4,1),G21&lt;=DATE(2026,3,31)),VLOOKUP(C21&amp;L21,Sheet1!$T$11:$U$16,2,0),IF(AND(G21&gt;=DATE(2025,4,1),G21&lt;=DATE(2026,3,31)),VLOOKUP(C21&amp;L21,Sheet1!$T$11:$U$16,2,0)+VLOOKUP(D21,Sheet1!$N$2:$R$47,5,0),"")))*0.8,"")</f>
        <v/>
      </c>
    </row>
    <row r="22" spans="2:19" ht="30" customHeight="1">
      <c r="B22" s="31">
        <v>10</v>
      </c>
      <c r="C22" s="30"/>
      <c r="D22" s="26"/>
      <c r="E22" s="3"/>
      <c r="F22" s="3"/>
      <c r="G22" s="4"/>
      <c r="H22" s="4"/>
      <c r="I22" s="4"/>
      <c r="J22" s="3"/>
      <c r="K22" s="7"/>
      <c r="L22" s="3"/>
      <c r="M22" s="25"/>
      <c r="N22" s="8"/>
      <c r="O22" s="8"/>
      <c r="P22" s="8"/>
      <c r="Q22" s="27"/>
      <c r="R22" s="29" t="str">
        <f>IF(M22&gt;=8400000,S22,IF(AND(G22&gt;=DATE(2024,4,1),G22&lt;=DATE(2025,3,31)),VLOOKUP(C22&amp;L22,Sheet1!$E$11:$F$16,2,0)+VLOOKUP(D22,Sheet1!$B$2:$C$48,2,0),IF(AND(C22="FCV",G22&gt;=DATE(2025,4,1),G22&lt;=DATE(2026,3,31)),VLOOKUP(C22&amp;L22,Sheet1!$T$11:$U$16,2,0),IF(AND(G22&gt;=DATE(2025,4,1),G22&lt;=DATE(2026,3,31)),VLOOKUP(C22&amp;L22,Sheet1!$T$11:$U$16,2,0)+VLOOKUP(D22,Sheet1!$N$2:$R$47,5,0),""))))</f>
        <v/>
      </c>
      <c r="S22" s="94" t="str">
        <f>IF(M22&gt;=8400000,IF(AND(G22&gt;=DATE(2024,4,1),G22&lt;=DATE(2025,3,31)),VLOOKUP(C22&amp;L22,Sheet1!$E$11:$F$16,2,0)+VLOOKUP(D22,Sheet1!$B$2:$C$48,2,0),IF(AND(C22="FCV",G22&gt;=DATE(2025,4,1),G22&lt;=DATE(2026,3,31)),VLOOKUP(C22&amp;L22,Sheet1!$T$11:$U$16,2,0),IF(AND(G22&gt;=DATE(2025,4,1),G22&lt;=DATE(2026,3,31)),VLOOKUP(C22&amp;L22,Sheet1!$T$11:$U$16,2,0)+VLOOKUP(D22,Sheet1!$N$2:$R$47,5,0),"")))*0.8,"")</f>
        <v/>
      </c>
    </row>
    <row r="23" spans="2:19" ht="30" customHeight="1">
      <c r="B23" s="31">
        <v>11</v>
      </c>
      <c r="C23" s="30"/>
      <c r="D23" s="26"/>
      <c r="E23" s="3"/>
      <c r="F23" s="3"/>
      <c r="G23" s="4"/>
      <c r="H23" s="4"/>
      <c r="I23" s="4"/>
      <c r="J23" s="3"/>
      <c r="K23" s="7"/>
      <c r="L23" s="3"/>
      <c r="M23" s="25"/>
      <c r="N23" s="8"/>
      <c r="O23" s="8"/>
      <c r="P23" s="8"/>
      <c r="Q23" s="27"/>
      <c r="R23" s="29" t="str">
        <f>IF(M23&gt;=8400000,S23,IF(AND(G23&gt;=DATE(2024,4,1),G23&lt;=DATE(2025,3,31)),VLOOKUP(C23&amp;L23,Sheet1!$E$11:$F$16,2,0)+VLOOKUP(D23,Sheet1!$B$2:$C$48,2,0),IF(AND(C23="FCV",G23&gt;=DATE(2025,4,1),G23&lt;=DATE(2026,3,31)),VLOOKUP(C23&amp;L23,Sheet1!$T$11:$U$16,2,0),IF(AND(G23&gt;=DATE(2025,4,1),G23&lt;=DATE(2026,3,31)),VLOOKUP(C23&amp;L23,Sheet1!$T$11:$U$16,2,0)+VLOOKUP(D23,Sheet1!$N$2:$R$47,5,0),""))))</f>
        <v/>
      </c>
      <c r="S23" s="94" t="str">
        <f>IF(M23&gt;=8400000,IF(AND(G23&gt;=DATE(2024,4,1),G23&lt;=DATE(2025,3,31)),VLOOKUP(C23&amp;L23,Sheet1!$E$11:$F$16,2,0)+VLOOKUP(D23,Sheet1!$B$2:$C$48,2,0),IF(AND(C23="FCV",G23&gt;=DATE(2025,4,1),G23&lt;=DATE(2026,3,31)),VLOOKUP(C23&amp;L23,Sheet1!$T$11:$U$16,2,0),IF(AND(G23&gt;=DATE(2025,4,1),G23&lt;=DATE(2026,3,31)),VLOOKUP(C23&amp;L23,Sheet1!$T$11:$U$16,2,0)+VLOOKUP(D23,Sheet1!$N$2:$R$47,5,0),"")))*0.8,"")</f>
        <v/>
      </c>
    </row>
    <row r="24" spans="2:19" ht="30" customHeight="1">
      <c r="B24" s="31">
        <v>12</v>
      </c>
      <c r="C24" s="30"/>
      <c r="D24" s="26"/>
      <c r="E24" s="3"/>
      <c r="F24" s="3"/>
      <c r="G24" s="4"/>
      <c r="H24" s="4"/>
      <c r="I24" s="4"/>
      <c r="J24" s="3"/>
      <c r="K24" s="7"/>
      <c r="L24" s="3"/>
      <c r="M24" s="25"/>
      <c r="N24" s="8"/>
      <c r="O24" s="8"/>
      <c r="P24" s="8"/>
      <c r="Q24" s="27"/>
      <c r="R24" s="29" t="str">
        <f>IF(M24&gt;=8400000,S24,IF(AND(G24&gt;=DATE(2024,4,1),G24&lt;=DATE(2025,3,31)),VLOOKUP(C24&amp;L24,Sheet1!$E$11:$F$16,2,0)+VLOOKUP(D24,Sheet1!$B$2:$C$48,2,0),IF(AND(C24="FCV",G24&gt;=DATE(2025,4,1),G24&lt;=DATE(2026,3,31)),VLOOKUP(C24&amp;L24,Sheet1!$T$11:$U$16,2,0),IF(AND(G24&gt;=DATE(2025,4,1),G24&lt;=DATE(2026,3,31)),VLOOKUP(C24&amp;L24,Sheet1!$T$11:$U$16,2,0)+VLOOKUP(D24,Sheet1!$N$2:$R$47,5,0),""))))</f>
        <v/>
      </c>
      <c r="S24" s="94" t="str">
        <f>IF(M24&gt;=8400000,IF(AND(G24&gt;=DATE(2024,4,1),G24&lt;=DATE(2025,3,31)),VLOOKUP(C24&amp;L24,Sheet1!$E$11:$F$16,2,0)+VLOOKUP(D24,Sheet1!$B$2:$C$48,2,0),IF(AND(C24="FCV",G24&gt;=DATE(2025,4,1),G24&lt;=DATE(2026,3,31)),VLOOKUP(C24&amp;L24,Sheet1!$T$11:$U$16,2,0),IF(AND(G24&gt;=DATE(2025,4,1),G24&lt;=DATE(2026,3,31)),VLOOKUP(C24&amp;L24,Sheet1!$T$11:$U$16,2,0)+VLOOKUP(D24,Sheet1!$N$2:$R$47,5,0),"")))*0.8,"")</f>
        <v/>
      </c>
    </row>
    <row r="25" spans="2:19" ht="30" customHeight="1">
      <c r="B25" s="31">
        <v>13</v>
      </c>
      <c r="C25" s="30"/>
      <c r="D25" s="26"/>
      <c r="E25" s="3"/>
      <c r="F25" s="3"/>
      <c r="G25" s="4"/>
      <c r="H25" s="4"/>
      <c r="I25" s="4"/>
      <c r="J25" s="3"/>
      <c r="K25" s="7"/>
      <c r="L25" s="3"/>
      <c r="M25" s="25"/>
      <c r="N25" s="8"/>
      <c r="O25" s="8"/>
      <c r="P25" s="8"/>
      <c r="Q25" s="27"/>
      <c r="R25" s="29" t="str">
        <f>IF(M25&gt;=8400000,S25,IF(AND(G25&gt;=DATE(2024,4,1),G25&lt;=DATE(2025,3,31)),VLOOKUP(C25&amp;L25,Sheet1!$E$11:$F$16,2,0)+VLOOKUP(D25,Sheet1!$B$2:$C$48,2,0),IF(AND(C25="FCV",G25&gt;=DATE(2025,4,1),G25&lt;=DATE(2026,3,31)),VLOOKUP(C25&amp;L25,Sheet1!$T$11:$U$16,2,0),IF(AND(G25&gt;=DATE(2025,4,1),G25&lt;=DATE(2026,3,31)),VLOOKUP(C25&amp;L25,Sheet1!$T$11:$U$16,2,0)+VLOOKUP(D25,Sheet1!$N$2:$R$47,5,0),""))))</f>
        <v/>
      </c>
      <c r="S25" s="94" t="str">
        <f>IF(M25&gt;=8400000,IF(AND(G25&gt;=DATE(2024,4,1),G25&lt;=DATE(2025,3,31)),VLOOKUP(C25&amp;L25,Sheet1!$E$11:$F$16,2,0)+VLOOKUP(D25,Sheet1!$B$2:$C$48,2,0),IF(AND(C25="FCV",G25&gt;=DATE(2025,4,1),G25&lt;=DATE(2026,3,31)),VLOOKUP(C25&amp;L25,Sheet1!$T$11:$U$16,2,0),IF(AND(G25&gt;=DATE(2025,4,1),G25&lt;=DATE(2026,3,31)),VLOOKUP(C25&amp;L25,Sheet1!$T$11:$U$16,2,0)+VLOOKUP(D25,Sheet1!$N$2:$R$47,5,0),"")))*0.8,"")</f>
        <v/>
      </c>
    </row>
    <row r="26" spans="2:19" ht="30" customHeight="1">
      <c r="B26" s="31">
        <v>14</v>
      </c>
      <c r="C26" s="30"/>
      <c r="D26" s="26"/>
      <c r="E26" s="3"/>
      <c r="F26" s="3"/>
      <c r="G26" s="4"/>
      <c r="H26" s="4"/>
      <c r="I26" s="4"/>
      <c r="J26" s="3"/>
      <c r="K26" s="7"/>
      <c r="L26" s="3"/>
      <c r="M26" s="25"/>
      <c r="N26" s="8"/>
      <c r="O26" s="8"/>
      <c r="P26" s="8"/>
      <c r="Q26" s="27"/>
      <c r="R26" s="29" t="str">
        <f>IF(M26&gt;=8400000,S26,IF(AND(G26&gt;=DATE(2024,4,1),G26&lt;=DATE(2025,3,31)),VLOOKUP(C26&amp;L26,Sheet1!$E$11:$F$16,2,0)+VLOOKUP(D26,Sheet1!$B$2:$C$48,2,0),IF(AND(C26="FCV",G26&gt;=DATE(2025,4,1),G26&lt;=DATE(2026,3,31)),VLOOKUP(C26&amp;L26,Sheet1!$T$11:$U$16,2,0),IF(AND(G26&gt;=DATE(2025,4,1),G26&lt;=DATE(2026,3,31)),VLOOKUP(C26&amp;L26,Sheet1!$T$11:$U$16,2,0)+VLOOKUP(D26,Sheet1!$N$2:$R$47,5,0),""))))</f>
        <v/>
      </c>
      <c r="S26" s="94" t="str">
        <f>IF(M26&gt;=8400000,IF(AND(G26&gt;=DATE(2024,4,1),G26&lt;=DATE(2025,3,31)),VLOOKUP(C26&amp;L26,Sheet1!$E$11:$F$16,2,0)+VLOOKUP(D26,Sheet1!$B$2:$C$48,2,0),IF(AND(C26="FCV",G26&gt;=DATE(2025,4,1),G26&lt;=DATE(2026,3,31)),VLOOKUP(C26&amp;L26,Sheet1!$T$11:$U$16,2,0),IF(AND(G26&gt;=DATE(2025,4,1),G26&lt;=DATE(2026,3,31)),VLOOKUP(C26&amp;L26,Sheet1!$T$11:$U$16,2,0)+VLOOKUP(D26,Sheet1!$N$2:$R$47,5,0),"")))*0.8,"")</f>
        <v/>
      </c>
    </row>
    <row r="27" spans="2:19" ht="30" customHeight="1">
      <c r="B27" s="31">
        <v>15</v>
      </c>
      <c r="C27" s="30"/>
      <c r="D27" s="26"/>
      <c r="E27" s="3"/>
      <c r="F27" s="3"/>
      <c r="G27" s="4"/>
      <c r="H27" s="4"/>
      <c r="I27" s="4"/>
      <c r="J27" s="3"/>
      <c r="K27" s="7"/>
      <c r="L27" s="3"/>
      <c r="M27" s="25"/>
      <c r="N27" s="8"/>
      <c r="O27" s="8"/>
      <c r="P27" s="8"/>
      <c r="Q27" s="27"/>
      <c r="R27" s="29" t="str">
        <f>IF(M27&gt;=8400000,S27,IF(AND(G27&gt;=DATE(2024,4,1),G27&lt;=DATE(2025,3,31)),VLOOKUP(C27&amp;L27,Sheet1!$E$11:$F$16,2,0)+VLOOKUP(D27,Sheet1!$B$2:$C$48,2,0),IF(AND(C27="FCV",G27&gt;=DATE(2025,4,1),G27&lt;=DATE(2026,3,31)),VLOOKUP(C27&amp;L27,Sheet1!$T$11:$U$16,2,0),IF(AND(G27&gt;=DATE(2025,4,1),G27&lt;=DATE(2026,3,31)),VLOOKUP(C27&amp;L27,Sheet1!$T$11:$U$16,2,0)+VLOOKUP(D27,Sheet1!$N$2:$R$47,5,0),""))))</f>
        <v/>
      </c>
      <c r="S27" s="94" t="str">
        <f>IF(M27&gt;=8400000,IF(AND(G27&gt;=DATE(2024,4,1),G27&lt;=DATE(2025,3,31)),VLOOKUP(C27&amp;L27,Sheet1!$E$11:$F$16,2,0)+VLOOKUP(D27,Sheet1!$B$2:$C$48,2,0),IF(AND(C27="FCV",G27&gt;=DATE(2025,4,1),G27&lt;=DATE(2026,3,31)),VLOOKUP(C27&amp;L27,Sheet1!$T$11:$U$16,2,0),IF(AND(G27&gt;=DATE(2025,4,1),G27&lt;=DATE(2026,3,31)),VLOOKUP(C27&amp;L27,Sheet1!$T$11:$U$16,2,0)+VLOOKUP(D27,Sheet1!$N$2:$R$47,5,0),"")))*0.8,"")</f>
        <v/>
      </c>
    </row>
    <row r="28" spans="2:19" ht="30" customHeight="1">
      <c r="B28" s="31">
        <v>16</v>
      </c>
      <c r="C28" s="30"/>
      <c r="D28" s="26"/>
      <c r="E28" s="3"/>
      <c r="F28" s="3"/>
      <c r="G28" s="4"/>
      <c r="H28" s="4"/>
      <c r="I28" s="4"/>
      <c r="J28" s="3"/>
      <c r="K28" s="7"/>
      <c r="L28" s="3"/>
      <c r="M28" s="25"/>
      <c r="N28" s="8"/>
      <c r="O28" s="8"/>
      <c r="P28" s="8"/>
      <c r="Q28" s="27"/>
      <c r="R28" s="29" t="str">
        <f>IF(M28&gt;=8400000,S28,IF(AND(G28&gt;=DATE(2024,4,1),G28&lt;=DATE(2025,3,31)),VLOOKUP(C28&amp;L28,Sheet1!$E$11:$F$16,2,0)+VLOOKUP(D28,Sheet1!$B$2:$C$48,2,0),IF(AND(C28="FCV",G28&gt;=DATE(2025,4,1),G28&lt;=DATE(2026,3,31)),VLOOKUP(C28&amp;L28,Sheet1!$T$11:$U$16,2,0),IF(AND(G28&gt;=DATE(2025,4,1),G28&lt;=DATE(2026,3,31)),VLOOKUP(C28&amp;L28,Sheet1!$T$11:$U$16,2,0)+VLOOKUP(D28,Sheet1!$N$2:$R$47,5,0),""))))</f>
        <v/>
      </c>
      <c r="S28" s="94" t="str">
        <f>IF(M28&gt;=8400000,IF(AND(G28&gt;=DATE(2024,4,1),G28&lt;=DATE(2025,3,31)),VLOOKUP(C28&amp;L28,Sheet1!$E$11:$F$16,2,0)+VLOOKUP(D28,Sheet1!$B$2:$C$48,2,0),IF(AND(C28="FCV",G28&gt;=DATE(2025,4,1),G28&lt;=DATE(2026,3,31)),VLOOKUP(C28&amp;L28,Sheet1!$T$11:$U$16,2,0),IF(AND(G28&gt;=DATE(2025,4,1),G28&lt;=DATE(2026,3,31)),VLOOKUP(C28&amp;L28,Sheet1!$T$11:$U$16,2,0)+VLOOKUP(D28,Sheet1!$N$2:$R$47,5,0),"")))*0.8,"")</f>
        <v/>
      </c>
    </row>
    <row r="29" spans="2:19" ht="30" customHeight="1">
      <c r="B29" s="31">
        <v>17</v>
      </c>
      <c r="C29" s="30"/>
      <c r="D29" s="26"/>
      <c r="E29" s="3"/>
      <c r="F29" s="3"/>
      <c r="G29" s="4"/>
      <c r="H29" s="4"/>
      <c r="I29" s="4"/>
      <c r="J29" s="3"/>
      <c r="K29" s="7"/>
      <c r="L29" s="3"/>
      <c r="M29" s="25"/>
      <c r="N29" s="8"/>
      <c r="O29" s="8"/>
      <c r="P29" s="8"/>
      <c r="Q29" s="27"/>
      <c r="R29" s="29" t="str">
        <f>IF(M29&gt;=8400000,S29,IF(AND(G29&gt;=DATE(2024,4,1),G29&lt;=DATE(2025,3,31)),VLOOKUP(C29&amp;L29,Sheet1!$E$11:$F$16,2,0)+VLOOKUP(D29,Sheet1!$B$2:$C$48,2,0),IF(AND(C29="FCV",G29&gt;=DATE(2025,4,1),G29&lt;=DATE(2026,3,31)),VLOOKUP(C29&amp;L29,Sheet1!$T$11:$U$16,2,0),IF(AND(G29&gt;=DATE(2025,4,1),G29&lt;=DATE(2026,3,31)),VLOOKUP(C29&amp;L29,Sheet1!$T$11:$U$16,2,0)+VLOOKUP(D29,Sheet1!$N$2:$R$47,5,0),""))))</f>
        <v/>
      </c>
      <c r="S29" s="94" t="str">
        <f>IF(M29&gt;=8400000,IF(AND(G29&gt;=DATE(2024,4,1),G29&lt;=DATE(2025,3,31)),VLOOKUP(C29&amp;L29,Sheet1!$E$11:$F$16,2,0)+VLOOKUP(D29,Sheet1!$B$2:$C$48,2,0),IF(AND(C29="FCV",G29&gt;=DATE(2025,4,1),G29&lt;=DATE(2026,3,31)),VLOOKUP(C29&amp;L29,Sheet1!$T$11:$U$16,2,0),IF(AND(G29&gt;=DATE(2025,4,1),G29&lt;=DATE(2026,3,31)),VLOOKUP(C29&amp;L29,Sheet1!$T$11:$U$16,2,0)+VLOOKUP(D29,Sheet1!$N$2:$R$47,5,0),"")))*0.8,"")</f>
        <v/>
      </c>
    </row>
    <row r="30" spans="2:19" ht="30" customHeight="1">
      <c r="B30" s="31">
        <v>18</v>
      </c>
      <c r="C30" s="30"/>
      <c r="D30" s="26"/>
      <c r="E30" s="3"/>
      <c r="F30" s="3"/>
      <c r="G30" s="4"/>
      <c r="H30" s="4"/>
      <c r="I30" s="4"/>
      <c r="J30" s="3"/>
      <c r="K30" s="7"/>
      <c r="L30" s="3"/>
      <c r="M30" s="25"/>
      <c r="N30" s="8"/>
      <c r="O30" s="8"/>
      <c r="P30" s="8"/>
      <c r="Q30" s="27"/>
      <c r="R30" s="29" t="str">
        <f>IF(M30&gt;=8400000,S30,IF(AND(G30&gt;=DATE(2024,4,1),G30&lt;=DATE(2025,3,31)),VLOOKUP(C30&amp;L30,Sheet1!$E$11:$F$16,2,0)+VLOOKUP(D30,Sheet1!$B$2:$C$48,2,0),IF(AND(C30="FCV",G30&gt;=DATE(2025,4,1),G30&lt;=DATE(2026,3,31)),VLOOKUP(C30&amp;L30,Sheet1!$T$11:$U$16,2,0),IF(AND(G30&gt;=DATE(2025,4,1),G30&lt;=DATE(2026,3,31)),VLOOKUP(C30&amp;L30,Sheet1!$T$11:$U$16,2,0)+VLOOKUP(D30,Sheet1!$N$2:$R$47,5,0),""))))</f>
        <v/>
      </c>
      <c r="S30" s="94" t="str">
        <f>IF(M30&gt;=8400000,IF(AND(G30&gt;=DATE(2024,4,1),G30&lt;=DATE(2025,3,31)),VLOOKUP(C30&amp;L30,Sheet1!$E$11:$F$16,2,0)+VLOOKUP(D30,Sheet1!$B$2:$C$48,2,0),IF(AND(C30="FCV",G30&gt;=DATE(2025,4,1),G30&lt;=DATE(2026,3,31)),VLOOKUP(C30&amp;L30,Sheet1!$T$11:$U$16,2,0),IF(AND(G30&gt;=DATE(2025,4,1),G30&lt;=DATE(2026,3,31)),VLOOKUP(C30&amp;L30,Sheet1!$T$11:$U$16,2,0)+VLOOKUP(D30,Sheet1!$N$2:$R$47,5,0),"")))*0.8,"")</f>
        <v/>
      </c>
    </row>
    <row r="31" spans="2:19" ht="30" customHeight="1">
      <c r="B31" s="31">
        <v>19</v>
      </c>
      <c r="C31" s="30"/>
      <c r="D31" s="26"/>
      <c r="E31" s="1"/>
      <c r="F31" s="1"/>
      <c r="G31" s="2"/>
      <c r="H31" s="4"/>
      <c r="I31" s="4"/>
      <c r="J31" s="1"/>
      <c r="K31" s="7"/>
      <c r="L31" s="3"/>
      <c r="M31" s="25"/>
      <c r="N31" s="8"/>
      <c r="O31" s="8"/>
      <c r="P31" s="8"/>
      <c r="Q31" s="27"/>
      <c r="R31" s="29" t="str">
        <f>IF(M31&gt;=8400000,S31,IF(AND(G31&gt;=DATE(2024,4,1),G31&lt;=DATE(2025,3,31)),VLOOKUP(C31&amp;L31,Sheet1!$E$11:$F$16,2,0)+VLOOKUP(D31,Sheet1!$B$2:$C$48,2,0),IF(AND(C31="FCV",G31&gt;=DATE(2025,4,1),G31&lt;=DATE(2026,3,31)),VLOOKUP(C31&amp;L31,Sheet1!$T$11:$U$16,2,0),IF(AND(G31&gt;=DATE(2025,4,1),G31&lt;=DATE(2026,3,31)),VLOOKUP(C31&amp;L31,Sheet1!$T$11:$U$16,2,0)+VLOOKUP(D31,Sheet1!$N$2:$R$47,5,0),""))))</f>
        <v/>
      </c>
      <c r="S31" s="94" t="str">
        <f>IF(M31&gt;=8400000,IF(AND(G31&gt;=DATE(2024,4,1),G31&lt;=DATE(2025,3,31)),VLOOKUP(C31&amp;L31,Sheet1!$E$11:$F$16,2,0)+VLOOKUP(D31,Sheet1!$B$2:$C$48,2,0),IF(AND(C31="FCV",G31&gt;=DATE(2025,4,1),G31&lt;=DATE(2026,3,31)),VLOOKUP(C31&amp;L31,Sheet1!$T$11:$U$16,2,0),IF(AND(G31&gt;=DATE(2025,4,1),G31&lt;=DATE(2026,3,31)),VLOOKUP(C31&amp;L31,Sheet1!$T$11:$U$16,2,0)+VLOOKUP(D31,Sheet1!$N$2:$R$47,5,0),"")))*0.8,"")</f>
        <v/>
      </c>
    </row>
    <row r="32" spans="2:19" ht="30" customHeight="1">
      <c r="B32" s="31">
        <v>20</v>
      </c>
      <c r="C32" s="30"/>
      <c r="D32" s="26"/>
      <c r="E32" s="3"/>
      <c r="F32" s="3"/>
      <c r="G32" s="4"/>
      <c r="H32" s="4"/>
      <c r="I32" s="4"/>
      <c r="J32" s="3"/>
      <c r="K32" s="7"/>
      <c r="L32" s="3"/>
      <c r="M32" s="25"/>
      <c r="N32" s="8"/>
      <c r="O32" s="8"/>
      <c r="P32" s="8"/>
      <c r="Q32" s="27"/>
      <c r="R32" s="29" t="str">
        <f>IF(M32&gt;=8400000,S32,IF(AND(G32&gt;=DATE(2024,4,1),G32&lt;=DATE(2025,3,31)),VLOOKUP(C32&amp;L32,Sheet1!$E$11:$F$16,2,0)+VLOOKUP(D32,Sheet1!$B$2:$C$48,2,0),IF(AND(C32="FCV",G32&gt;=DATE(2025,4,1),G32&lt;=DATE(2026,3,31)),VLOOKUP(C32&amp;L32,Sheet1!$T$11:$U$16,2,0),IF(AND(G32&gt;=DATE(2025,4,1),G32&lt;=DATE(2026,3,31)),VLOOKUP(C32&amp;L32,Sheet1!$T$11:$U$16,2,0)+VLOOKUP(D32,Sheet1!$N$2:$R$47,5,0),""))))</f>
        <v/>
      </c>
      <c r="S32" s="94" t="str">
        <f>IF(M32&gt;=8400000,IF(AND(G32&gt;=DATE(2024,4,1),G32&lt;=DATE(2025,3,31)),VLOOKUP(C32&amp;L32,Sheet1!$E$11:$F$16,2,0)+VLOOKUP(D32,Sheet1!$B$2:$C$48,2,0),IF(AND(C32="FCV",G32&gt;=DATE(2025,4,1),G32&lt;=DATE(2026,3,31)),VLOOKUP(C32&amp;L32,Sheet1!$T$11:$U$16,2,0),IF(AND(G32&gt;=DATE(2025,4,1),G32&lt;=DATE(2026,3,31)),VLOOKUP(C32&amp;L32,Sheet1!$T$11:$U$16,2,0)+VLOOKUP(D32,Sheet1!$N$2:$R$47,5,0),"")))*0.8,"")</f>
        <v/>
      </c>
    </row>
    <row r="33" spans="2:19" ht="30" customHeight="1">
      <c r="B33" s="31">
        <v>21</v>
      </c>
      <c r="C33" s="30"/>
      <c r="D33" s="26"/>
      <c r="E33" s="3"/>
      <c r="F33" s="3"/>
      <c r="G33" s="4"/>
      <c r="H33" s="4"/>
      <c r="I33" s="4"/>
      <c r="J33" s="3"/>
      <c r="K33" s="7"/>
      <c r="L33" s="3"/>
      <c r="M33" s="25"/>
      <c r="N33" s="8"/>
      <c r="O33" s="8"/>
      <c r="P33" s="8"/>
      <c r="Q33" s="27"/>
      <c r="R33" s="29" t="str">
        <f>IF(M33&gt;=8400000,S33,IF(AND(G33&gt;=DATE(2024,4,1),G33&lt;=DATE(2025,3,31)),VLOOKUP(C33&amp;L33,Sheet1!$E$11:$F$16,2,0)+VLOOKUP(D33,Sheet1!$B$2:$C$48,2,0),IF(AND(C33="FCV",G33&gt;=DATE(2025,4,1),G33&lt;=DATE(2026,3,31)),VLOOKUP(C33&amp;L33,Sheet1!$T$11:$U$16,2,0),IF(AND(G33&gt;=DATE(2025,4,1),G33&lt;=DATE(2026,3,31)),VLOOKUP(C33&amp;L33,Sheet1!$T$11:$U$16,2,0)+VLOOKUP(D33,Sheet1!$N$2:$R$47,5,0),""))))</f>
        <v/>
      </c>
      <c r="S33" s="94" t="str">
        <f>IF(M33&gt;=8400000,IF(AND(G33&gt;=DATE(2024,4,1),G33&lt;=DATE(2025,3,31)),VLOOKUP(C33&amp;L33,Sheet1!$E$11:$F$16,2,0)+VLOOKUP(D33,Sheet1!$B$2:$C$48,2,0),IF(AND(C33="FCV",G33&gt;=DATE(2025,4,1),G33&lt;=DATE(2026,3,31)),VLOOKUP(C33&amp;L33,Sheet1!$T$11:$U$16,2,0),IF(AND(G33&gt;=DATE(2025,4,1),G33&lt;=DATE(2026,3,31)),VLOOKUP(C33&amp;L33,Sheet1!$T$11:$U$16,2,0)+VLOOKUP(D33,Sheet1!$N$2:$R$47,5,0),"")))*0.8,"")</f>
        <v/>
      </c>
    </row>
    <row r="34" spans="2:19" ht="30" customHeight="1">
      <c r="B34" s="31">
        <v>22</v>
      </c>
      <c r="C34" s="30"/>
      <c r="D34" s="26"/>
      <c r="E34" s="3"/>
      <c r="F34" s="3"/>
      <c r="G34" s="4"/>
      <c r="H34" s="4"/>
      <c r="I34" s="4"/>
      <c r="J34" s="3"/>
      <c r="K34" s="7"/>
      <c r="L34" s="3"/>
      <c r="M34" s="25"/>
      <c r="N34" s="8"/>
      <c r="O34" s="8"/>
      <c r="P34" s="8"/>
      <c r="Q34" s="27"/>
      <c r="R34" s="29" t="str">
        <f>IF(M34&gt;=8400000,S34,IF(AND(G34&gt;=DATE(2024,4,1),G34&lt;=DATE(2025,3,31)),VLOOKUP(C34&amp;L34,Sheet1!$E$11:$F$16,2,0)+VLOOKUP(D34,Sheet1!$B$2:$C$48,2,0),IF(AND(C34="FCV",G34&gt;=DATE(2025,4,1),G34&lt;=DATE(2026,3,31)),VLOOKUP(C34&amp;L34,Sheet1!$T$11:$U$16,2,0),IF(AND(G34&gt;=DATE(2025,4,1),G34&lt;=DATE(2026,3,31)),VLOOKUP(C34&amp;L34,Sheet1!$T$11:$U$16,2,0)+VLOOKUP(D34,Sheet1!$N$2:$R$47,5,0),""))))</f>
        <v/>
      </c>
      <c r="S34" s="94" t="str">
        <f>IF(M34&gt;=8400000,IF(AND(G34&gt;=DATE(2024,4,1),G34&lt;=DATE(2025,3,31)),VLOOKUP(C34&amp;L34,Sheet1!$E$11:$F$16,2,0)+VLOOKUP(D34,Sheet1!$B$2:$C$48,2,0),IF(AND(C34="FCV",G34&gt;=DATE(2025,4,1),G34&lt;=DATE(2026,3,31)),VLOOKUP(C34&amp;L34,Sheet1!$T$11:$U$16,2,0),IF(AND(G34&gt;=DATE(2025,4,1),G34&lt;=DATE(2026,3,31)),VLOOKUP(C34&amp;L34,Sheet1!$T$11:$U$16,2,0)+VLOOKUP(D34,Sheet1!$N$2:$R$47,5,0),"")))*0.8,"")</f>
        <v/>
      </c>
    </row>
    <row r="35" spans="2:19" ht="30" customHeight="1">
      <c r="B35" s="31">
        <v>23</v>
      </c>
      <c r="C35" s="30"/>
      <c r="D35" s="26"/>
      <c r="E35" s="3"/>
      <c r="F35" s="3"/>
      <c r="G35" s="4"/>
      <c r="H35" s="4"/>
      <c r="I35" s="4"/>
      <c r="J35" s="3"/>
      <c r="K35" s="7"/>
      <c r="L35" s="3"/>
      <c r="M35" s="25"/>
      <c r="N35" s="8"/>
      <c r="O35" s="8"/>
      <c r="P35" s="8"/>
      <c r="Q35" s="27"/>
      <c r="R35" s="29" t="str">
        <f>IF(M35&gt;=8400000,S35,IF(AND(G35&gt;=DATE(2024,4,1),G35&lt;=DATE(2025,3,31)),VLOOKUP(C35&amp;L35,Sheet1!$E$11:$F$16,2,0)+VLOOKUP(D35,Sheet1!$B$2:$C$48,2,0),IF(AND(C35="FCV",G35&gt;=DATE(2025,4,1),G35&lt;=DATE(2026,3,31)),VLOOKUP(C35&amp;L35,Sheet1!$T$11:$U$16,2,0),IF(AND(G35&gt;=DATE(2025,4,1),G35&lt;=DATE(2026,3,31)),VLOOKUP(C35&amp;L35,Sheet1!$T$11:$U$16,2,0)+VLOOKUP(D35,Sheet1!$N$2:$R$47,5,0),""))))</f>
        <v/>
      </c>
      <c r="S35" s="94" t="str">
        <f>IF(M35&gt;=8400000,IF(AND(G35&gt;=DATE(2024,4,1),G35&lt;=DATE(2025,3,31)),VLOOKUP(C35&amp;L35,Sheet1!$E$11:$F$16,2,0)+VLOOKUP(D35,Sheet1!$B$2:$C$48,2,0),IF(AND(C35="FCV",G35&gt;=DATE(2025,4,1),G35&lt;=DATE(2026,3,31)),VLOOKUP(C35&amp;L35,Sheet1!$T$11:$U$16,2,0),IF(AND(G35&gt;=DATE(2025,4,1),G35&lt;=DATE(2026,3,31)),VLOOKUP(C35&amp;L35,Sheet1!$T$11:$U$16,2,0)+VLOOKUP(D35,Sheet1!$N$2:$R$47,5,0),"")))*0.8,"")</f>
        <v/>
      </c>
    </row>
    <row r="36" spans="2:19" ht="30" customHeight="1">
      <c r="B36" s="31">
        <v>24</v>
      </c>
      <c r="C36" s="30"/>
      <c r="D36" s="26"/>
      <c r="E36" s="3"/>
      <c r="F36" s="3"/>
      <c r="G36" s="4"/>
      <c r="H36" s="4"/>
      <c r="I36" s="4"/>
      <c r="J36" s="3"/>
      <c r="K36" s="7"/>
      <c r="L36" s="3"/>
      <c r="M36" s="25"/>
      <c r="N36" s="8"/>
      <c r="O36" s="8"/>
      <c r="P36" s="8"/>
      <c r="Q36" s="27"/>
      <c r="R36" s="29" t="str">
        <f>IF(M36&gt;=8400000,S36,IF(AND(G36&gt;=DATE(2024,4,1),G36&lt;=DATE(2025,3,31)),VLOOKUP(C36&amp;L36,Sheet1!$E$11:$F$16,2,0)+VLOOKUP(D36,Sheet1!$B$2:$C$48,2,0),IF(AND(C36="FCV",G36&gt;=DATE(2025,4,1),G36&lt;=DATE(2026,3,31)),VLOOKUP(C36&amp;L36,Sheet1!$T$11:$U$16,2,0),IF(AND(G36&gt;=DATE(2025,4,1),G36&lt;=DATE(2026,3,31)),VLOOKUP(C36&amp;L36,Sheet1!$T$11:$U$16,2,0)+VLOOKUP(D36,Sheet1!$N$2:$R$47,5,0),""))))</f>
        <v/>
      </c>
      <c r="S36" s="94" t="str">
        <f>IF(M36&gt;=8400000,IF(AND(G36&gt;=DATE(2024,4,1),G36&lt;=DATE(2025,3,31)),VLOOKUP(C36&amp;L36,Sheet1!$E$11:$F$16,2,0)+VLOOKUP(D36,Sheet1!$B$2:$C$48,2,0),IF(AND(C36="FCV",G36&gt;=DATE(2025,4,1),G36&lt;=DATE(2026,3,31)),VLOOKUP(C36&amp;L36,Sheet1!$T$11:$U$16,2,0),IF(AND(G36&gt;=DATE(2025,4,1),G36&lt;=DATE(2026,3,31)),VLOOKUP(C36&amp;L36,Sheet1!$T$11:$U$16,2,0)+VLOOKUP(D36,Sheet1!$N$2:$R$47,5,0),"")))*0.8,"")</f>
        <v/>
      </c>
    </row>
    <row r="37" spans="2:19" ht="30" customHeight="1">
      <c r="B37" s="31">
        <v>25</v>
      </c>
      <c r="C37" s="30"/>
      <c r="D37" s="26"/>
      <c r="E37" s="3"/>
      <c r="F37" s="3"/>
      <c r="G37" s="4"/>
      <c r="H37" s="4"/>
      <c r="I37" s="4"/>
      <c r="J37" s="3"/>
      <c r="K37" s="7"/>
      <c r="L37" s="3"/>
      <c r="M37" s="25"/>
      <c r="N37" s="8"/>
      <c r="O37" s="8"/>
      <c r="P37" s="8"/>
      <c r="Q37" s="27"/>
      <c r="R37" s="29" t="str">
        <f>IF(M37&gt;=8400000,S37,IF(AND(G37&gt;=DATE(2024,4,1),G37&lt;=DATE(2025,3,31)),VLOOKUP(C37&amp;L37,Sheet1!$E$11:$F$16,2,0)+VLOOKUP(D37,Sheet1!$B$2:$C$48,2,0),IF(AND(C37="FCV",G37&gt;=DATE(2025,4,1),G37&lt;=DATE(2026,3,31)),VLOOKUP(C37&amp;L37,Sheet1!$T$11:$U$16,2,0),IF(AND(G37&gt;=DATE(2025,4,1),G37&lt;=DATE(2026,3,31)),VLOOKUP(C37&amp;L37,Sheet1!$T$11:$U$16,2,0)+VLOOKUP(D37,Sheet1!$N$2:$R$47,5,0),""))))</f>
        <v/>
      </c>
      <c r="S37" s="94" t="str">
        <f>IF(M37&gt;=8400000,IF(AND(G37&gt;=DATE(2024,4,1),G37&lt;=DATE(2025,3,31)),VLOOKUP(C37&amp;L37,Sheet1!$E$11:$F$16,2,0)+VLOOKUP(D37,Sheet1!$B$2:$C$48,2,0),IF(AND(C37="FCV",G37&gt;=DATE(2025,4,1),G37&lt;=DATE(2026,3,31)),VLOOKUP(C37&amp;L37,Sheet1!$T$11:$U$16,2,0),IF(AND(G37&gt;=DATE(2025,4,1),G37&lt;=DATE(2026,3,31)),VLOOKUP(C37&amp;L37,Sheet1!$T$11:$U$16,2,0)+VLOOKUP(D37,Sheet1!$N$2:$R$47,5,0),"")))*0.8,"")</f>
        <v/>
      </c>
    </row>
    <row r="38" spans="2:19" ht="30" customHeight="1">
      <c r="B38" s="31">
        <v>26</v>
      </c>
      <c r="C38" s="30"/>
      <c r="D38" s="26"/>
      <c r="E38" s="3"/>
      <c r="F38" s="3"/>
      <c r="G38" s="4"/>
      <c r="H38" s="4"/>
      <c r="I38" s="4"/>
      <c r="J38" s="3"/>
      <c r="K38" s="7"/>
      <c r="L38" s="3"/>
      <c r="M38" s="25"/>
      <c r="N38" s="8"/>
      <c r="O38" s="8"/>
      <c r="P38" s="8"/>
      <c r="Q38" s="27"/>
      <c r="R38" s="29" t="str">
        <f>IF(M38&gt;=8400000,S38,IF(AND(G38&gt;=DATE(2024,4,1),G38&lt;=DATE(2025,3,31)),VLOOKUP(C38&amp;L38,Sheet1!$E$11:$F$16,2,0)+VLOOKUP(D38,Sheet1!$B$2:$C$48,2,0),IF(AND(C38="FCV",G38&gt;=DATE(2025,4,1),G38&lt;=DATE(2026,3,31)),VLOOKUP(C38&amp;L38,Sheet1!$T$11:$U$16,2,0),IF(AND(G38&gt;=DATE(2025,4,1),G38&lt;=DATE(2026,3,31)),VLOOKUP(C38&amp;L38,Sheet1!$T$11:$U$16,2,0)+VLOOKUP(D38,Sheet1!$N$2:$R$47,5,0),""))))</f>
        <v/>
      </c>
      <c r="S38" s="94" t="str">
        <f>IF(M38&gt;=8400000,IF(AND(G38&gt;=DATE(2024,4,1),G38&lt;=DATE(2025,3,31)),VLOOKUP(C38&amp;L38,Sheet1!$E$11:$F$16,2,0)+VLOOKUP(D38,Sheet1!$B$2:$C$48,2,0),IF(AND(C38="FCV",G38&gt;=DATE(2025,4,1),G38&lt;=DATE(2026,3,31)),VLOOKUP(C38&amp;L38,Sheet1!$T$11:$U$16,2,0),IF(AND(G38&gt;=DATE(2025,4,1),G38&lt;=DATE(2026,3,31)),VLOOKUP(C38&amp;L38,Sheet1!$T$11:$U$16,2,0)+VLOOKUP(D38,Sheet1!$N$2:$R$47,5,0),"")))*0.8,"")</f>
        <v/>
      </c>
    </row>
    <row r="39" spans="2:19" ht="30" customHeight="1">
      <c r="B39" s="31">
        <v>27</v>
      </c>
      <c r="C39" s="30"/>
      <c r="D39" s="26"/>
      <c r="E39" s="3"/>
      <c r="F39" s="3"/>
      <c r="G39" s="4"/>
      <c r="H39" s="4"/>
      <c r="I39" s="4"/>
      <c r="J39" s="3"/>
      <c r="K39" s="7"/>
      <c r="L39" s="3"/>
      <c r="M39" s="25"/>
      <c r="N39" s="8"/>
      <c r="O39" s="8"/>
      <c r="P39" s="8"/>
      <c r="Q39" s="27"/>
      <c r="R39" s="29" t="str">
        <f>IF(M39&gt;=8400000,S39,IF(AND(G39&gt;=DATE(2024,4,1),G39&lt;=DATE(2025,3,31)),VLOOKUP(C39&amp;L39,Sheet1!$E$11:$F$16,2,0)+VLOOKUP(D39,Sheet1!$B$2:$C$48,2,0),IF(AND(C39="FCV",G39&gt;=DATE(2025,4,1),G39&lt;=DATE(2026,3,31)),VLOOKUP(C39&amp;L39,Sheet1!$T$11:$U$16,2,0),IF(AND(G39&gt;=DATE(2025,4,1),G39&lt;=DATE(2026,3,31)),VLOOKUP(C39&amp;L39,Sheet1!$T$11:$U$16,2,0)+VLOOKUP(D39,Sheet1!$N$2:$R$47,5,0),""))))</f>
        <v/>
      </c>
      <c r="S39" s="94" t="str">
        <f>IF(M39&gt;=8400000,IF(AND(G39&gt;=DATE(2024,4,1),G39&lt;=DATE(2025,3,31)),VLOOKUP(C39&amp;L39,Sheet1!$E$11:$F$16,2,0)+VLOOKUP(D39,Sheet1!$B$2:$C$48,2,0),IF(AND(C39="FCV",G39&gt;=DATE(2025,4,1),G39&lt;=DATE(2026,3,31)),VLOOKUP(C39&amp;L39,Sheet1!$T$11:$U$16,2,0),IF(AND(G39&gt;=DATE(2025,4,1),G39&lt;=DATE(2026,3,31)),VLOOKUP(C39&amp;L39,Sheet1!$T$11:$U$16,2,0)+VLOOKUP(D39,Sheet1!$N$2:$R$47,5,0),"")))*0.8,"")</f>
        <v/>
      </c>
    </row>
    <row r="40" spans="2:19" ht="30" customHeight="1">
      <c r="B40" s="31">
        <v>28</v>
      </c>
      <c r="C40" s="30"/>
      <c r="D40" s="26"/>
      <c r="E40" s="3"/>
      <c r="F40" s="3"/>
      <c r="G40" s="4"/>
      <c r="H40" s="4"/>
      <c r="I40" s="4"/>
      <c r="J40" s="3"/>
      <c r="K40" s="7"/>
      <c r="L40" s="3"/>
      <c r="M40" s="25"/>
      <c r="N40" s="8"/>
      <c r="O40" s="8"/>
      <c r="P40" s="8"/>
      <c r="Q40" s="27"/>
      <c r="R40" s="29" t="str">
        <f>IF(M40&gt;=8400000,S40,IF(AND(G40&gt;=DATE(2024,4,1),G40&lt;=DATE(2025,3,31)),VLOOKUP(C40&amp;L40,Sheet1!$E$11:$F$16,2,0)+VLOOKUP(D40,Sheet1!$B$2:$C$48,2,0),IF(AND(C40="FCV",G40&gt;=DATE(2025,4,1),G40&lt;=DATE(2026,3,31)),VLOOKUP(C40&amp;L40,Sheet1!$T$11:$U$16,2,0),IF(AND(G40&gt;=DATE(2025,4,1),G40&lt;=DATE(2026,3,31)),VLOOKUP(C40&amp;L40,Sheet1!$T$11:$U$16,2,0)+VLOOKUP(D40,Sheet1!$N$2:$R$47,5,0),""))))</f>
        <v/>
      </c>
      <c r="S40" s="94" t="str">
        <f>IF(M40&gt;=8400000,IF(AND(G40&gt;=DATE(2024,4,1),G40&lt;=DATE(2025,3,31)),VLOOKUP(C40&amp;L40,Sheet1!$E$11:$F$16,2,0)+VLOOKUP(D40,Sheet1!$B$2:$C$48,2,0),IF(AND(C40="FCV",G40&gt;=DATE(2025,4,1),G40&lt;=DATE(2026,3,31)),VLOOKUP(C40&amp;L40,Sheet1!$T$11:$U$16,2,0),IF(AND(G40&gt;=DATE(2025,4,1),G40&lt;=DATE(2026,3,31)),VLOOKUP(C40&amp;L40,Sheet1!$T$11:$U$16,2,0)+VLOOKUP(D40,Sheet1!$N$2:$R$47,5,0),"")))*0.8,"")</f>
        <v/>
      </c>
    </row>
    <row r="41" spans="2:19" ht="30" customHeight="1">
      <c r="B41" s="31">
        <v>29</v>
      </c>
      <c r="C41" s="30"/>
      <c r="D41" s="26"/>
      <c r="E41" s="3"/>
      <c r="F41" s="3"/>
      <c r="G41" s="4"/>
      <c r="H41" s="4"/>
      <c r="I41" s="4"/>
      <c r="J41" s="3"/>
      <c r="K41" s="7"/>
      <c r="L41" s="3"/>
      <c r="M41" s="25"/>
      <c r="N41" s="8"/>
      <c r="O41" s="8"/>
      <c r="P41" s="8"/>
      <c r="Q41" s="27"/>
      <c r="R41" s="29" t="str">
        <f>IF(M41&gt;=8400000,S41,IF(AND(G41&gt;=DATE(2024,4,1),G41&lt;=DATE(2025,3,31)),VLOOKUP(C41&amp;L41,Sheet1!$E$11:$F$16,2,0)+VLOOKUP(D41,Sheet1!$B$2:$C$48,2,0),IF(AND(C41="FCV",G41&gt;=DATE(2025,4,1),G41&lt;=DATE(2026,3,31)),VLOOKUP(C41&amp;L41,Sheet1!$T$11:$U$16,2,0),IF(AND(G41&gt;=DATE(2025,4,1),G41&lt;=DATE(2026,3,31)),VLOOKUP(C41&amp;L41,Sheet1!$T$11:$U$16,2,0)+VLOOKUP(D41,Sheet1!$N$2:$R$47,5,0),""))))</f>
        <v/>
      </c>
      <c r="S41" s="94" t="str">
        <f>IF(M41&gt;=8400000,IF(AND(G41&gt;=DATE(2024,4,1),G41&lt;=DATE(2025,3,31)),VLOOKUP(C41&amp;L41,Sheet1!$E$11:$F$16,2,0)+VLOOKUP(D41,Sheet1!$B$2:$C$48,2,0),IF(AND(C41="FCV",G41&gt;=DATE(2025,4,1),G41&lt;=DATE(2026,3,31)),VLOOKUP(C41&amp;L41,Sheet1!$T$11:$U$16,2,0),IF(AND(G41&gt;=DATE(2025,4,1),G41&lt;=DATE(2026,3,31)),VLOOKUP(C41&amp;L41,Sheet1!$T$11:$U$16,2,0)+VLOOKUP(D41,Sheet1!$N$2:$R$47,5,0),"")))*0.8,"")</f>
        <v/>
      </c>
    </row>
    <row r="42" spans="2:19" ht="30" customHeight="1">
      <c r="B42" s="31">
        <v>30</v>
      </c>
      <c r="C42" s="30"/>
      <c r="D42" s="26"/>
      <c r="E42" s="3"/>
      <c r="F42" s="3"/>
      <c r="G42" s="4"/>
      <c r="H42" s="4"/>
      <c r="I42" s="4"/>
      <c r="J42" s="3"/>
      <c r="K42" s="7"/>
      <c r="L42" s="3"/>
      <c r="M42" s="25"/>
      <c r="N42" s="8"/>
      <c r="O42" s="8"/>
      <c r="P42" s="8"/>
      <c r="Q42" s="27"/>
      <c r="R42" s="29" t="str">
        <f>IF(M42&gt;=8400000,S42,IF(AND(G42&gt;=DATE(2024,4,1),G42&lt;=DATE(2025,3,31)),VLOOKUP(C42&amp;L42,Sheet1!$E$11:$F$16,2,0)+VLOOKUP(D42,Sheet1!$B$2:$C$48,2,0),IF(AND(C42="FCV",G42&gt;=DATE(2025,4,1),G42&lt;=DATE(2026,3,31)),VLOOKUP(C42&amp;L42,Sheet1!$T$11:$U$16,2,0),IF(AND(G42&gt;=DATE(2025,4,1),G42&lt;=DATE(2026,3,31)),VLOOKUP(C42&amp;L42,Sheet1!$T$11:$U$16,2,0)+VLOOKUP(D42,Sheet1!$N$2:$R$47,5,0),""))))</f>
        <v/>
      </c>
      <c r="S42" s="94" t="str">
        <f>IF(M42&gt;=8400000,IF(AND(G42&gt;=DATE(2024,4,1),G42&lt;=DATE(2025,3,31)),VLOOKUP(C42&amp;L42,Sheet1!$E$11:$F$16,2,0)+VLOOKUP(D42,Sheet1!$B$2:$C$48,2,0),IF(AND(C42="FCV",G42&gt;=DATE(2025,4,1),G42&lt;=DATE(2026,3,31)),VLOOKUP(C42&amp;L42,Sheet1!$T$11:$U$16,2,0),IF(AND(G42&gt;=DATE(2025,4,1),G42&lt;=DATE(2026,3,31)),VLOOKUP(C42&amp;L42,Sheet1!$T$11:$U$16,2,0)+VLOOKUP(D42,Sheet1!$N$2:$R$47,5,0),"")))*0.8,"")</f>
        <v/>
      </c>
    </row>
    <row r="43" spans="2:19" ht="30" customHeight="1">
      <c r="B43" s="31">
        <v>31</v>
      </c>
      <c r="C43" s="30"/>
      <c r="D43" s="26"/>
      <c r="E43" s="3"/>
      <c r="F43" s="3"/>
      <c r="G43" s="4"/>
      <c r="H43" s="4"/>
      <c r="I43" s="4"/>
      <c r="J43" s="3"/>
      <c r="K43" s="7"/>
      <c r="L43" s="3"/>
      <c r="M43" s="25"/>
      <c r="N43" s="8"/>
      <c r="O43" s="8"/>
      <c r="P43" s="8"/>
      <c r="Q43" s="27"/>
      <c r="R43" s="29" t="str">
        <f>IF(M43&gt;=8400000,S43,IF(AND(G43&gt;=DATE(2024,4,1),G43&lt;=DATE(2025,3,31)),VLOOKUP(C43&amp;L43,Sheet1!$E$11:$F$16,2,0)+VLOOKUP(D43,Sheet1!$B$2:$C$48,2,0),IF(AND(C43="FCV",G43&gt;=DATE(2025,4,1),G43&lt;=DATE(2026,3,31)),VLOOKUP(C43&amp;L43,Sheet1!$T$11:$U$16,2,0),IF(AND(G43&gt;=DATE(2025,4,1),G43&lt;=DATE(2026,3,31)),VLOOKUP(C43&amp;L43,Sheet1!$T$11:$U$16,2,0)+VLOOKUP(D43,Sheet1!$N$2:$R$47,5,0),""))))</f>
        <v/>
      </c>
      <c r="S43" s="94" t="str">
        <f>IF(M43&gt;=8400000,IF(AND(G43&gt;=DATE(2024,4,1),G43&lt;=DATE(2025,3,31)),VLOOKUP(C43&amp;L43,Sheet1!$E$11:$F$16,2,0)+VLOOKUP(D43,Sheet1!$B$2:$C$48,2,0),IF(AND(C43="FCV",G43&gt;=DATE(2025,4,1),G43&lt;=DATE(2026,3,31)),VLOOKUP(C43&amp;L43,Sheet1!$T$11:$U$16,2,0),IF(AND(G43&gt;=DATE(2025,4,1),G43&lt;=DATE(2026,3,31)),VLOOKUP(C43&amp;L43,Sheet1!$T$11:$U$16,2,0)+VLOOKUP(D43,Sheet1!$N$2:$R$47,5,0),"")))*0.8,"")</f>
        <v/>
      </c>
    </row>
    <row r="44" spans="2:19" ht="30" customHeight="1">
      <c r="B44" s="31">
        <v>32</v>
      </c>
      <c r="C44" s="30"/>
      <c r="D44" s="26"/>
      <c r="E44" s="3"/>
      <c r="F44" s="3"/>
      <c r="G44" s="4"/>
      <c r="H44" s="4"/>
      <c r="I44" s="4"/>
      <c r="J44" s="3"/>
      <c r="K44" s="7"/>
      <c r="L44" s="3"/>
      <c r="M44" s="25"/>
      <c r="N44" s="8"/>
      <c r="O44" s="8"/>
      <c r="P44" s="8"/>
      <c r="Q44" s="27"/>
      <c r="R44" s="29" t="str">
        <f>IF(M44&gt;=8400000,S44,IF(AND(G44&gt;=DATE(2024,4,1),G44&lt;=DATE(2025,3,31)),VLOOKUP(C44&amp;L44,Sheet1!$E$11:$F$16,2,0)+VLOOKUP(D44,Sheet1!$B$2:$C$48,2,0),IF(AND(C44="FCV",G44&gt;=DATE(2025,4,1),G44&lt;=DATE(2026,3,31)),VLOOKUP(C44&amp;L44,Sheet1!$T$11:$U$16,2,0),IF(AND(G44&gt;=DATE(2025,4,1),G44&lt;=DATE(2026,3,31)),VLOOKUP(C44&amp;L44,Sheet1!$T$11:$U$16,2,0)+VLOOKUP(D44,Sheet1!$N$2:$R$47,5,0),""))))</f>
        <v/>
      </c>
      <c r="S44" s="94" t="str">
        <f>IF(M44&gt;=8400000,IF(AND(G44&gt;=DATE(2024,4,1),G44&lt;=DATE(2025,3,31)),VLOOKUP(C44&amp;L44,Sheet1!$E$11:$F$16,2,0)+VLOOKUP(D44,Sheet1!$B$2:$C$48,2,0),IF(AND(C44="FCV",G44&gt;=DATE(2025,4,1),G44&lt;=DATE(2026,3,31)),VLOOKUP(C44&amp;L44,Sheet1!$T$11:$U$16,2,0),IF(AND(G44&gt;=DATE(2025,4,1),G44&lt;=DATE(2026,3,31)),VLOOKUP(C44&amp;L44,Sheet1!$T$11:$U$16,2,0)+VLOOKUP(D44,Sheet1!$N$2:$R$47,5,0),"")))*0.8,"")</f>
        <v/>
      </c>
    </row>
    <row r="45" spans="2:19" ht="30" customHeight="1">
      <c r="B45" s="31">
        <v>33</v>
      </c>
      <c r="C45" s="30"/>
      <c r="D45" s="26"/>
      <c r="E45" s="3"/>
      <c r="F45" s="3"/>
      <c r="G45" s="4"/>
      <c r="H45" s="4"/>
      <c r="I45" s="4"/>
      <c r="J45" s="3"/>
      <c r="K45" s="7"/>
      <c r="L45" s="3"/>
      <c r="M45" s="25"/>
      <c r="N45" s="8"/>
      <c r="O45" s="8"/>
      <c r="P45" s="8"/>
      <c r="Q45" s="27"/>
      <c r="R45" s="29" t="str">
        <f>IF(M45&gt;=8400000,S45,IF(AND(G45&gt;=DATE(2024,4,1),G45&lt;=DATE(2025,3,31)),VLOOKUP(C45&amp;L45,Sheet1!$E$11:$F$16,2,0)+VLOOKUP(D45,Sheet1!$B$2:$C$48,2,0),IF(AND(C45="FCV",G45&gt;=DATE(2025,4,1),G45&lt;=DATE(2026,3,31)),VLOOKUP(C45&amp;L45,Sheet1!$T$11:$U$16,2,0),IF(AND(G45&gt;=DATE(2025,4,1),G45&lt;=DATE(2026,3,31)),VLOOKUP(C45&amp;L45,Sheet1!$T$11:$U$16,2,0)+VLOOKUP(D45,Sheet1!$N$2:$R$47,5,0),""))))</f>
        <v/>
      </c>
      <c r="S45" s="94" t="str">
        <f>IF(M45&gt;=8400000,IF(AND(G45&gt;=DATE(2024,4,1),G45&lt;=DATE(2025,3,31)),VLOOKUP(C45&amp;L45,Sheet1!$E$11:$F$16,2,0)+VLOOKUP(D45,Sheet1!$B$2:$C$48,2,0),IF(AND(C45="FCV",G45&gt;=DATE(2025,4,1),G45&lt;=DATE(2026,3,31)),VLOOKUP(C45&amp;L45,Sheet1!$T$11:$U$16,2,0),IF(AND(G45&gt;=DATE(2025,4,1),G45&lt;=DATE(2026,3,31)),VLOOKUP(C45&amp;L45,Sheet1!$T$11:$U$16,2,0)+VLOOKUP(D45,Sheet1!$N$2:$R$47,5,0),"")))*0.8,"")</f>
        <v/>
      </c>
    </row>
    <row r="46" spans="2:19" ht="30" customHeight="1">
      <c r="B46" s="31">
        <v>34</v>
      </c>
      <c r="C46" s="30"/>
      <c r="D46" s="26"/>
      <c r="E46" s="3"/>
      <c r="F46" s="3"/>
      <c r="G46" s="4"/>
      <c r="H46" s="4"/>
      <c r="I46" s="4"/>
      <c r="J46" s="3"/>
      <c r="K46" s="7"/>
      <c r="L46" s="3"/>
      <c r="M46" s="25"/>
      <c r="N46" s="8"/>
      <c r="O46" s="8"/>
      <c r="P46" s="8"/>
      <c r="Q46" s="27"/>
      <c r="R46" s="29" t="str">
        <f>IF(M46&gt;=8400000,S46,IF(AND(G46&gt;=DATE(2024,4,1),G46&lt;=DATE(2025,3,31)),VLOOKUP(C46&amp;L46,Sheet1!$E$11:$F$16,2,0)+VLOOKUP(D46,Sheet1!$B$2:$C$48,2,0),IF(AND(C46="FCV",G46&gt;=DATE(2025,4,1),G46&lt;=DATE(2026,3,31)),VLOOKUP(C46&amp;L46,Sheet1!$T$11:$U$16,2,0),IF(AND(G46&gt;=DATE(2025,4,1),G46&lt;=DATE(2026,3,31)),VLOOKUP(C46&amp;L46,Sheet1!$T$11:$U$16,2,0)+VLOOKUP(D46,Sheet1!$N$2:$R$47,5,0),""))))</f>
        <v/>
      </c>
      <c r="S46" s="94" t="str">
        <f>IF(M46&gt;=8400000,IF(AND(G46&gt;=DATE(2024,4,1),G46&lt;=DATE(2025,3,31)),VLOOKUP(C46&amp;L46,Sheet1!$E$11:$F$16,2,0)+VLOOKUP(D46,Sheet1!$B$2:$C$48,2,0),IF(AND(C46="FCV",G46&gt;=DATE(2025,4,1),G46&lt;=DATE(2026,3,31)),VLOOKUP(C46&amp;L46,Sheet1!$T$11:$U$16,2,0),IF(AND(G46&gt;=DATE(2025,4,1),G46&lt;=DATE(2026,3,31)),VLOOKUP(C46&amp;L46,Sheet1!$T$11:$U$16,2,0)+VLOOKUP(D46,Sheet1!$N$2:$R$47,5,0),"")))*0.8,"")</f>
        <v/>
      </c>
    </row>
    <row r="47" spans="2:19" ht="30" customHeight="1">
      <c r="B47" s="31">
        <v>35</v>
      </c>
      <c r="C47" s="30"/>
      <c r="D47" s="26"/>
      <c r="E47" s="3"/>
      <c r="F47" s="3"/>
      <c r="G47" s="4"/>
      <c r="H47" s="4"/>
      <c r="I47" s="4"/>
      <c r="J47" s="3"/>
      <c r="K47" s="7"/>
      <c r="L47" s="3"/>
      <c r="M47" s="25"/>
      <c r="N47" s="8"/>
      <c r="O47" s="8"/>
      <c r="P47" s="8"/>
      <c r="Q47" s="27"/>
      <c r="R47" s="29" t="str">
        <f>IF(M47&gt;=8400000,S47,IF(AND(G47&gt;=DATE(2024,4,1),G47&lt;=DATE(2025,3,31)),VLOOKUP(C47&amp;L47,Sheet1!$E$11:$F$16,2,0)+VLOOKUP(D47,Sheet1!$B$2:$C$48,2,0),IF(AND(C47="FCV",G47&gt;=DATE(2025,4,1),G47&lt;=DATE(2026,3,31)),VLOOKUP(C47&amp;L47,Sheet1!$T$11:$U$16,2,0),IF(AND(G47&gt;=DATE(2025,4,1),G47&lt;=DATE(2026,3,31)),VLOOKUP(C47&amp;L47,Sheet1!$T$11:$U$16,2,0)+VLOOKUP(D47,Sheet1!$N$2:$R$47,5,0),""))))</f>
        <v/>
      </c>
      <c r="S47" s="94" t="str">
        <f>IF(M47&gt;=8400000,IF(AND(G47&gt;=DATE(2024,4,1),G47&lt;=DATE(2025,3,31)),VLOOKUP(C47&amp;L47,Sheet1!$E$11:$F$16,2,0)+VLOOKUP(D47,Sheet1!$B$2:$C$48,2,0),IF(AND(C47="FCV",G47&gt;=DATE(2025,4,1),G47&lt;=DATE(2026,3,31)),VLOOKUP(C47&amp;L47,Sheet1!$T$11:$U$16,2,0),IF(AND(G47&gt;=DATE(2025,4,1),G47&lt;=DATE(2026,3,31)),VLOOKUP(C47&amp;L47,Sheet1!$T$11:$U$16,2,0)+VLOOKUP(D47,Sheet1!$N$2:$R$47,5,0),"")))*0.8,"")</f>
        <v/>
      </c>
    </row>
    <row r="48" spans="2:19" ht="30" customHeight="1">
      <c r="B48" s="31">
        <v>36</v>
      </c>
      <c r="C48" s="30"/>
      <c r="D48" s="26"/>
      <c r="E48" s="3"/>
      <c r="F48" s="3"/>
      <c r="G48" s="4"/>
      <c r="H48" s="4"/>
      <c r="I48" s="4"/>
      <c r="J48" s="3"/>
      <c r="K48" s="7"/>
      <c r="L48" s="3"/>
      <c r="M48" s="25"/>
      <c r="N48" s="8"/>
      <c r="O48" s="8"/>
      <c r="P48" s="8"/>
      <c r="Q48" s="27"/>
      <c r="R48" s="29" t="str">
        <f>IF(M48&gt;=8400000,S48,IF(AND(G48&gt;=DATE(2024,4,1),G48&lt;=DATE(2025,3,31)),VLOOKUP(C48&amp;L48,Sheet1!$E$11:$F$16,2,0)+VLOOKUP(D48,Sheet1!$B$2:$C$48,2,0),IF(AND(C48="FCV",G48&gt;=DATE(2025,4,1),G48&lt;=DATE(2026,3,31)),VLOOKUP(C48&amp;L48,Sheet1!$T$11:$U$16,2,0),IF(AND(G48&gt;=DATE(2025,4,1),G48&lt;=DATE(2026,3,31)),VLOOKUP(C48&amp;L48,Sheet1!$T$11:$U$16,2,0)+VLOOKUP(D48,Sheet1!$N$2:$R$47,5,0),""))))</f>
        <v/>
      </c>
      <c r="S48" s="94" t="str">
        <f>IF(M48&gt;=8400000,IF(AND(G48&gt;=DATE(2024,4,1),G48&lt;=DATE(2025,3,31)),VLOOKUP(C48&amp;L48,Sheet1!$E$11:$F$16,2,0)+VLOOKUP(D48,Sheet1!$B$2:$C$48,2,0),IF(AND(C48="FCV",G48&gt;=DATE(2025,4,1),G48&lt;=DATE(2026,3,31)),VLOOKUP(C48&amp;L48,Sheet1!$T$11:$U$16,2,0),IF(AND(G48&gt;=DATE(2025,4,1),G48&lt;=DATE(2026,3,31)),VLOOKUP(C48&amp;L48,Sheet1!$T$11:$U$16,2,0)+VLOOKUP(D48,Sheet1!$N$2:$R$47,5,0),"")))*0.8,"")</f>
        <v/>
      </c>
    </row>
    <row r="49" spans="2:19" ht="30" customHeight="1">
      <c r="B49" s="31">
        <v>37</v>
      </c>
      <c r="C49" s="30"/>
      <c r="D49" s="26"/>
      <c r="E49" s="3"/>
      <c r="F49" s="3"/>
      <c r="G49" s="4"/>
      <c r="H49" s="4"/>
      <c r="I49" s="4"/>
      <c r="J49" s="3"/>
      <c r="K49" s="7"/>
      <c r="L49" s="3"/>
      <c r="M49" s="25"/>
      <c r="N49" s="8"/>
      <c r="O49" s="8"/>
      <c r="P49" s="8"/>
      <c r="Q49" s="27"/>
      <c r="R49" s="29" t="str">
        <f>IF(M49&gt;=8400000,S49,IF(AND(G49&gt;=DATE(2024,4,1),G49&lt;=DATE(2025,3,31)),VLOOKUP(C49&amp;L49,Sheet1!$E$11:$F$16,2,0)+VLOOKUP(D49,Sheet1!$B$2:$C$48,2,0),IF(AND(C49="FCV",G49&gt;=DATE(2025,4,1),G49&lt;=DATE(2026,3,31)),VLOOKUP(C49&amp;L49,Sheet1!$T$11:$U$16,2,0),IF(AND(G49&gt;=DATE(2025,4,1),G49&lt;=DATE(2026,3,31)),VLOOKUP(C49&amp;L49,Sheet1!$T$11:$U$16,2,0)+VLOOKUP(D49,Sheet1!$N$2:$R$47,5,0),""))))</f>
        <v/>
      </c>
      <c r="S49" s="94" t="str">
        <f>IF(M49&gt;=8400000,IF(AND(G49&gt;=DATE(2024,4,1),G49&lt;=DATE(2025,3,31)),VLOOKUP(C49&amp;L49,Sheet1!$E$11:$F$16,2,0)+VLOOKUP(D49,Sheet1!$B$2:$C$48,2,0),IF(AND(C49="FCV",G49&gt;=DATE(2025,4,1),G49&lt;=DATE(2026,3,31)),VLOOKUP(C49&amp;L49,Sheet1!$T$11:$U$16,2,0),IF(AND(G49&gt;=DATE(2025,4,1),G49&lt;=DATE(2026,3,31)),VLOOKUP(C49&amp;L49,Sheet1!$T$11:$U$16,2,0)+VLOOKUP(D49,Sheet1!$N$2:$R$47,5,0),"")))*0.8,"")</f>
        <v/>
      </c>
    </row>
    <row r="50" spans="2:19" ht="30" customHeight="1">
      <c r="B50" s="31">
        <v>38</v>
      </c>
      <c r="C50" s="30"/>
      <c r="D50" s="26"/>
      <c r="E50" s="3"/>
      <c r="F50" s="3"/>
      <c r="G50" s="4"/>
      <c r="H50" s="4"/>
      <c r="I50" s="4"/>
      <c r="J50" s="3"/>
      <c r="K50" s="7"/>
      <c r="L50" s="3"/>
      <c r="M50" s="25"/>
      <c r="N50" s="8"/>
      <c r="O50" s="8"/>
      <c r="P50" s="8"/>
      <c r="Q50" s="27"/>
      <c r="R50" s="29" t="str">
        <f>IF(M50&gt;=8400000,S50,IF(AND(G50&gt;=DATE(2024,4,1),G50&lt;=DATE(2025,3,31)),VLOOKUP(C50&amp;L50,Sheet1!$E$11:$F$16,2,0)+VLOOKUP(D50,Sheet1!$B$2:$C$48,2,0),IF(AND(C50="FCV",G50&gt;=DATE(2025,4,1),G50&lt;=DATE(2026,3,31)),VLOOKUP(C50&amp;L50,Sheet1!$T$11:$U$16,2,0),IF(AND(G50&gt;=DATE(2025,4,1),G50&lt;=DATE(2026,3,31)),VLOOKUP(C50&amp;L50,Sheet1!$T$11:$U$16,2,0)+VLOOKUP(D50,Sheet1!$N$2:$R$47,5,0),""))))</f>
        <v/>
      </c>
      <c r="S50" s="94" t="str">
        <f>IF(M50&gt;=8400000,IF(AND(G50&gt;=DATE(2024,4,1),G50&lt;=DATE(2025,3,31)),VLOOKUP(C50&amp;L50,Sheet1!$E$11:$F$16,2,0)+VLOOKUP(D50,Sheet1!$B$2:$C$48,2,0),IF(AND(C50="FCV",G50&gt;=DATE(2025,4,1),G50&lt;=DATE(2026,3,31)),VLOOKUP(C50&amp;L50,Sheet1!$T$11:$U$16,2,0),IF(AND(G50&gt;=DATE(2025,4,1),G50&lt;=DATE(2026,3,31)),VLOOKUP(C50&amp;L50,Sheet1!$T$11:$U$16,2,0)+VLOOKUP(D50,Sheet1!$N$2:$R$47,5,0),"")))*0.8,"")</f>
        <v/>
      </c>
    </row>
    <row r="51" spans="2:19" ht="30" customHeight="1">
      <c r="B51" s="31">
        <v>39</v>
      </c>
      <c r="C51" s="30"/>
      <c r="D51" s="26"/>
      <c r="E51" s="3"/>
      <c r="F51" s="3"/>
      <c r="G51" s="4"/>
      <c r="H51" s="4"/>
      <c r="I51" s="4"/>
      <c r="J51" s="3"/>
      <c r="K51" s="7"/>
      <c r="L51" s="3"/>
      <c r="M51" s="25"/>
      <c r="N51" s="8"/>
      <c r="O51" s="8"/>
      <c r="P51" s="8"/>
      <c r="Q51" s="27"/>
      <c r="R51" s="29" t="str">
        <f>IF(M51&gt;=8400000,S51,IF(AND(G51&gt;=DATE(2024,4,1),G51&lt;=DATE(2025,3,31)),VLOOKUP(C51&amp;L51,Sheet1!$E$11:$F$16,2,0)+VLOOKUP(D51,Sheet1!$B$2:$C$48,2,0),IF(AND(C51="FCV",G51&gt;=DATE(2025,4,1),G51&lt;=DATE(2026,3,31)),VLOOKUP(C51&amp;L51,Sheet1!$T$11:$U$16,2,0),IF(AND(G51&gt;=DATE(2025,4,1),G51&lt;=DATE(2026,3,31)),VLOOKUP(C51&amp;L51,Sheet1!$T$11:$U$16,2,0)+VLOOKUP(D51,Sheet1!$N$2:$R$47,5,0),""))))</f>
        <v/>
      </c>
      <c r="S51" s="94" t="str">
        <f>IF(M51&gt;=8400000,IF(AND(G51&gt;=DATE(2024,4,1),G51&lt;=DATE(2025,3,31)),VLOOKUP(C51&amp;L51,Sheet1!$E$11:$F$16,2,0)+VLOOKUP(D51,Sheet1!$B$2:$C$48,2,0),IF(AND(C51="FCV",G51&gt;=DATE(2025,4,1),G51&lt;=DATE(2026,3,31)),VLOOKUP(C51&amp;L51,Sheet1!$T$11:$U$16,2,0),IF(AND(G51&gt;=DATE(2025,4,1),G51&lt;=DATE(2026,3,31)),VLOOKUP(C51&amp;L51,Sheet1!$T$11:$U$16,2,0)+VLOOKUP(D51,Sheet1!$N$2:$R$47,5,0),"")))*0.8,"")</f>
        <v/>
      </c>
    </row>
    <row r="52" spans="2:19" ht="30" customHeight="1">
      <c r="B52" s="31">
        <v>40</v>
      </c>
      <c r="C52" s="30"/>
      <c r="D52" s="26"/>
      <c r="E52" s="3"/>
      <c r="F52" s="3"/>
      <c r="G52" s="4"/>
      <c r="H52" s="4"/>
      <c r="I52" s="4"/>
      <c r="J52" s="3"/>
      <c r="K52" s="7"/>
      <c r="L52" s="3"/>
      <c r="M52" s="25"/>
      <c r="N52" s="8"/>
      <c r="O52" s="8"/>
      <c r="P52" s="8"/>
      <c r="Q52" s="27"/>
      <c r="R52" s="29" t="str">
        <f>IF(M52&gt;=8400000,S52,IF(AND(G52&gt;=DATE(2024,4,1),G52&lt;=DATE(2025,3,31)),VLOOKUP(C52&amp;L52,Sheet1!$E$11:$F$16,2,0)+VLOOKUP(D52,Sheet1!$B$2:$C$48,2,0),IF(AND(C52="FCV",G52&gt;=DATE(2025,4,1),G52&lt;=DATE(2026,3,31)),VLOOKUP(C52&amp;L52,Sheet1!$T$11:$U$16,2,0),IF(AND(G52&gt;=DATE(2025,4,1),G52&lt;=DATE(2026,3,31)),VLOOKUP(C52&amp;L52,Sheet1!$T$11:$U$16,2,0)+VLOOKUP(D52,Sheet1!$N$2:$R$47,5,0),""))))</f>
        <v/>
      </c>
      <c r="S52" s="94" t="str">
        <f>IF(M52&gt;=8400000,IF(AND(G52&gt;=DATE(2024,4,1),G52&lt;=DATE(2025,3,31)),VLOOKUP(C52&amp;L52,Sheet1!$E$11:$F$16,2,0)+VLOOKUP(D52,Sheet1!$B$2:$C$48,2,0),IF(AND(C52="FCV",G52&gt;=DATE(2025,4,1),G52&lt;=DATE(2026,3,31)),VLOOKUP(C52&amp;L52,Sheet1!$T$11:$U$16,2,0),IF(AND(G52&gt;=DATE(2025,4,1),G52&lt;=DATE(2026,3,31)),VLOOKUP(C52&amp;L52,Sheet1!$T$11:$U$16,2,0)+VLOOKUP(D52,Sheet1!$N$2:$R$47,5,0),"")))*0.8,"")</f>
        <v/>
      </c>
    </row>
    <row r="53" spans="2:19" ht="30" customHeight="1">
      <c r="B53" s="31">
        <v>41</v>
      </c>
      <c r="C53" s="30"/>
      <c r="D53" s="26"/>
      <c r="E53" s="3"/>
      <c r="F53" s="3"/>
      <c r="G53" s="4"/>
      <c r="H53" s="4"/>
      <c r="I53" s="4"/>
      <c r="J53" s="3"/>
      <c r="K53" s="7"/>
      <c r="L53" s="3"/>
      <c r="M53" s="25"/>
      <c r="N53" s="8"/>
      <c r="O53" s="8"/>
      <c r="P53" s="8"/>
      <c r="Q53" s="27"/>
      <c r="R53" s="29" t="str">
        <f>IF(M53&gt;=8400000,S53,IF(AND(G53&gt;=DATE(2024,4,1),G53&lt;=DATE(2025,3,31)),VLOOKUP(C53&amp;L53,Sheet1!$E$11:$F$16,2,0)+VLOOKUP(D53,Sheet1!$B$2:$C$48,2,0),IF(AND(C53="FCV",G53&gt;=DATE(2025,4,1),G53&lt;=DATE(2026,3,31)),VLOOKUP(C53&amp;L53,Sheet1!$T$11:$U$16,2,0),IF(AND(G53&gt;=DATE(2025,4,1),G53&lt;=DATE(2026,3,31)),VLOOKUP(C53&amp;L53,Sheet1!$T$11:$U$16,2,0)+VLOOKUP(D53,Sheet1!$N$2:$R$47,5,0),""))))</f>
        <v/>
      </c>
      <c r="S53" s="94" t="str">
        <f>IF(M53&gt;=8400000,IF(AND(G53&gt;=DATE(2024,4,1),G53&lt;=DATE(2025,3,31)),VLOOKUP(C53&amp;L53,Sheet1!$E$11:$F$16,2,0)+VLOOKUP(D53,Sheet1!$B$2:$C$48,2,0),IF(AND(C53="FCV",G53&gt;=DATE(2025,4,1),G53&lt;=DATE(2026,3,31)),VLOOKUP(C53&amp;L53,Sheet1!$T$11:$U$16,2,0),IF(AND(G53&gt;=DATE(2025,4,1),G53&lt;=DATE(2026,3,31)),VLOOKUP(C53&amp;L53,Sheet1!$T$11:$U$16,2,0)+VLOOKUP(D53,Sheet1!$N$2:$R$47,5,0),"")))*0.8,"")</f>
        <v/>
      </c>
    </row>
    <row r="54" spans="2:19" ht="30" customHeight="1">
      <c r="B54" s="31">
        <v>42</v>
      </c>
      <c r="C54" s="30"/>
      <c r="D54" s="26"/>
      <c r="E54" s="3"/>
      <c r="F54" s="3"/>
      <c r="G54" s="4"/>
      <c r="H54" s="4"/>
      <c r="I54" s="4"/>
      <c r="J54" s="3"/>
      <c r="K54" s="7"/>
      <c r="L54" s="3"/>
      <c r="M54" s="25"/>
      <c r="N54" s="8"/>
      <c r="O54" s="8"/>
      <c r="P54" s="8"/>
      <c r="Q54" s="27"/>
      <c r="R54" s="29" t="str">
        <f>IF(M54&gt;=8400000,S54,IF(AND(G54&gt;=DATE(2024,4,1),G54&lt;=DATE(2025,3,31)),VLOOKUP(C54&amp;L54,Sheet1!$E$11:$F$16,2,0)+VLOOKUP(D54,Sheet1!$B$2:$C$48,2,0),IF(AND(C54="FCV",G54&gt;=DATE(2025,4,1),G54&lt;=DATE(2026,3,31)),VLOOKUP(C54&amp;L54,Sheet1!$T$11:$U$16,2,0),IF(AND(G54&gt;=DATE(2025,4,1),G54&lt;=DATE(2026,3,31)),VLOOKUP(C54&amp;L54,Sheet1!$T$11:$U$16,2,0)+VLOOKUP(D54,Sheet1!$N$2:$R$47,5,0),""))))</f>
        <v/>
      </c>
      <c r="S54" s="94" t="str">
        <f>IF(M54&gt;=8400000,IF(AND(G54&gt;=DATE(2024,4,1),G54&lt;=DATE(2025,3,31)),VLOOKUP(C54&amp;L54,Sheet1!$E$11:$F$16,2,0)+VLOOKUP(D54,Sheet1!$B$2:$C$48,2,0),IF(AND(C54="FCV",G54&gt;=DATE(2025,4,1),G54&lt;=DATE(2026,3,31)),VLOOKUP(C54&amp;L54,Sheet1!$T$11:$U$16,2,0),IF(AND(G54&gt;=DATE(2025,4,1),G54&lt;=DATE(2026,3,31)),VLOOKUP(C54&amp;L54,Sheet1!$T$11:$U$16,2,0)+VLOOKUP(D54,Sheet1!$N$2:$R$47,5,0),"")))*0.8,"")</f>
        <v/>
      </c>
    </row>
    <row r="55" spans="2:19" ht="30" customHeight="1">
      <c r="B55" s="31">
        <v>43</v>
      </c>
      <c r="C55" s="30"/>
      <c r="D55" s="26"/>
      <c r="E55" s="3"/>
      <c r="F55" s="3"/>
      <c r="G55" s="4"/>
      <c r="H55" s="4"/>
      <c r="I55" s="4"/>
      <c r="J55" s="3"/>
      <c r="K55" s="7"/>
      <c r="L55" s="3"/>
      <c r="M55" s="25"/>
      <c r="N55" s="8"/>
      <c r="O55" s="8"/>
      <c r="P55" s="8"/>
      <c r="Q55" s="27"/>
      <c r="R55" s="29" t="str">
        <f>IF(M55&gt;=8400000,S55,IF(AND(G55&gt;=DATE(2024,4,1),G55&lt;=DATE(2025,3,31)),VLOOKUP(C55&amp;L55,Sheet1!$E$11:$F$16,2,0)+VLOOKUP(D55,Sheet1!$B$2:$C$48,2,0),IF(AND(C55="FCV",G55&gt;=DATE(2025,4,1),G55&lt;=DATE(2026,3,31)),VLOOKUP(C55&amp;L55,Sheet1!$T$11:$U$16,2,0),IF(AND(G55&gt;=DATE(2025,4,1),G55&lt;=DATE(2026,3,31)),VLOOKUP(C55&amp;L55,Sheet1!$T$11:$U$16,2,0)+VLOOKUP(D55,Sheet1!$N$2:$R$47,5,0),""))))</f>
        <v/>
      </c>
      <c r="S55" s="94" t="str">
        <f>IF(M55&gt;=8400000,IF(AND(G55&gt;=DATE(2024,4,1),G55&lt;=DATE(2025,3,31)),VLOOKUP(C55&amp;L55,Sheet1!$E$11:$F$16,2,0)+VLOOKUP(D55,Sheet1!$B$2:$C$48,2,0),IF(AND(C55="FCV",G55&gt;=DATE(2025,4,1),G55&lt;=DATE(2026,3,31)),VLOOKUP(C55&amp;L55,Sheet1!$T$11:$U$16,2,0),IF(AND(G55&gt;=DATE(2025,4,1),G55&lt;=DATE(2026,3,31)),VLOOKUP(C55&amp;L55,Sheet1!$T$11:$U$16,2,0)+VLOOKUP(D55,Sheet1!$N$2:$R$47,5,0),"")))*0.8,"")</f>
        <v/>
      </c>
    </row>
    <row r="56" spans="2:19" ht="30" customHeight="1">
      <c r="B56" s="31">
        <v>44</v>
      </c>
      <c r="C56" s="30"/>
      <c r="D56" s="26"/>
      <c r="E56" s="3"/>
      <c r="F56" s="3"/>
      <c r="G56" s="4"/>
      <c r="H56" s="4"/>
      <c r="I56" s="4"/>
      <c r="J56" s="3"/>
      <c r="K56" s="7"/>
      <c r="L56" s="3"/>
      <c r="M56" s="25"/>
      <c r="N56" s="8"/>
      <c r="O56" s="8"/>
      <c r="P56" s="8"/>
      <c r="Q56" s="27"/>
      <c r="R56" s="29" t="str">
        <f>IF(M56&gt;=8400000,S56,IF(AND(G56&gt;=DATE(2024,4,1),G56&lt;=DATE(2025,3,31)),VLOOKUP(C56&amp;L56,Sheet1!$E$11:$F$16,2,0)+VLOOKUP(D56,Sheet1!$B$2:$C$48,2,0),IF(AND(C56="FCV",G56&gt;=DATE(2025,4,1),G56&lt;=DATE(2026,3,31)),VLOOKUP(C56&amp;L56,Sheet1!$T$11:$U$16,2,0),IF(AND(G56&gt;=DATE(2025,4,1),G56&lt;=DATE(2026,3,31)),VLOOKUP(C56&amp;L56,Sheet1!$T$11:$U$16,2,0)+VLOOKUP(D56,Sheet1!$N$2:$R$47,5,0),""))))</f>
        <v/>
      </c>
      <c r="S56" s="94" t="str">
        <f>IF(M56&gt;=8400000,IF(AND(G56&gt;=DATE(2024,4,1),G56&lt;=DATE(2025,3,31)),VLOOKUP(C56&amp;L56,Sheet1!$E$11:$F$16,2,0)+VLOOKUP(D56,Sheet1!$B$2:$C$48,2,0),IF(AND(C56="FCV",G56&gt;=DATE(2025,4,1),G56&lt;=DATE(2026,3,31)),VLOOKUP(C56&amp;L56,Sheet1!$T$11:$U$16,2,0),IF(AND(G56&gt;=DATE(2025,4,1),G56&lt;=DATE(2026,3,31)),VLOOKUP(C56&amp;L56,Sheet1!$T$11:$U$16,2,0)+VLOOKUP(D56,Sheet1!$N$2:$R$47,5,0),"")))*0.8,"")</f>
        <v/>
      </c>
    </row>
    <row r="57" spans="2:19" ht="30" customHeight="1">
      <c r="B57" s="31">
        <v>45</v>
      </c>
      <c r="C57" s="30"/>
      <c r="D57" s="26"/>
      <c r="E57" s="3"/>
      <c r="F57" s="3"/>
      <c r="G57" s="4"/>
      <c r="H57" s="4"/>
      <c r="I57" s="4"/>
      <c r="J57" s="3"/>
      <c r="K57" s="7"/>
      <c r="L57" s="3"/>
      <c r="M57" s="25"/>
      <c r="N57" s="8"/>
      <c r="O57" s="8"/>
      <c r="P57" s="8"/>
      <c r="Q57" s="27"/>
      <c r="R57" s="29" t="str">
        <f>IF(M57&gt;=8400000,S57,IF(AND(G57&gt;=DATE(2024,4,1),G57&lt;=DATE(2025,3,31)),VLOOKUP(C57&amp;L57,Sheet1!$E$11:$F$16,2,0)+VLOOKUP(D57,Sheet1!$B$2:$C$48,2,0),IF(AND(C57="FCV",G57&gt;=DATE(2025,4,1),G57&lt;=DATE(2026,3,31)),VLOOKUP(C57&amp;L57,Sheet1!$T$11:$U$16,2,0),IF(AND(G57&gt;=DATE(2025,4,1),G57&lt;=DATE(2026,3,31)),VLOOKUP(C57&amp;L57,Sheet1!$T$11:$U$16,2,0)+VLOOKUP(D57,Sheet1!$N$2:$R$47,5,0),""))))</f>
        <v/>
      </c>
      <c r="S57" s="94" t="str">
        <f>IF(M57&gt;=8400000,IF(AND(G57&gt;=DATE(2024,4,1),G57&lt;=DATE(2025,3,31)),VLOOKUP(C57&amp;L57,Sheet1!$E$11:$F$16,2,0)+VLOOKUP(D57,Sheet1!$B$2:$C$48,2,0),IF(AND(C57="FCV",G57&gt;=DATE(2025,4,1),G57&lt;=DATE(2026,3,31)),VLOOKUP(C57&amp;L57,Sheet1!$T$11:$U$16,2,0),IF(AND(G57&gt;=DATE(2025,4,1),G57&lt;=DATE(2026,3,31)),VLOOKUP(C57&amp;L57,Sheet1!$T$11:$U$16,2,0)+VLOOKUP(D57,Sheet1!$N$2:$R$47,5,0),"")))*0.8,"")</f>
        <v/>
      </c>
    </row>
    <row r="58" spans="2:19" ht="30" customHeight="1">
      <c r="B58" s="31">
        <v>46</v>
      </c>
      <c r="C58" s="30"/>
      <c r="D58" s="26"/>
      <c r="E58" s="3"/>
      <c r="F58" s="3"/>
      <c r="G58" s="4"/>
      <c r="H58" s="4"/>
      <c r="I58" s="4"/>
      <c r="J58" s="3"/>
      <c r="K58" s="7"/>
      <c r="L58" s="3"/>
      <c r="M58" s="25"/>
      <c r="N58" s="8"/>
      <c r="O58" s="8"/>
      <c r="P58" s="8"/>
      <c r="Q58" s="27"/>
      <c r="R58" s="29" t="str">
        <f>IF(M58&gt;=8400000,S58,IF(AND(G58&gt;=DATE(2024,4,1),G58&lt;=DATE(2025,3,31)),VLOOKUP(C58&amp;L58,Sheet1!$E$11:$F$16,2,0)+VLOOKUP(D58,Sheet1!$B$2:$C$48,2,0),IF(AND(C58="FCV",G58&gt;=DATE(2025,4,1),G58&lt;=DATE(2026,3,31)),VLOOKUP(C58&amp;L58,Sheet1!$T$11:$U$16,2,0),IF(AND(G58&gt;=DATE(2025,4,1),G58&lt;=DATE(2026,3,31)),VLOOKUP(C58&amp;L58,Sheet1!$T$11:$U$16,2,0)+VLOOKUP(D58,Sheet1!$N$2:$R$47,5,0),""))))</f>
        <v/>
      </c>
      <c r="S58" s="94" t="str">
        <f>IF(M58&gt;=8400000,IF(AND(G58&gt;=DATE(2024,4,1),G58&lt;=DATE(2025,3,31)),VLOOKUP(C58&amp;L58,Sheet1!$E$11:$F$16,2,0)+VLOOKUP(D58,Sheet1!$B$2:$C$48,2,0),IF(AND(C58="FCV",G58&gt;=DATE(2025,4,1),G58&lt;=DATE(2026,3,31)),VLOOKUP(C58&amp;L58,Sheet1!$T$11:$U$16,2,0),IF(AND(G58&gt;=DATE(2025,4,1),G58&lt;=DATE(2026,3,31)),VLOOKUP(C58&amp;L58,Sheet1!$T$11:$U$16,2,0)+VLOOKUP(D58,Sheet1!$N$2:$R$47,5,0),"")))*0.8,"")</f>
        <v/>
      </c>
    </row>
    <row r="59" spans="2:19" ht="30" customHeight="1">
      <c r="B59" s="31">
        <v>47</v>
      </c>
      <c r="C59" s="30"/>
      <c r="D59" s="26"/>
      <c r="E59" s="3"/>
      <c r="F59" s="3"/>
      <c r="G59" s="4"/>
      <c r="H59" s="4"/>
      <c r="I59" s="4"/>
      <c r="J59" s="3"/>
      <c r="K59" s="7"/>
      <c r="L59" s="3"/>
      <c r="M59" s="25"/>
      <c r="N59" s="8"/>
      <c r="O59" s="8"/>
      <c r="P59" s="8"/>
      <c r="Q59" s="27"/>
      <c r="R59" s="29" t="str">
        <f>IF(M59&gt;=8400000,S59,IF(AND(G59&gt;=DATE(2024,4,1),G59&lt;=DATE(2025,3,31)),VLOOKUP(C59&amp;L59,Sheet1!$E$11:$F$16,2,0)+VLOOKUP(D59,Sheet1!$B$2:$C$48,2,0),IF(AND(C59="FCV",G59&gt;=DATE(2025,4,1),G59&lt;=DATE(2026,3,31)),VLOOKUP(C59&amp;L59,Sheet1!$T$11:$U$16,2,0),IF(AND(G59&gt;=DATE(2025,4,1),G59&lt;=DATE(2026,3,31)),VLOOKUP(C59&amp;L59,Sheet1!$T$11:$U$16,2,0)+VLOOKUP(D59,Sheet1!$N$2:$R$47,5,0),""))))</f>
        <v/>
      </c>
      <c r="S59" s="94" t="str">
        <f>IF(M59&gt;=8400000,IF(AND(G59&gt;=DATE(2024,4,1),G59&lt;=DATE(2025,3,31)),VLOOKUP(C59&amp;L59,Sheet1!$E$11:$F$16,2,0)+VLOOKUP(D59,Sheet1!$B$2:$C$48,2,0),IF(AND(C59="FCV",G59&gt;=DATE(2025,4,1),G59&lt;=DATE(2026,3,31)),VLOOKUP(C59&amp;L59,Sheet1!$T$11:$U$16,2,0),IF(AND(G59&gt;=DATE(2025,4,1),G59&lt;=DATE(2026,3,31)),VLOOKUP(C59&amp;L59,Sheet1!$T$11:$U$16,2,0)+VLOOKUP(D59,Sheet1!$N$2:$R$47,5,0),"")))*0.8,"")</f>
        <v/>
      </c>
    </row>
    <row r="60" spans="2:19" ht="30" customHeight="1">
      <c r="B60" s="31">
        <v>48</v>
      </c>
      <c r="C60" s="30"/>
      <c r="D60" s="26"/>
      <c r="E60" s="1"/>
      <c r="F60" s="1"/>
      <c r="G60" s="2"/>
      <c r="H60" s="4"/>
      <c r="I60" s="4"/>
      <c r="J60" s="1"/>
      <c r="K60" s="7"/>
      <c r="L60" s="3"/>
      <c r="M60" s="25"/>
      <c r="N60" s="8"/>
      <c r="O60" s="8"/>
      <c r="P60" s="8"/>
      <c r="Q60" s="27"/>
      <c r="R60" s="29" t="str">
        <f>IF(M60&gt;=8400000,S60,IF(AND(G60&gt;=DATE(2024,4,1),G60&lt;=DATE(2025,3,31)),VLOOKUP(C60&amp;L60,Sheet1!$E$11:$F$16,2,0)+VLOOKUP(D60,Sheet1!$B$2:$C$48,2,0),IF(AND(C60="FCV",G60&gt;=DATE(2025,4,1),G60&lt;=DATE(2026,3,31)),VLOOKUP(C60&amp;L60,Sheet1!$T$11:$U$16,2,0),IF(AND(G60&gt;=DATE(2025,4,1),G60&lt;=DATE(2026,3,31)),VLOOKUP(C60&amp;L60,Sheet1!$T$11:$U$16,2,0)+VLOOKUP(D60,Sheet1!$N$2:$R$47,5,0),""))))</f>
        <v/>
      </c>
      <c r="S60" s="94" t="str">
        <f>IF(M60&gt;=8400000,IF(AND(G60&gt;=DATE(2024,4,1),G60&lt;=DATE(2025,3,31)),VLOOKUP(C60&amp;L60,Sheet1!$E$11:$F$16,2,0)+VLOOKUP(D60,Sheet1!$B$2:$C$48,2,0),IF(AND(C60="FCV",G60&gt;=DATE(2025,4,1),G60&lt;=DATE(2026,3,31)),VLOOKUP(C60&amp;L60,Sheet1!$T$11:$U$16,2,0),IF(AND(G60&gt;=DATE(2025,4,1),G60&lt;=DATE(2026,3,31)),VLOOKUP(C60&amp;L60,Sheet1!$T$11:$U$16,2,0)+VLOOKUP(D60,Sheet1!$N$2:$R$47,5,0),"")))*0.8,"")</f>
        <v/>
      </c>
    </row>
    <row r="61" spans="2:19" ht="30" customHeight="1">
      <c r="B61" s="31">
        <v>49</v>
      </c>
      <c r="C61" s="30"/>
      <c r="D61" s="26"/>
      <c r="E61" s="3"/>
      <c r="F61" s="3"/>
      <c r="G61" s="4"/>
      <c r="H61" s="4"/>
      <c r="I61" s="4"/>
      <c r="J61" s="3"/>
      <c r="K61" s="7"/>
      <c r="L61" s="3"/>
      <c r="M61" s="25"/>
      <c r="N61" s="8"/>
      <c r="O61" s="8"/>
      <c r="P61" s="8"/>
      <c r="Q61" s="27"/>
      <c r="R61" s="29" t="str">
        <f>IF(M61&gt;=8400000,S61,IF(AND(G61&gt;=DATE(2024,4,1),G61&lt;=DATE(2025,3,31)),VLOOKUP(C61&amp;L61,Sheet1!$E$11:$F$16,2,0)+VLOOKUP(D61,Sheet1!$B$2:$C$48,2,0),IF(AND(C61="FCV",G61&gt;=DATE(2025,4,1),G61&lt;=DATE(2026,3,31)),VLOOKUP(C61&amp;L61,Sheet1!$T$11:$U$16,2,0),IF(AND(G61&gt;=DATE(2025,4,1),G61&lt;=DATE(2026,3,31)),VLOOKUP(C61&amp;L61,Sheet1!$T$11:$U$16,2,0)+VLOOKUP(D61,Sheet1!$N$2:$R$47,5,0),""))))</f>
        <v/>
      </c>
      <c r="S61" s="94" t="str">
        <f>IF(M61&gt;=8400000,IF(AND(G61&gt;=DATE(2024,4,1),G61&lt;=DATE(2025,3,31)),VLOOKUP(C61&amp;L61,Sheet1!$E$11:$F$16,2,0)+VLOOKUP(D61,Sheet1!$B$2:$C$48,2,0),IF(AND(C61="FCV",G61&gt;=DATE(2025,4,1),G61&lt;=DATE(2026,3,31)),VLOOKUP(C61&amp;L61,Sheet1!$T$11:$U$16,2,0),IF(AND(G61&gt;=DATE(2025,4,1),G61&lt;=DATE(2026,3,31)),VLOOKUP(C61&amp;L61,Sheet1!$T$11:$U$16,2,0)+VLOOKUP(D61,Sheet1!$N$2:$R$47,5,0),"")))*0.8,"")</f>
        <v/>
      </c>
    </row>
    <row r="62" spans="2:19" ht="30" customHeight="1" thickBot="1">
      <c r="B62" s="31">
        <v>50</v>
      </c>
      <c r="C62" s="30"/>
      <c r="D62" s="26"/>
      <c r="E62" s="5"/>
      <c r="F62" s="5"/>
      <c r="G62" s="6"/>
      <c r="H62" s="4"/>
      <c r="I62" s="4"/>
      <c r="J62" s="5"/>
      <c r="K62" s="7"/>
      <c r="L62" s="3"/>
      <c r="M62" s="25"/>
      <c r="N62" s="8"/>
      <c r="O62" s="8"/>
      <c r="P62" s="8"/>
      <c r="Q62" s="27"/>
      <c r="R62" s="29" t="str">
        <f>IF(M62&gt;=8400000,S62,IF(AND(G62&gt;=DATE(2024,4,1),G62&lt;=DATE(2025,3,31)),VLOOKUP(C62&amp;L62,Sheet1!$E$11:$F$16,2,0)+VLOOKUP(D62,Sheet1!$B$2:$C$48,2,0),IF(AND(C62="FCV",G62&gt;=DATE(2025,4,1),G62&lt;=DATE(2026,3,31)),VLOOKUP(C62&amp;L62,Sheet1!$T$11:$U$16,2,0),IF(AND(G62&gt;=DATE(2025,4,1),G62&lt;=DATE(2026,3,31)),VLOOKUP(C62&amp;L62,Sheet1!$T$11:$U$16,2,0)+VLOOKUP(D62,Sheet1!$N$2:$R$47,5,0),""))))</f>
        <v/>
      </c>
      <c r="S62" s="94" t="str">
        <f>IF(M62&gt;=8400000,IF(AND(G62&gt;=DATE(2024,4,1),G62&lt;=DATE(2025,3,31)),VLOOKUP(C62&amp;L62,Sheet1!$E$11:$F$16,2,0)+VLOOKUP(D62,Sheet1!$B$2:$C$48,2,0),IF(AND(C62="FCV",G62&gt;=DATE(2025,4,1),G62&lt;=DATE(2026,3,31)),VLOOKUP(C62&amp;L62,Sheet1!$T$11:$U$16,2,0),IF(AND(G62&gt;=DATE(2025,4,1),G62&lt;=DATE(2026,3,31)),VLOOKUP(C62&amp;L62,Sheet1!$T$11:$U$16,2,0)+VLOOKUP(D62,Sheet1!$N$2:$R$47,5,0),"")))*0.8,"")</f>
        <v/>
      </c>
    </row>
    <row r="63" spans="2:19" ht="35.5" customHeight="1">
      <c r="B63" s="63"/>
      <c r="C63" s="64"/>
      <c r="D63" s="65"/>
      <c r="E63" s="65"/>
      <c r="F63" s="65"/>
      <c r="G63" s="65"/>
      <c r="H63" s="65"/>
      <c r="I63" s="65"/>
      <c r="J63" s="65"/>
      <c r="K63" s="92"/>
      <c r="L63" s="89"/>
      <c r="M63" s="89"/>
      <c r="N63" s="89"/>
      <c r="O63" s="89"/>
      <c r="P63" s="100" t="s">
        <v>124</v>
      </c>
      <c r="Q63" s="100"/>
      <c r="R63" s="95">
        <f>SUM(R13:R62)</f>
        <v>0</v>
      </c>
      <c r="S63" s="94"/>
    </row>
    <row r="64" spans="2:19" ht="35.5" thickBot="1">
      <c r="B64" s="69"/>
      <c r="C64" s="70"/>
      <c r="D64" s="71"/>
      <c r="E64" s="71"/>
      <c r="F64" s="71"/>
      <c r="G64" s="71"/>
      <c r="H64" s="71"/>
      <c r="I64" s="71"/>
      <c r="J64" s="71"/>
      <c r="K64" s="72"/>
      <c r="L64" s="93"/>
      <c r="M64" s="73"/>
      <c r="N64" s="73"/>
      <c r="O64" s="73"/>
      <c r="P64" s="73"/>
      <c r="Q64" s="73"/>
      <c r="R64" s="74"/>
    </row>
  </sheetData>
  <sheetProtection algorithmName="SHA-512" hashValue="3tQE6VUmyVwg21CI55Job3VDwiFGPF9lFJr4aNfMlzxmjLbWfeyHxaTQWzlI3bj7ZcrxpPWNin60RgkLxlNsBw==" saltValue="EOrjzJ8LncknA6JBHYB+qA==" spinCount="100000" sheet="1" objects="1" scenarios="1" selectLockedCells="1"/>
  <mergeCells count="1">
    <mergeCell ref="P63:Q63"/>
  </mergeCells>
  <phoneticPr fontId="2"/>
  <conditionalFormatting sqref="L11:L62 M63:P63">
    <cfRule type="expression" dxfId="3" priority="1">
      <formula>$C$13="EVバイク"</formula>
    </cfRule>
  </conditionalFormatting>
  <conditionalFormatting sqref="R13:R62">
    <cfRule type="expression" dxfId="2" priority="7">
      <formula>$C$13="EVバイク"</formula>
    </cfRule>
  </conditionalFormatting>
  <dataValidations count="7">
    <dataValidation type="list" allowBlank="1" showInputMessage="1" showErrorMessage="1" sqref="K13:K62" xr:uid="{EF9A2184-0042-457D-BB16-CD5DB5042031}">
      <formula1>"特別区,その他"</formula1>
    </dataValidation>
    <dataValidation type="list" allowBlank="1" showInputMessage="1" showErrorMessage="1" sqref="C12:C62" xr:uid="{685360BC-6AE5-4966-9D88-EE9B34AB9F84}">
      <formula1>"EV,PHEV,FCV"</formula1>
    </dataValidation>
    <dataValidation type="list" allowBlank="1" showInputMessage="1" showErrorMessage="1" sqref="L12:L62" xr:uid="{1C062175-55EA-4B03-A44F-78AC91DEE3D7}">
      <formula1>"有,無"</formula1>
    </dataValidation>
    <dataValidation type="list" allowBlank="1" showInputMessage="1" showErrorMessage="1" sqref="H12:H62" xr:uid="{4B2EC285-487E-454A-89A0-9A69E2A7F8C5}">
      <formula1>"普通・乗用,小型・乗用,普通・貨物,軽自動車・乗用,軽自動車・貨物"</formula1>
    </dataValidation>
    <dataValidation type="list" allowBlank="1" showInputMessage="1" showErrorMessage="1" sqref="I12:I62" xr:uid="{02B18BCB-8F81-4B72-A01A-386F90AC0BF7}">
      <formula1>"自家用"</formula1>
    </dataValidation>
    <dataValidation type="list" allowBlank="1" showInputMessage="1" showErrorMessage="1" sqref="N13:N62" xr:uid="{0C11C51A-424E-4831-B92C-7AFA8ADC4243}">
      <formula1>"はい,申請しない,申請予定(R6年度初度登録のみ選択可)"</formula1>
    </dataValidation>
    <dataValidation type="list" allowBlank="1" showInputMessage="1" showErrorMessage="1" sqref="O13:O62" xr:uid="{D475FEA5-22C2-419D-B6CF-CBADE46A6574}">
      <formula1>"充電設備普及促進事業（事業用）,ビル等への充放電設備（V2B)導入促進事業,その他,申請予定(R6年度初度登録のみ選択可)"</formula1>
    </dataValidation>
  </dataValidations>
  <pageMargins left="0.7" right="0.7" top="0.75" bottom="0.75" header="0.3" footer="0.3"/>
  <pageSetup paperSize="9" scale="23"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C958CAD-10D4-4B13-AD87-54E7CC41D8DB}">
          <x14:formula1>
            <xm:f>Sheet1!$B$2:$B$48</xm:f>
          </x14:formula1>
          <xm:sqref>D14:D62</xm:sqref>
        </x14:dataValidation>
        <x14:dataValidation type="list" allowBlank="1" showInputMessage="1" showErrorMessage="1" xr:uid="{F049F3ED-2A03-491C-8B0B-FD033B5C215B}">
          <x14:formula1>
            <xm:f>Sheet1!$N$2:$N$47</xm:f>
          </x14:formula1>
          <xm:sqref>D13</xm:sqref>
        </x14:dataValidation>
        <x14:dataValidation type="list" allowBlank="1" showInputMessage="1" showErrorMessage="1" xr:uid="{AC4B5A52-91BC-4060-A3AA-7015F08EFAE0}">
          <x14:formula1>
            <xm:f>Sheet1!$B$2:$B$38</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42A5-743D-4E0D-A415-010AEB72222A}">
  <sheetPr>
    <tabColor theme="8" tint="0.39997558519241921"/>
    <pageSetUpPr fitToPage="1"/>
  </sheetPr>
  <dimension ref="A1:S66"/>
  <sheetViews>
    <sheetView view="pageBreakPreview" zoomScale="50" zoomScaleNormal="85" zoomScaleSheetLayoutView="50" workbookViewId="0">
      <pane ySplit="13" topLeftCell="A14" activePane="bottomLeft" state="frozen"/>
      <selection pane="bottomLeft" activeCell="N12" sqref="N12"/>
    </sheetView>
  </sheetViews>
  <sheetFormatPr defaultColWidth="8.75" defaultRowHeight="18"/>
  <cols>
    <col min="1" max="1" width="2.83203125" style="32" customWidth="1"/>
    <col min="2" max="3" width="9" style="50" customWidth="1"/>
    <col min="4" max="4" width="18" style="50" customWidth="1"/>
    <col min="5" max="5" width="18.25" style="50" customWidth="1"/>
    <col min="6" max="6" width="22.83203125" style="32" customWidth="1"/>
    <col min="7" max="7" width="24.75" style="32" customWidth="1"/>
    <col min="8" max="8" width="15.33203125" style="32" bestFit="1" customWidth="1"/>
    <col min="9" max="9" width="21.5" style="32" bestFit="1" customWidth="1"/>
    <col min="10" max="10" width="21.5" style="32" customWidth="1"/>
    <col min="11" max="11" width="48.25" style="32" customWidth="1"/>
    <col min="12" max="14" width="31.83203125" style="32" customWidth="1"/>
    <col min="15" max="15" width="40.5" style="32" customWidth="1"/>
    <col min="16" max="16" width="22" style="32" bestFit="1" customWidth="1"/>
    <col min="17" max="17" width="22" style="32" customWidth="1"/>
    <col min="18" max="18" width="26.83203125" style="32" customWidth="1"/>
    <col min="19" max="16384" width="8.75" style="32"/>
  </cols>
  <sheetData>
    <row r="1" spans="1:19" ht="27.5" thickTop="1" thickBot="1">
      <c r="B1" s="101" t="s">
        <v>88</v>
      </c>
      <c r="C1" s="102"/>
      <c r="D1" s="102"/>
      <c r="E1" s="102"/>
      <c r="F1" s="103"/>
      <c r="G1" s="34"/>
      <c r="H1" s="35"/>
      <c r="I1" s="36"/>
      <c r="J1" s="36"/>
      <c r="K1" s="37"/>
      <c r="R1" s="37"/>
    </row>
    <row r="2" spans="1:19" ht="27" thickTop="1">
      <c r="B2" s="38"/>
      <c r="C2" s="38"/>
      <c r="D2" s="38"/>
      <c r="E2" s="38"/>
      <c r="G2" s="37"/>
      <c r="H2" s="35"/>
      <c r="I2" s="36"/>
      <c r="J2" s="36"/>
      <c r="R2" s="37"/>
    </row>
    <row r="3" spans="1:19" ht="26.5">
      <c r="A3" s="39"/>
      <c r="B3" s="40" t="s">
        <v>54</v>
      </c>
      <c r="C3" s="40"/>
      <c r="D3" s="40"/>
      <c r="E3" s="40"/>
      <c r="F3" s="39"/>
      <c r="G3" s="41"/>
      <c r="H3" s="42"/>
      <c r="I3" s="43"/>
      <c r="J3" s="36"/>
      <c r="R3" s="37"/>
    </row>
    <row r="4" spans="1:19" ht="26.5">
      <c r="A4" s="39"/>
      <c r="B4" s="44" t="s">
        <v>77</v>
      </c>
      <c r="C4" s="40"/>
      <c r="D4" s="40"/>
      <c r="E4" s="40"/>
      <c r="F4" s="39"/>
      <c r="G4" s="41"/>
      <c r="H4" s="42"/>
      <c r="I4" s="43"/>
      <c r="J4" s="36"/>
      <c r="R4" s="37"/>
    </row>
    <row r="5" spans="1:19" ht="26.5">
      <c r="A5" s="39"/>
      <c r="B5" s="40" t="s">
        <v>78</v>
      </c>
      <c r="C5" s="40"/>
      <c r="D5" s="40"/>
      <c r="E5" s="40"/>
      <c r="F5" s="39"/>
      <c r="G5" s="41"/>
      <c r="H5" s="42"/>
      <c r="I5" s="43"/>
      <c r="J5" s="36"/>
      <c r="R5" s="37"/>
    </row>
    <row r="6" spans="1:19" ht="26.5">
      <c r="A6" s="39"/>
      <c r="B6" s="40" t="s">
        <v>92</v>
      </c>
      <c r="C6" s="40"/>
      <c r="D6" s="40"/>
      <c r="E6" s="40"/>
      <c r="F6" s="39"/>
      <c r="G6" s="41"/>
      <c r="H6" s="42"/>
      <c r="I6" s="43"/>
      <c r="J6" s="36"/>
      <c r="R6" s="37"/>
    </row>
    <row r="7" spans="1:19" ht="26.5">
      <c r="B7" s="40" t="s">
        <v>55</v>
      </c>
      <c r="C7" s="38"/>
      <c r="D7" s="38"/>
      <c r="E7" s="38"/>
      <c r="G7" s="37"/>
      <c r="H7" s="35"/>
      <c r="I7" s="36"/>
      <c r="J7" s="36"/>
      <c r="R7" s="37"/>
    </row>
    <row r="8" spans="1:19" ht="26.5">
      <c r="B8" s="44" t="s">
        <v>125</v>
      </c>
      <c r="C8" s="38"/>
      <c r="D8" s="38"/>
      <c r="E8" s="38"/>
      <c r="G8" s="37"/>
      <c r="H8" s="35"/>
      <c r="I8" s="36"/>
      <c r="J8" s="36"/>
      <c r="R8" s="37"/>
    </row>
    <row r="9" spans="1:19" ht="26.5">
      <c r="B9" s="40" t="s">
        <v>95</v>
      </c>
      <c r="C9" s="38"/>
      <c r="D9" s="38"/>
      <c r="E9" s="38"/>
      <c r="G9" s="37"/>
      <c r="H9" s="35"/>
      <c r="I9" s="36"/>
      <c r="J9" s="36"/>
      <c r="R9" s="37"/>
    </row>
    <row r="10" spans="1:19" ht="26.5">
      <c r="B10" s="45"/>
      <c r="C10" s="45"/>
      <c r="D10" s="45"/>
      <c r="E10" s="45"/>
      <c r="P10" s="46"/>
      <c r="Q10" s="46"/>
    </row>
    <row r="11" spans="1:19" ht="27" thickBot="1">
      <c r="B11" s="38" t="s">
        <v>79</v>
      </c>
      <c r="C11" s="38"/>
      <c r="D11" s="38"/>
      <c r="E11" s="38"/>
      <c r="J11" s="47"/>
      <c r="K11" s="48"/>
      <c r="L11" s="48"/>
      <c r="M11" s="47"/>
      <c r="N11" s="48"/>
      <c r="O11" s="48"/>
      <c r="P11" s="49"/>
      <c r="Q11" s="49"/>
      <c r="R11" s="48"/>
    </row>
    <row r="12" spans="1:19" s="50" customFormat="1" ht="100">
      <c r="B12" s="51" t="s">
        <v>96</v>
      </c>
      <c r="C12" s="52" t="s">
        <v>97</v>
      </c>
      <c r="D12" s="52" t="s">
        <v>98</v>
      </c>
      <c r="E12" s="52" t="s">
        <v>99</v>
      </c>
      <c r="F12" s="53" t="s">
        <v>100</v>
      </c>
      <c r="G12" s="53" t="s">
        <v>101</v>
      </c>
      <c r="H12" s="53" t="s">
        <v>102</v>
      </c>
      <c r="I12" s="53" t="s">
        <v>103</v>
      </c>
      <c r="J12" s="53" t="s">
        <v>104</v>
      </c>
      <c r="K12" s="53" t="s">
        <v>105</v>
      </c>
      <c r="L12" s="53" t="s">
        <v>106</v>
      </c>
      <c r="M12" s="53" t="s">
        <v>107</v>
      </c>
      <c r="N12" s="53" t="s">
        <v>108</v>
      </c>
      <c r="O12" s="53" t="s">
        <v>109</v>
      </c>
      <c r="P12" s="53" t="s">
        <v>110</v>
      </c>
      <c r="Q12" s="54" t="s">
        <v>120</v>
      </c>
      <c r="R12" s="54" t="s">
        <v>76</v>
      </c>
    </row>
    <row r="13" spans="1:19" ht="33.65" customHeight="1" thickBot="1">
      <c r="B13" s="55" t="s">
        <v>0</v>
      </c>
      <c r="C13" s="56" t="s">
        <v>87</v>
      </c>
      <c r="D13" s="57" t="s">
        <v>2</v>
      </c>
      <c r="E13" s="56"/>
      <c r="F13" s="58" t="s">
        <v>6</v>
      </c>
      <c r="G13" s="58" t="s">
        <v>7</v>
      </c>
      <c r="H13" s="58" t="s">
        <v>8</v>
      </c>
      <c r="I13" s="58" t="s">
        <v>3</v>
      </c>
      <c r="J13" s="58" t="s">
        <v>50</v>
      </c>
      <c r="K13" s="58" t="s">
        <v>128</v>
      </c>
      <c r="L13" s="59" t="s">
        <v>2</v>
      </c>
      <c r="M13" s="59" t="s">
        <v>126</v>
      </c>
      <c r="N13" s="59" t="s">
        <v>90</v>
      </c>
      <c r="O13" s="58" t="s">
        <v>1</v>
      </c>
      <c r="P13" s="58" t="s">
        <v>4</v>
      </c>
      <c r="Q13" s="60"/>
      <c r="R13" s="61">
        <v>800000</v>
      </c>
    </row>
    <row r="14" spans="1:19" ht="30" customHeight="1" thickTop="1">
      <c r="B14" s="31">
        <v>1</v>
      </c>
      <c r="C14" s="30"/>
      <c r="D14" s="62"/>
      <c r="E14" s="30"/>
      <c r="F14" s="26"/>
      <c r="G14" s="19"/>
      <c r="H14" s="3"/>
      <c r="I14" s="3"/>
      <c r="J14" s="3"/>
      <c r="K14" s="3"/>
      <c r="L14" s="4"/>
      <c r="M14" s="4"/>
      <c r="N14" s="4"/>
      <c r="O14" s="3"/>
      <c r="P14" s="20"/>
      <c r="Q14" s="25"/>
      <c r="R14" s="29" t="str">
        <f>IF(Q14&gt;=8400000,S14,IF(AND(L14&gt;=DATE(2024,4,1),L14&lt;=DATE(2025,3,31)),VLOOKUP(C14&amp;J14,Sheet1!$E$11:$F$16,2,0)+VLOOKUP(F14,Sheet1!$B$2:$C$48,2,0),IF(AND(C14="FCV",L14&gt;=DATE(2025,4,1),L14&lt;=DATE(2026,3,31)),VLOOKUP(C14&amp;J14,Sheet1!$T$11:$U$16,2,0),IF(AND(L14&gt;=DATE(2025,4,1),L14&lt;=DATE(2026,3,31)),VLOOKUP(C14&amp;J14,Sheet1!$T$11:$U$16,2,0)+VLOOKUP(F14,Sheet1!$N$2:$R$47,5,0),""))))</f>
        <v/>
      </c>
      <c r="S14" s="94" t="str">
        <f>IF(Q14&gt;=8400000,IF(AND(L14&gt;=DATE(2024,4,1),L14&lt;=DATE(2025,3,31)),VLOOKUP(C14&amp;J14,Sheet1!$E$11:$F$16,2,0)+VLOOKUP(F14,Sheet1!$B$2:$C$48,2,0),IF(AND(C14="FCV",L14&gt;=DATE(2025,4,1),L14&lt;=DATE(2026,3,31)),VLOOKUP(C14&amp;J14,Sheet1!$T$11:$U$16,2,0)+200000,IF(AND(L14&gt;=DATE(2025,4,1),L14&lt;=DATE(2026,3,31)),VLOOKUP(C14&amp;J14,Sheet1!$T$11:$U$16,2,0)+VLOOKUP(F14,Sheet1!$N$2:$R$47,5,0),"")))*0.8,"")</f>
        <v/>
      </c>
    </row>
    <row r="15" spans="1:19" ht="30" customHeight="1">
      <c r="B15" s="31">
        <v>2</v>
      </c>
      <c r="C15" s="30"/>
      <c r="D15" s="62"/>
      <c r="E15" s="30"/>
      <c r="F15" s="26"/>
      <c r="G15" s="3"/>
      <c r="H15" s="3"/>
      <c r="I15" s="3"/>
      <c r="J15" s="3"/>
      <c r="K15" s="3"/>
      <c r="L15" s="4"/>
      <c r="M15" s="4"/>
      <c r="N15" s="4"/>
      <c r="O15" s="3"/>
      <c r="P15" s="7"/>
      <c r="Q15" s="25"/>
      <c r="R15" s="29" t="str">
        <f>IF(Q15&gt;=8400000,S15,IF(AND(L15&gt;=DATE(2024,4,1),L15&lt;=DATE(2025,3,31)),VLOOKUP(C15&amp;J15,Sheet1!$E$11:$F$16,2,0)+VLOOKUP(F15,Sheet1!$B$2:$C$48,2,0),IF(AND(C15="FCV",L15&gt;=DATE(2025,4,1),L15&lt;=DATE(2026,3,31)),VLOOKUP(C15&amp;J15,Sheet1!$T$11:$U$16,2,0),IF(AND(L15&gt;=DATE(2025,4,1),L15&lt;=DATE(2026,3,31)),VLOOKUP(C15&amp;J15,Sheet1!$T$11:$U$16,2,0)+VLOOKUP(F15,Sheet1!$N$2:$R$47,5,0),""))))</f>
        <v/>
      </c>
      <c r="S15" s="94" t="str">
        <f>IF(Q15&gt;=8400000,IF(AND(L15&gt;=DATE(2024,4,1),L15&lt;=DATE(2025,3,31)),VLOOKUP(C15&amp;J15,Sheet1!$E$11:$F$16,2,0)+VLOOKUP(F15,Sheet1!$B$2:$C$48,2,0),IF(AND(C15="FCV",L15&gt;=DATE(2025,4,1),L15&lt;=DATE(2026,3,31)),VLOOKUP(C15&amp;J15,Sheet1!$T$11:$U$16,2,0)+200000,IF(AND(L15&gt;=DATE(2025,4,1),L15&lt;=DATE(2026,3,31)),VLOOKUP(C15&amp;J15,Sheet1!$T$11:$U$16,2,0)+VLOOKUP(F15,Sheet1!$N$2:$R$47,5,0),"")))*0.8,"")</f>
        <v/>
      </c>
    </row>
    <row r="16" spans="1:19" ht="30" customHeight="1">
      <c r="B16" s="31">
        <v>3</v>
      </c>
      <c r="C16" s="30"/>
      <c r="D16" s="62"/>
      <c r="E16" s="30"/>
      <c r="F16" s="26"/>
      <c r="G16" s="3"/>
      <c r="H16" s="3"/>
      <c r="I16" s="3"/>
      <c r="J16" s="3"/>
      <c r="K16" s="3"/>
      <c r="L16" s="4"/>
      <c r="M16" s="4"/>
      <c r="N16" s="4"/>
      <c r="O16" s="3"/>
      <c r="P16" s="7"/>
      <c r="Q16" s="25"/>
      <c r="R16" s="29" t="str">
        <f>IF(Q16&gt;=8400000,S16,IF(AND(L16&gt;=DATE(2024,4,1),L16&lt;=DATE(2025,3,31)),VLOOKUP(C16&amp;J16,Sheet1!$E$11:$F$16,2,0)+VLOOKUP(F16,Sheet1!$B$2:$C$48,2,0),IF(AND(C16="FCV",L16&gt;=DATE(2025,4,1),L16&lt;=DATE(2026,3,31)),VLOOKUP(C16&amp;J16,Sheet1!$T$11:$U$16,2,0),IF(AND(L16&gt;=DATE(2025,4,1),L16&lt;=DATE(2026,3,31)),VLOOKUP(C16&amp;J16,Sheet1!$T$11:$U$16,2,0)+VLOOKUP(F16,Sheet1!$N$2:$R$47,5,0),""))))</f>
        <v/>
      </c>
      <c r="S16" s="94" t="str">
        <f>IF(Q16&gt;=8400000,IF(AND(L16&gt;=DATE(2024,4,1),L16&lt;=DATE(2025,3,31)),VLOOKUP(C16&amp;J16,Sheet1!$E$11:$F$16,2,0)+VLOOKUP(F16,Sheet1!$B$2:$C$48,2,0),IF(AND(C16="FCV",L16&gt;=DATE(2025,4,1),L16&lt;=DATE(2026,3,31)),VLOOKUP(C16&amp;J16,Sheet1!$T$11:$U$16,2,0)+200000,IF(AND(L16&gt;=DATE(2025,4,1),L16&lt;=DATE(2026,3,31)),VLOOKUP(C16&amp;J16,Sheet1!$T$11:$U$16,2,0)+VLOOKUP(F16,Sheet1!$N$2:$R$47,5,0),"")))*0.8,"")</f>
        <v/>
      </c>
    </row>
    <row r="17" spans="2:19" ht="30" customHeight="1">
      <c r="B17" s="31">
        <v>4</v>
      </c>
      <c r="C17" s="30"/>
      <c r="D17" s="62"/>
      <c r="E17" s="30"/>
      <c r="F17" s="26"/>
      <c r="G17" s="3"/>
      <c r="H17" s="3"/>
      <c r="I17" s="3" t="s">
        <v>53</v>
      </c>
      <c r="J17" s="3"/>
      <c r="K17" s="3"/>
      <c r="L17" s="4"/>
      <c r="M17" s="4"/>
      <c r="N17" s="4"/>
      <c r="O17" s="3"/>
      <c r="P17" s="7"/>
      <c r="Q17" s="25"/>
      <c r="R17" s="29" t="str">
        <f>IF(Q17&gt;=8400000,S17,IF(AND(L17&gt;=DATE(2024,4,1),L17&lt;=DATE(2025,3,31)),VLOOKUP(C17&amp;J17,Sheet1!$E$11:$F$16,2,0)+VLOOKUP(F17,Sheet1!$B$2:$C$48,2,0),IF(AND(C17="FCV",L17&gt;=DATE(2025,4,1),L17&lt;=DATE(2026,3,31)),VLOOKUP(C17&amp;J17,Sheet1!$T$11:$U$16,2,0),IF(AND(L17&gt;=DATE(2025,4,1),L17&lt;=DATE(2026,3,31)),VLOOKUP(C17&amp;J17,Sheet1!$T$11:$U$16,2,0)+VLOOKUP(F17,Sheet1!$N$2:$R$47,5,0),""))))</f>
        <v/>
      </c>
      <c r="S17" s="94" t="str">
        <f>IF(Q17&gt;=8400000,IF(AND(L17&gt;=DATE(2024,4,1),L17&lt;=DATE(2025,3,31)),VLOOKUP(C17&amp;J17,Sheet1!$E$11:$F$16,2,0)+VLOOKUP(F17,Sheet1!$B$2:$C$48,2,0),IF(AND(C17="FCV",L17&gt;=DATE(2025,4,1),L17&lt;=DATE(2026,3,31)),VLOOKUP(C17&amp;J17,Sheet1!$T$11:$U$16,2,0)+200000,IF(AND(L17&gt;=DATE(2025,4,1),L17&lt;=DATE(2026,3,31)),VLOOKUP(C17&amp;J17,Sheet1!$T$11:$U$16,2,0)+VLOOKUP(F17,Sheet1!$N$2:$R$47,5,0),"")))*0.8,"")</f>
        <v/>
      </c>
    </row>
    <row r="18" spans="2:19" ht="30" customHeight="1">
      <c r="B18" s="31">
        <v>5</v>
      </c>
      <c r="C18" s="30"/>
      <c r="D18" s="62"/>
      <c r="E18" s="30"/>
      <c r="F18" s="26"/>
      <c r="G18" s="3"/>
      <c r="H18" s="3"/>
      <c r="I18" s="3"/>
      <c r="J18" s="3"/>
      <c r="K18" s="3"/>
      <c r="L18" s="4"/>
      <c r="M18" s="4"/>
      <c r="N18" s="4"/>
      <c r="O18" s="3"/>
      <c r="P18" s="7"/>
      <c r="Q18" s="25"/>
      <c r="R18" s="29" t="str">
        <f>IF(Q18&gt;=8400000,S18,IF(AND(L18&gt;=DATE(2024,4,1),L18&lt;=DATE(2025,3,31)),VLOOKUP(C18&amp;J18,Sheet1!$E$11:$F$16,2,0)+VLOOKUP(F18,Sheet1!$B$2:$C$48,2,0),IF(AND(C18="FCV",L18&gt;=DATE(2025,4,1),L18&lt;=DATE(2026,3,31)),VLOOKUP(C18&amp;J18,Sheet1!$T$11:$U$16,2,0),IF(AND(L18&gt;=DATE(2025,4,1),L18&lt;=DATE(2026,3,31)),VLOOKUP(C18&amp;J18,Sheet1!$T$11:$U$16,2,0)+VLOOKUP(F18,Sheet1!$N$2:$R$47,5,0),""))))</f>
        <v/>
      </c>
      <c r="S18" s="94" t="str">
        <f>IF(Q18&gt;=8400000,IF(AND(L18&gt;=DATE(2024,4,1),L18&lt;=DATE(2025,3,31)),VLOOKUP(C18&amp;J18,Sheet1!$E$11:$F$16,2,0)+VLOOKUP(F18,Sheet1!$B$2:$C$48,2,0),IF(AND(C18="FCV",L18&gt;=DATE(2025,4,1),L18&lt;=DATE(2026,3,31)),VLOOKUP(C18&amp;J18,Sheet1!$T$11:$U$16,2,0)+200000,IF(AND(L18&gt;=DATE(2025,4,1),L18&lt;=DATE(2026,3,31)),VLOOKUP(C18&amp;J18,Sheet1!$T$11:$U$16,2,0)+VLOOKUP(F18,Sheet1!$N$2:$R$47,5,0),"")))*0.8,"")</f>
        <v/>
      </c>
    </row>
    <row r="19" spans="2:19" ht="30" customHeight="1">
      <c r="B19" s="31">
        <v>6</v>
      </c>
      <c r="C19" s="30"/>
      <c r="D19" s="62"/>
      <c r="E19" s="30"/>
      <c r="F19" s="26"/>
      <c r="G19" s="3"/>
      <c r="H19" s="3"/>
      <c r="I19" s="3"/>
      <c r="J19" s="3"/>
      <c r="K19" s="3"/>
      <c r="L19" s="4"/>
      <c r="M19" s="4"/>
      <c r="N19" s="4"/>
      <c r="O19" s="3"/>
      <c r="P19" s="7"/>
      <c r="Q19" s="25"/>
      <c r="R19" s="29" t="str">
        <f>IF(Q19&gt;=8400000,S19,IF(AND(L19&gt;=DATE(2024,4,1),L19&lt;=DATE(2025,3,31)),VLOOKUP(C19&amp;J19,Sheet1!$E$11:$F$16,2,0)+VLOOKUP(F19,Sheet1!$B$2:$C$48,2,0),IF(AND(C19="FCV",L19&gt;=DATE(2025,4,1),L19&lt;=DATE(2026,3,31)),VLOOKUP(C19&amp;J19,Sheet1!$T$11:$U$16,2,0),IF(AND(L19&gt;=DATE(2025,4,1),L19&lt;=DATE(2026,3,31)),VLOOKUP(C19&amp;J19,Sheet1!$T$11:$U$16,2,0)+VLOOKUP(F19,Sheet1!$N$2:$R$47,5,0),""))))</f>
        <v/>
      </c>
      <c r="S19" s="94" t="str">
        <f>IF(Q19&gt;=8400000,IF(AND(L19&gt;=DATE(2024,4,1),L19&lt;=DATE(2025,3,31)),VLOOKUP(C19&amp;J19,Sheet1!$E$11:$F$16,2,0)+VLOOKUP(F19,Sheet1!$B$2:$C$48,2,0),IF(AND(C19="FCV",L19&gt;=DATE(2025,4,1),L19&lt;=DATE(2026,3,31)),VLOOKUP(C19&amp;J19,Sheet1!$T$11:$U$16,2,0)+200000,IF(AND(L19&gt;=DATE(2025,4,1),L19&lt;=DATE(2026,3,31)),VLOOKUP(C19&amp;J19,Sheet1!$T$11:$U$16,2,0)+VLOOKUP(F19,Sheet1!$N$2:$R$47,5,0),"")))*0.8,"")</f>
        <v/>
      </c>
    </row>
    <row r="20" spans="2:19" ht="30" customHeight="1">
      <c r="B20" s="31">
        <v>7</v>
      </c>
      <c r="C20" s="30"/>
      <c r="D20" s="62"/>
      <c r="E20" s="30"/>
      <c r="F20" s="26"/>
      <c r="G20" s="3"/>
      <c r="H20" s="3"/>
      <c r="I20" s="3"/>
      <c r="J20" s="3"/>
      <c r="K20" s="3"/>
      <c r="L20" s="4"/>
      <c r="M20" s="4"/>
      <c r="N20" s="4"/>
      <c r="O20" s="3"/>
      <c r="P20" s="7"/>
      <c r="Q20" s="25"/>
      <c r="R20" s="29" t="str">
        <f>IF(Q20&gt;=8400000,S20,IF(AND(L20&gt;=DATE(2024,4,1),L20&lt;=DATE(2025,3,31)),VLOOKUP(C20&amp;J20,Sheet1!$E$11:$F$16,2,0)+VLOOKUP(F20,Sheet1!$B$2:$C$48,2,0),IF(AND(C20="FCV",L20&gt;=DATE(2025,4,1),L20&lt;=DATE(2026,3,31)),VLOOKUP(C20&amp;J20,Sheet1!$T$11:$U$16,2,0),IF(AND(L20&gt;=DATE(2025,4,1),L20&lt;=DATE(2026,3,31)),VLOOKUP(C20&amp;J20,Sheet1!$T$11:$U$16,2,0)+VLOOKUP(F20,Sheet1!$N$2:$R$47,5,0),""))))</f>
        <v/>
      </c>
      <c r="S20" s="94" t="str">
        <f>IF(Q20&gt;=8400000,IF(AND(L20&gt;=DATE(2024,4,1),L20&lt;=DATE(2025,3,31)),VLOOKUP(C20&amp;J20,Sheet1!$E$11:$F$16,2,0)+VLOOKUP(F20,Sheet1!$B$2:$C$48,2,0),IF(AND(C20="FCV",L20&gt;=DATE(2025,4,1),L20&lt;=DATE(2026,3,31)),VLOOKUP(C20&amp;J20,Sheet1!$T$11:$U$16,2,0)+200000,IF(AND(L20&gt;=DATE(2025,4,1),L20&lt;=DATE(2026,3,31)),VLOOKUP(C20&amp;J20,Sheet1!$T$11:$U$16,2,0)+VLOOKUP(F20,Sheet1!$N$2:$R$47,5,0),"")))*0.8,"")</f>
        <v/>
      </c>
    </row>
    <row r="21" spans="2:19" ht="30" customHeight="1">
      <c r="B21" s="31">
        <v>8</v>
      </c>
      <c r="C21" s="30"/>
      <c r="D21" s="62"/>
      <c r="E21" s="30"/>
      <c r="F21" s="26"/>
      <c r="G21" s="3"/>
      <c r="H21" s="3"/>
      <c r="I21" s="3"/>
      <c r="J21" s="3"/>
      <c r="K21" s="3"/>
      <c r="L21" s="4"/>
      <c r="M21" s="4"/>
      <c r="N21" s="4"/>
      <c r="O21" s="3"/>
      <c r="P21" s="7"/>
      <c r="Q21" s="25"/>
      <c r="R21" s="29" t="str">
        <f>IF(Q21&gt;=8400000,S21,IF(AND(L21&gt;=DATE(2024,4,1),L21&lt;=DATE(2025,3,31)),VLOOKUP(C21&amp;J21,Sheet1!$E$11:$F$16,2,0)+VLOOKUP(F21,Sheet1!$B$2:$C$48,2,0),IF(AND(C21="FCV",L21&gt;=DATE(2025,4,1),L21&lt;=DATE(2026,3,31)),VLOOKUP(C21&amp;J21,Sheet1!$T$11:$U$16,2,0),IF(AND(L21&gt;=DATE(2025,4,1),L21&lt;=DATE(2026,3,31)),VLOOKUP(C21&amp;J21,Sheet1!$T$11:$U$16,2,0)+VLOOKUP(F21,Sheet1!$N$2:$R$47,5,0),""))))</f>
        <v/>
      </c>
      <c r="S21" s="94" t="str">
        <f>IF(Q21&gt;=8400000,IF(AND(L21&gt;=DATE(2024,4,1),L21&lt;=DATE(2025,3,31)),VLOOKUP(C21&amp;J21,Sheet1!$E$11:$F$16,2,0)+VLOOKUP(F21,Sheet1!$B$2:$C$48,2,0),IF(AND(C21="FCV",L21&gt;=DATE(2025,4,1),L21&lt;=DATE(2026,3,31)),VLOOKUP(C21&amp;J21,Sheet1!$T$11:$U$16,2,0)+200000,IF(AND(L21&gt;=DATE(2025,4,1),L21&lt;=DATE(2026,3,31)),VLOOKUP(C21&amp;J21,Sheet1!$T$11:$U$16,2,0)+VLOOKUP(F21,Sheet1!$N$2:$R$47,5,0),"")))*0.8,"")</f>
        <v/>
      </c>
    </row>
    <row r="22" spans="2:19" ht="30" customHeight="1">
      <c r="B22" s="31">
        <v>9</v>
      </c>
      <c r="C22" s="30"/>
      <c r="D22" s="62"/>
      <c r="E22" s="30"/>
      <c r="F22" s="26"/>
      <c r="G22" s="3"/>
      <c r="H22" s="3"/>
      <c r="I22" s="3"/>
      <c r="J22" s="3"/>
      <c r="K22" s="3"/>
      <c r="L22" s="4"/>
      <c r="M22" s="4"/>
      <c r="N22" s="4"/>
      <c r="O22" s="3"/>
      <c r="P22" s="7"/>
      <c r="Q22" s="25"/>
      <c r="R22" s="29" t="str">
        <f>IF(Q22&gt;=8400000,S22,IF(AND(L22&gt;=DATE(2024,4,1),L22&lt;=DATE(2025,3,31)),VLOOKUP(C22&amp;J22,Sheet1!$E$11:$F$16,2,0)+VLOOKUP(F22,Sheet1!$B$2:$C$48,2,0),IF(AND(C22="FCV",L22&gt;=DATE(2025,4,1),L22&lt;=DATE(2026,3,31)),VLOOKUP(C22&amp;J22,Sheet1!$T$11:$U$16,2,0),IF(AND(L22&gt;=DATE(2025,4,1),L22&lt;=DATE(2026,3,31)),VLOOKUP(C22&amp;J22,Sheet1!$T$11:$U$16,2,0)+VLOOKUP(F22,Sheet1!$N$2:$R$47,5,0),""))))</f>
        <v/>
      </c>
      <c r="S22" s="94" t="str">
        <f>IF(Q22&gt;=8400000,IF(AND(L22&gt;=DATE(2024,4,1),L22&lt;=DATE(2025,3,31)),VLOOKUP(C22&amp;J22,Sheet1!$E$11:$F$16,2,0)+VLOOKUP(F22,Sheet1!$B$2:$C$48,2,0),IF(AND(C22="FCV",L22&gt;=DATE(2025,4,1),L22&lt;=DATE(2026,3,31)),VLOOKUP(C22&amp;J22,Sheet1!$T$11:$U$16,2,0)+200000,IF(AND(L22&gt;=DATE(2025,4,1),L22&lt;=DATE(2026,3,31)),VLOOKUP(C22&amp;J22,Sheet1!$T$11:$U$16,2,0)+VLOOKUP(F22,Sheet1!$N$2:$R$47,5,0),"")))*0.8,"")</f>
        <v/>
      </c>
    </row>
    <row r="23" spans="2:19" ht="30" customHeight="1">
      <c r="B23" s="31">
        <v>10</v>
      </c>
      <c r="C23" s="30"/>
      <c r="D23" s="62"/>
      <c r="E23" s="30"/>
      <c r="F23" s="26"/>
      <c r="G23" s="3"/>
      <c r="H23" s="3"/>
      <c r="I23" s="3"/>
      <c r="J23" s="3"/>
      <c r="K23" s="3"/>
      <c r="L23" s="4"/>
      <c r="M23" s="4"/>
      <c r="N23" s="4"/>
      <c r="O23" s="3"/>
      <c r="P23" s="7"/>
      <c r="Q23" s="25"/>
      <c r="R23" s="29" t="str">
        <f>IF(Q23&gt;=8400000,S23,IF(AND(L23&gt;=DATE(2024,4,1),L23&lt;=DATE(2025,3,31)),VLOOKUP(C23&amp;J23,Sheet1!$E$11:$F$16,2,0)+VLOOKUP(F23,Sheet1!$B$2:$C$48,2,0),IF(AND(C23="FCV",L23&gt;=DATE(2025,4,1),L23&lt;=DATE(2026,3,31)),VLOOKUP(C23&amp;J23,Sheet1!$T$11:$U$16,2,0),IF(AND(L23&gt;=DATE(2025,4,1),L23&lt;=DATE(2026,3,31)),VLOOKUP(C23&amp;J23,Sheet1!$T$11:$U$16,2,0)+VLOOKUP(F23,Sheet1!$N$2:$R$47,5,0),""))))</f>
        <v/>
      </c>
      <c r="S23" s="94" t="str">
        <f>IF(Q23&gt;=8400000,IF(AND(L23&gt;=DATE(2024,4,1),L23&lt;=DATE(2025,3,31)),VLOOKUP(C23&amp;J23,Sheet1!$E$11:$F$16,2,0)+VLOOKUP(F23,Sheet1!$B$2:$C$48,2,0),IF(AND(C23="FCV",L23&gt;=DATE(2025,4,1),L23&lt;=DATE(2026,3,31)),VLOOKUP(C23&amp;J23,Sheet1!$T$11:$U$16,2,0)+200000,IF(AND(L23&gt;=DATE(2025,4,1),L23&lt;=DATE(2026,3,31)),VLOOKUP(C23&amp;J23,Sheet1!$T$11:$U$16,2,0)+VLOOKUP(F23,Sheet1!$N$2:$R$47,5,0),"")))*0.8,"")</f>
        <v/>
      </c>
    </row>
    <row r="24" spans="2:19" ht="30" customHeight="1">
      <c r="B24" s="31">
        <v>11</v>
      </c>
      <c r="C24" s="30"/>
      <c r="D24" s="62"/>
      <c r="E24" s="30"/>
      <c r="F24" s="26"/>
      <c r="G24" s="3"/>
      <c r="H24" s="3"/>
      <c r="I24" s="3"/>
      <c r="J24" s="3"/>
      <c r="K24" s="3"/>
      <c r="L24" s="4"/>
      <c r="M24" s="4"/>
      <c r="N24" s="4"/>
      <c r="O24" s="3"/>
      <c r="P24" s="7"/>
      <c r="Q24" s="25"/>
      <c r="R24" s="29" t="str">
        <f>IF(Q24&gt;=8400000,S24,IF(AND(L24&gt;=DATE(2024,4,1),L24&lt;=DATE(2025,3,31)),VLOOKUP(C24&amp;J24,Sheet1!$E$11:$F$16,2,0)+VLOOKUP(F24,Sheet1!$B$2:$C$48,2,0),IF(AND(C24="FCV",L24&gt;=DATE(2025,4,1),L24&lt;=DATE(2026,3,31)),VLOOKUP(C24&amp;J24,Sheet1!$T$11:$U$16,2,0),IF(AND(L24&gt;=DATE(2025,4,1),L24&lt;=DATE(2026,3,31)),VLOOKUP(C24&amp;J24,Sheet1!$T$11:$U$16,2,0)+VLOOKUP(F24,Sheet1!$N$2:$R$47,5,0),""))))</f>
        <v/>
      </c>
      <c r="S24" s="94" t="str">
        <f>IF(Q24&gt;=8400000,IF(AND(L24&gt;=DATE(2024,4,1),L24&lt;=DATE(2025,3,31)),VLOOKUP(C24&amp;J24,Sheet1!$E$11:$F$16,2,0)+VLOOKUP(F24,Sheet1!$B$2:$C$48,2,0),IF(AND(C24="FCV",L24&gt;=DATE(2025,4,1),L24&lt;=DATE(2026,3,31)),VLOOKUP(C24&amp;J24,Sheet1!$T$11:$U$16,2,0)+200000,IF(AND(L24&gt;=DATE(2025,4,1),L24&lt;=DATE(2026,3,31)),VLOOKUP(C24&amp;J24,Sheet1!$T$11:$U$16,2,0)+VLOOKUP(F24,Sheet1!$N$2:$R$47,5,0),"")))*0.8,"")</f>
        <v/>
      </c>
    </row>
    <row r="25" spans="2:19" ht="30" customHeight="1">
      <c r="B25" s="31">
        <v>12</v>
      </c>
      <c r="C25" s="30"/>
      <c r="D25" s="62"/>
      <c r="E25" s="30"/>
      <c r="F25" s="26"/>
      <c r="G25" s="3"/>
      <c r="H25" s="3"/>
      <c r="I25" s="3"/>
      <c r="J25" s="3"/>
      <c r="K25" s="3"/>
      <c r="L25" s="4"/>
      <c r="M25" s="4"/>
      <c r="N25" s="4"/>
      <c r="O25" s="3"/>
      <c r="P25" s="7"/>
      <c r="Q25" s="25"/>
      <c r="R25" s="29" t="str">
        <f>IF(Q25&gt;=8400000,S25,IF(AND(L25&gt;=DATE(2024,4,1),L25&lt;=DATE(2025,3,31)),VLOOKUP(C25&amp;J25,Sheet1!$E$11:$F$16,2,0)+VLOOKUP(F25,Sheet1!$B$2:$C$48,2,0),IF(AND(C25="FCV",L25&gt;=DATE(2025,4,1),L25&lt;=DATE(2026,3,31)),VLOOKUP(C25&amp;J25,Sheet1!$T$11:$U$16,2,0),IF(AND(L25&gt;=DATE(2025,4,1),L25&lt;=DATE(2026,3,31)),VLOOKUP(C25&amp;J25,Sheet1!$T$11:$U$16,2,0)+VLOOKUP(F25,Sheet1!$N$2:$R$47,5,0),""))))</f>
        <v/>
      </c>
      <c r="S25" s="94" t="str">
        <f>IF(Q25&gt;=8400000,IF(AND(L25&gt;=DATE(2024,4,1),L25&lt;=DATE(2025,3,31)),VLOOKUP(C25&amp;J25,Sheet1!$E$11:$F$16,2,0)+VLOOKUP(F25,Sheet1!$B$2:$C$48,2,0),IF(AND(C25="FCV",L25&gt;=DATE(2025,4,1),L25&lt;=DATE(2026,3,31)),VLOOKUP(C25&amp;J25,Sheet1!$T$11:$U$16,2,0)+200000,IF(AND(L25&gt;=DATE(2025,4,1),L25&lt;=DATE(2026,3,31)),VLOOKUP(C25&amp;J25,Sheet1!$T$11:$U$16,2,0)+VLOOKUP(F25,Sheet1!$N$2:$R$47,5,0),"")))*0.8,"")</f>
        <v/>
      </c>
    </row>
    <row r="26" spans="2:19" ht="30" customHeight="1">
      <c r="B26" s="31">
        <v>13</v>
      </c>
      <c r="C26" s="30"/>
      <c r="D26" s="62"/>
      <c r="E26" s="30"/>
      <c r="F26" s="26"/>
      <c r="G26" s="3"/>
      <c r="H26" s="3"/>
      <c r="I26" s="3"/>
      <c r="J26" s="3"/>
      <c r="K26" s="3"/>
      <c r="L26" s="4"/>
      <c r="M26" s="4"/>
      <c r="N26" s="4"/>
      <c r="O26" s="3"/>
      <c r="P26" s="7"/>
      <c r="Q26" s="25"/>
      <c r="R26" s="29" t="str">
        <f>IF(Q26&gt;=8400000,S26,IF(AND(L26&gt;=DATE(2024,4,1),L26&lt;=DATE(2025,3,31)),VLOOKUP(C26&amp;J26,Sheet1!$E$11:$F$16,2,0)+VLOOKUP(F26,Sheet1!$B$2:$C$48,2,0),IF(AND(C26="FCV",L26&gt;=DATE(2025,4,1),L26&lt;=DATE(2026,3,31)),VLOOKUP(C26&amp;J26,Sheet1!$T$11:$U$16,2,0),IF(AND(L26&gt;=DATE(2025,4,1),L26&lt;=DATE(2026,3,31)),VLOOKUP(C26&amp;J26,Sheet1!$T$11:$U$16,2,0)+VLOOKUP(F26,Sheet1!$N$2:$R$47,5,0),""))))</f>
        <v/>
      </c>
      <c r="S26" s="94" t="str">
        <f>IF(Q26&gt;=8400000,IF(AND(L26&gt;=DATE(2024,4,1),L26&lt;=DATE(2025,3,31)),VLOOKUP(C26&amp;J26,Sheet1!$E$11:$F$16,2,0)+VLOOKUP(F26,Sheet1!$B$2:$C$48,2,0),IF(AND(C26="FCV",L26&gt;=DATE(2025,4,1),L26&lt;=DATE(2026,3,31)),VLOOKUP(C26&amp;J26,Sheet1!$T$11:$U$16,2,0)+200000,IF(AND(L26&gt;=DATE(2025,4,1),L26&lt;=DATE(2026,3,31)),VLOOKUP(C26&amp;J26,Sheet1!$T$11:$U$16,2,0)+VLOOKUP(F26,Sheet1!$N$2:$R$47,5,0),"")))*0.8,"")</f>
        <v/>
      </c>
    </row>
    <row r="27" spans="2:19" ht="30" customHeight="1">
      <c r="B27" s="31">
        <v>14</v>
      </c>
      <c r="C27" s="30"/>
      <c r="D27" s="62"/>
      <c r="E27" s="30"/>
      <c r="F27" s="26"/>
      <c r="G27" s="3"/>
      <c r="H27" s="3"/>
      <c r="I27" s="3"/>
      <c r="J27" s="3"/>
      <c r="K27" s="3"/>
      <c r="L27" s="4"/>
      <c r="M27" s="4"/>
      <c r="N27" s="4"/>
      <c r="O27" s="3"/>
      <c r="P27" s="7"/>
      <c r="Q27" s="25"/>
      <c r="R27" s="29" t="str">
        <f>IF(Q27&gt;=8400000,S27,IF(AND(L27&gt;=DATE(2024,4,1),L27&lt;=DATE(2025,3,31)),VLOOKUP(C27&amp;J27,Sheet1!$E$11:$F$16,2,0)+VLOOKUP(F27,Sheet1!$B$2:$C$48,2,0),IF(AND(C27="FCV",L27&gt;=DATE(2025,4,1),L27&lt;=DATE(2026,3,31)),VLOOKUP(C27&amp;J27,Sheet1!$T$11:$U$16,2,0),IF(AND(L27&gt;=DATE(2025,4,1),L27&lt;=DATE(2026,3,31)),VLOOKUP(C27&amp;J27,Sheet1!$T$11:$U$16,2,0)+VLOOKUP(F27,Sheet1!$N$2:$R$47,5,0),""))))</f>
        <v/>
      </c>
      <c r="S27" s="94" t="str">
        <f>IF(Q27&gt;=8400000,IF(AND(L27&gt;=DATE(2024,4,1),L27&lt;=DATE(2025,3,31)),VLOOKUP(C27&amp;J27,Sheet1!$E$11:$F$16,2,0)+VLOOKUP(F27,Sheet1!$B$2:$C$48,2,0),IF(AND(C27="FCV",L27&gt;=DATE(2025,4,1),L27&lt;=DATE(2026,3,31)),VLOOKUP(C27&amp;J27,Sheet1!$T$11:$U$16,2,0)+200000,IF(AND(L27&gt;=DATE(2025,4,1),L27&lt;=DATE(2026,3,31)),VLOOKUP(C27&amp;J27,Sheet1!$T$11:$U$16,2,0)+VLOOKUP(F27,Sheet1!$N$2:$R$47,5,0),"")))*0.8,"")</f>
        <v/>
      </c>
    </row>
    <row r="28" spans="2:19" ht="30" customHeight="1">
      <c r="B28" s="31">
        <v>15</v>
      </c>
      <c r="C28" s="30"/>
      <c r="D28" s="62"/>
      <c r="E28" s="30"/>
      <c r="F28" s="26"/>
      <c r="G28" s="3"/>
      <c r="H28" s="3"/>
      <c r="I28" s="3"/>
      <c r="J28" s="3"/>
      <c r="K28" s="3"/>
      <c r="L28" s="4"/>
      <c r="M28" s="4"/>
      <c r="N28" s="4"/>
      <c r="O28" s="3"/>
      <c r="P28" s="7"/>
      <c r="Q28" s="25"/>
      <c r="R28" s="29" t="str">
        <f>IF(Q28&gt;=8400000,S28,IF(AND(L28&gt;=DATE(2024,4,1),L28&lt;=DATE(2025,3,31)),VLOOKUP(C28&amp;J28,Sheet1!$E$11:$F$16,2,0)+VLOOKUP(F28,Sheet1!$B$2:$C$48,2,0),IF(AND(C28="FCV",L28&gt;=DATE(2025,4,1),L28&lt;=DATE(2026,3,31)),VLOOKUP(C28&amp;J28,Sheet1!$T$11:$U$16,2,0),IF(AND(L28&gt;=DATE(2025,4,1),L28&lt;=DATE(2026,3,31)),VLOOKUP(C28&amp;J28,Sheet1!$T$11:$U$16,2,0)+VLOOKUP(F28,Sheet1!$N$2:$R$47,5,0),""))))</f>
        <v/>
      </c>
      <c r="S28" s="94" t="str">
        <f>IF(Q28&gt;=8400000,IF(AND(L28&gt;=DATE(2024,4,1),L28&lt;=DATE(2025,3,31)),VLOOKUP(C28&amp;J28,Sheet1!$E$11:$F$16,2,0)+VLOOKUP(F28,Sheet1!$B$2:$C$48,2,0),IF(AND(C28="FCV",L28&gt;=DATE(2025,4,1),L28&lt;=DATE(2026,3,31)),VLOOKUP(C28&amp;J28,Sheet1!$T$11:$U$16,2,0)+200000,IF(AND(L28&gt;=DATE(2025,4,1),L28&lt;=DATE(2026,3,31)),VLOOKUP(C28&amp;J28,Sheet1!$T$11:$U$16,2,0)+VLOOKUP(F28,Sheet1!$N$2:$R$47,5,0),"")))*0.8,"")</f>
        <v/>
      </c>
    </row>
    <row r="29" spans="2:19" ht="30" customHeight="1">
      <c r="B29" s="31">
        <v>16</v>
      </c>
      <c r="C29" s="30"/>
      <c r="D29" s="62"/>
      <c r="E29" s="30"/>
      <c r="F29" s="26"/>
      <c r="G29" s="3"/>
      <c r="H29" s="3"/>
      <c r="I29" s="3"/>
      <c r="J29" s="3"/>
      <c r="K29" s="3"/>
      <c r="L29" s="4"/>
      <c r="M29" s="4"/>
      <c r="N29" s="4"/>
      <c r="O29" s="3"/>
      <c r="P29" s="7"/>
      <c r="Q29" s="25"/>
      <c r="R29" s="29" t="str">
        <f>IF(Q29&gt;=8400000,S29,IF(AND(L29&gt;=DATE(2024,4,1),L29&lt;=DATE(2025,3,31)),VLOOKUP(C29&amp;J29,Sheet1!$E$11:$F$16,2,0)+VLOOKUP(F29,Sheet1!$B$2:$C$48,2,0),IF(AND(C29="FCV",L29&gt;=DATE(2025,4,1),L29&lt;=DATE(2026,3,31)),VLOOKUP(C29&amp;J29,Sheet1!$T$11:$U$16,2,0),IF(AND(L29&gt;=DATE(2025,4,1),L29&lt;=DATE(2026,3,31)),VLOOKUP(C29&amp;J29,Sheet1!$T$11:$U$16,2,0)+VLOOKUP(F29,Sheet1!$N$2:$R$47,5,0),""))))</f>
        <v/>
      </c>
      <c r="S29" s="94" t="str">
        <f>IF(Q29&gt;=8400000,IF(AND(L29&gt;=DATE(2024,4,1),L29&lt;=DATE(2025,3,31)),VLOOKUP(C29&amp;J29,Sheet1!$E$11:$F$16,2,0)+VLOOKUP(F29,Sheet1!$B$2:$C$48,2,0),IF(AND(C29="FCV",L29&gt;=DATE(2025,4,1),L29&lt;=DATE(2026,3,31)),VLOOKUP(C29&amp;J29,Sheet1!$T$11:$U$16,2,0)+200000,IF(AND(L29&gt;=DATE(2025,4,1),L29&lt;=DATE(2026,3,31)),VLOOKUP(C29&amp;J29,Sheet1!$T$11:$U$16,2,0)+VLOOKUP(F29,Sheet1!$N$2:$R$47,5,0),"")))*0.8,"")</f>
        <v/>
      </c>
    </row>
    <row r="30" spans="2:19" ht="30" customHeight="1">
      <c r="B30" s="31">
        <v>17</v>
      </c>
      <c r="C30" s="30"/>
      <c r="D30" s="62"/>
      <c r="E30" s="30"/>
      <c r="F30" s="26"/>
      <c r="G30" s="3"/>
      <c r="H30" s="3"/>
      <c r="I30" s="3"/>
      <c r="J30" s="3"/>
      <c r="K30" s="3"/>
      <c r="L30" s="4"/>
      <c r="M30" s="4"/>
      <c r="N30" s="4"/>
      <c r="O30" s="3"/>
      <c r="P30" s="7"/>
      <c r="Q30" s="25"/>
      <c r="R30" s="29" t="str">
        <f>IF(Q30&gt;=8400000,S30,IF(AND(L30&gt;=DATE(2024,4,1),L30&lt;=DATE(2025,3,31)),VLOOKUP(C30&amp;J30,Sheet1!$E$11:$F$16,2,0)+VLOOKUP(F30,Sheet1!$B$2:$C$48,2,0),IF(AND(C30="FCV",L30&gt;=DATE(2025,4,1),L30&lt;=DATE(2026,3,31)),VLOOKUP(C30&amp;J30,Sheet1!$T$11:$U$16,2,0),IF(AND(L30&gt;=DATE(2025,4,1),L30&lt;=DATE(2026,3,31)),VLOOKUP(C30&amp;J30,Sheet1!$T$11:$U$16,2,0)+VLOOKUP(F30,Sheet1!$N$2:$R$47,5,0),""))))</f>
        <v/>
      </c>
      <c r="S30" s="94" t="str">
        <f>IF(Q30&gt;=8400000,IF(AND(L30&gt;=DATE(2024,4,1),L30&lt;=DATE(2025,3,31)),VLOOKUP(C30&amp;J30,Sheet1!$E$11:$F$16,2,0)+VLOOKUP(F30,Sheet1!$B$2:$C$48,2,0),IF(AND(C30="FCV",L30&gt;=DATE(2025,4,1),L30&lt;=DATE(2026,3,31)),VLOOKUP(C30&amp;J30,Sheet1!$T$11:$U$16,2,0)+200000,IF(AND(L30&gt;=DATE(2025,4,1),L30&lt;=DATE(2026,3,31)),VLOOKUP(C30&amp;J30,Sheet1!$T$11:$U$16,2,0)+VLOOKUP(F30,Sheet1!$N$2:$R$47,5,0),"")))*0.8,"")</f>
        <v/>
      </c>
    </row>
    <row r="31" spans="2:19" ht="30" customHeight="1">
      <c r="B31" s="31">
        <v>18</v>
      </c>
      <c r="C31" s="30"/>
      <c r="D31" s="62"/>
      <c r="E31" s="30"/>
      <c r="F31" s="26"/>
      <c r="G31" s="3"/>
      <c r="H31" s="3"/>
      <c r="I31" s="3"/>
      <c r="J31" s="3"/>
      <c r="K31" s="3"/>
      <c r="L31" s="4"/>
      <c r="M31" s="4"/>
      <c r="N31" s="4"/>
      <c r="O31" s="3"/>
      <c r="P31" s="7"/>
      <c r="Q31" s="25"/>
      <c r="R31" s="29" t="str">
        <f>IF(Q31&gt;=8400000,S31,IF(AND(L31&gt;=DATE(2024,4,1),L31&lt;=DATE(2025,3,31)),VLOOKUP(C31&amp;J31,Sheet1!$E$11:$F$16,2,0)+VLOOKUP(F31,Sheet1!$B$2:$C$48,2,0),IF(AND(C31="FCV",L31&gt;=DATE(2025,4,1),L31&lt;=DATE(2026,3,31)),VLOOKUP(C31&amp;J31,Sheet1!$T$11:$U$16,2,0),IF(AND(L31&gt;=DATE(2025,4,1),L31&lt;=DATE(2026,3,31)),VLOOKUP(C31&amp;J31,Sheet1!$T$11:$U$16,2,0)+VLOOKUP(F31,Sheet1!$N$2:$R$47,5,0),""))))</f>
        <v/>
      </c>
      <c r="S31" s="94" t="str">
        <f>IF(Q31&gt;=8400000,IF(AND(L31&gt;=DATE(2024,4,1),L31&lt;=DATE(2025,3,31)),VLOOKUP(C31&amp;J31,Sheet1!$E$11:$F$16,2,0)+VLOOKUP(F31,Sheet1!$B$2:$C$48,2,0),IF(AND(C31="FCV",L31&gt;=DATE(2025,4,1),L31&lt;=DATE(2026,3,31)),VLOOKUP(C31&amp;J31,Sheet1!$T$11:$U$16,2,0)+200000,IF(AND(L31&gt;=DATE(2025,4,1),L31&lt;=DATE(2026,3,31)),VLOOKUP(C31&amp;J31,Sheet1!$T$11:$U$16,2,0)+VLOOKUP(F31,Sheet1!$N$2:$R$47,5,0),"")))*0.8,"")</f>
        <v/>
      </c>
    </row>
    <row r="32" spans="2:19" ht="30" customHeight="1">
      <c r="B32" s="31">
        <v>19</v>
      </c>
      <c r="C32" s="30"/>
      <c r="D32" s="62"/>
      <c r="E32" s="30"/>
      <c r="F32" s="26"/>
      <c r="G32" s="1"/>
      <c r="H32" s="1"/>
      <c r="I32" s="1"/>
      <c r="J32" s="3"/>
      <c r="K32" s="1"/>
      <c r="L32" s="2"/>
      <c r="M32" s="4"/>
      <c r="N32" s="4"/>
      <c r="O32" s="1"/>
      <c r="P32" s="7"/>
      <c r="Q32" s="25"/>
      <c r="R32" s="29" t="str">
        <f>IF(Q32&gt;=8400000,S32,IF(AND(L32&gt;=DATE(2024,4,1),L32&lt;=DATE(2025,3,31)),VLOOKUP(C32&amp;J32,Sheet1!$E$11:$F$16,2,0)+VLOOKUP(F32,Sheet1!$B$2:$C$48,2,0),IF(AND(C32="FCV",L32&gt;=DATE(2025,4,1),L32&lt;=DATE(2026,3,31)),VLOOKUP(C32&amp;J32,Sheet1!$T$11:$U$16,2,0),IF(AND(L32&gt;=DATE(2025,4,1),L32&lt;=DATE(2026,3,31)),VLOOKUP(C32&amp;J32,Sheet1!$T$11:$U$16,2,0)+VLOOKUP(F32,Sheet1!$N$2:$R$47,5,0),""))))</f>
        <v/>
      </c>
      <c r="S32" s="94" t="str">
        <f>IF(Q32&gt;=8400000,IF(AND(L32&gt;=DATE(2024,4,1),L32&lt;=DATE(2025,3,31)),VLOOKUP(C32&amp;J32,Sheet1!$E$11:$F$16,2,0)+VLOOKUP(F32,Sheet1!$B$2:$C$48,2,0),IF(AND(C32="FCV",L32&gt;=DATE(2025,4,1),L32&lt;=DATE(2026,3,31)),VLOOKUP(C32&amp;J32,Sheet1!$T$11:$U$16,2,0)+200000,IF(AND(L32&gt;=DATE(2025,4,1),L32&lt;=DATE(2026,3,31)),VLOOKUP(C32&amp;J32,Sheet1!$T$11:$U$16,2,0)+VLOOKUP(F32,Sheet1!$N$2:$R$47,5,0),"")))*0.8,"")</f>
        <v/>
      </c>
    </row>
    <row r="33" spans="2:19" ht="30" customHeight="1">
      <c r="B33" s="31">
        <v>20</v>
      </c>
      <c r="C33" s="30"/>
      <c r="D33" s="62"/>
      <c r="E33" s="30"/>
      <c r="F33" s="26"/>
      <c r="G33" s="3"/>
      <c r="H33" s="3"/>
      <c r="I33" s="3"/>
      <c r="J33" s="3"/>
      <c r="K33" s="3"/>
      <c r="L33" s="4"/>
      <c r="M33" s="4"/>
      <c r="N33" s="4"/>
      <c r="O33" s="3"/>
      <c r="P33" s="7"/>
      <c r="Q33" s="25"/>
      <c r="R33" s="29" t="str">
        <f>IF(Q33&gt;=8400000,S33,IF(AND(L33&gt;=DATE(2024,4,1),L33&lt;=DATE(2025,3,31)),VLOOKUP(C33&amp;J33,Sheet1!$E$11:$F$16,2,0)+VLOOKUP(F33,Sheet1!$B$2:$C$48,2,0),IF(AND(C33="FCV",L33&gt;=DATE(2025,4,1),L33&lt;=DATE(2026,3,31)),VLOOKUP(C33&amp;J33,Sheet1!$T$11:$U$16,2,0),IF(AND(L33&gt;=DATE(2025,4,1),L33&lt;=DATE(2026,3,31)),VLOOKUP(C33&amp;J33,Sheet1!$T$11:$U$16,2,0)+VLOOKUP(F33,Sheet1!$N$2:$R$47,5,0),""))))</f>
        <v/>
      </c>
      <c r="S33" s="94" t="str">
        <f>IF(Q33&gt;=8400000,IF(AND(L33&gt;=DATE(2024,4,1),L33&lt;=DATE(2025,3,31)),VLOOKUP(C33&amp;J33,Sheet1!$E$11:$F$16,2,0)+VLOOKUP(F33,Sheet1!$B$2:$C$48,2,0),IF(AND(C33="FCV",L33&gt;=DATE(2025,4,1),L33&lt;=DATE(2026,3,31)),VLOOKUP(C33&amp;J33,Sheet1!$T$11:$U$16,2,0)+200000,IF(AND(L33&gt;=DATE(2025,4,1),L33&lt;=DATE(2026,3,31)),VLOOKUP(C33&amp;J33,Sheet1!$T$11:$U$16,2,0)+VLOOKUP(F33,Sheet1!$N$2:$R$47,5,0),"")))*0.8,"")</f>
        <v/>
      </c>
    </row>
    <row r="34" spans="2:19" ht="30" customHeight="1">
      <c r="B34" s="31">
        <v>21</v>
      </c>
      <c r="C34" s="30"/>
      <c r="D34" s="62"/>
      <c r="E34" s="30"/>
      <c r="F34" s="26"/>
      <c r="G34" s="3"/>
      <c r="H34" s="3"/>
      <c r="I34" s="3"/>
      <c r="J34" s="3"/>
      <c r="K34" s="3"/>
      <c r="L34" s="4"/>
      <c r="M34" s="4"/>
      <c r="N34" s="4"/>
      <c r="O34" s="3"/>
      <c r="P34" s="7"/>
      <c r="Q34" s="25"/>
      <c r="R34" s="29" t="str">
        <f>IF(Q34&gt;=8400000,S34,IF(AND(L34&gt;=DATE(2024,4,1),L34&lt;=DATE(2025,3,31)),VLOOKUP(C34&amp;J34,Sheet1!$E$11:$F$16,2,0)+VLOOKUP(F34,Sheet1!$B$2:$C$48,2,0),IF(AND(C34="FCV",L34&gt;=DATE(2025,4,1),L34&lt;=DATE(2026,3,31)),VLOOKUP(C34&amp;J34,Sheet1!$T$11:$U$16,2,0),IF(AND(L34&gt;=DATE(2025,4,1),L34&lt;=DATE(2026,3,31)),VLOOKUP(C34&amp;J34,Sheet1!$T$11:$U$16,2,0)+VLOOKUP(F34,Sheet1!$N$2:$R$47,5,0),""))))</f>
        <v/>
      </c>
      <c r="S34" s="94" t="str">
        <f>IF(Q34&gt;=8400000,IF(AND(L34&gt;=DATE(2024,4,1),L34&lt;=DATE(2025,3,31)),VLOOKUP(C34&amp;J34,Sheet1!$E$11:$F$16,2,0)+VLOOKUP(F34,Sheet1!$B$2:$C$48,2,0),IF(AND(C34="FCV",L34&gt;=DATE(2025,4,1),L34&lt;=DATE(2026,3,31)),VLOOKUP(C34&amp;J34,Sheet1!$T$11:$U$16,2,0)+200000,IF(AND(L34&gt;=DATE(2025,4,1),L34&lt;=DATE(2026,3,31)),VLOOKUP(C34&amp;J34,Sheet1!$T$11:$U$16,2,0)+VLOOKUP(F34,Sheet1!$N$2:$R$47,5,0),"")))*0.8,"")</f>
        <v/>
      </c>
    </row>
    <row r="35" spans="2:19" ht="30" customHeight="1">
      <c r="B35" s="31">
        <v>22</v>
      </c>
      <c r="C35" s="30"/>
      <c r="D35" s="62"/>
      <c r="E35" s="30"/>
      <c r="F35" s="26"/>
      <c r="G35" s="3"/>
      <c r="H35" s="3"/>
      <c r="I35" s="3"/>
      <c r="J35" s="3"/>
      <c r="K35" s="3"/>
      <c r="L35" s="4"/>
      <c r="M35" s="4"/>
      <c r="N35" s="4"/>
      <c r="O35" s="3"/>
      <c r="P35" s="7"/>
      <c r="Q35" s="25"/>
      <c r="R35" s="29" t="str">
        <f>IF(Q35&gt;=8400000,S35,IF(AND(L35&gt;=DATE(2024,4,1),L35&lt;=DATE(2025,3,31)),VLOOKUP(C35&amp;J35,Sheet1!$E$11:$F$16,2,0)+VLOOKUP(F35,Sheet1!$B$2:$C$48,2,0),IF(AND(C35="FCV",L35&gt;=DATE(2025,4,1),L35&lt;=DATE(2026,3,31)),VLOOKUP(C35&amp;J35,Sheet1!$T$11:$U$16,2,0),IF(AND(L35&gt;=DATE(2025,4,1),L35&lt;=DATE(2026,3,31)),VLOOKUP(C35&amp;J35,Sheet1!$T$11:$U$16,2,0)+VLOOKUP(F35,Sheet1!$N$2:$R$47,5,0),""))))</f>
        <v/>
      </c>
      <c r="S35" s="94" t="str">
        <f>IF(Q35&gt;=8400000,IF(AND(L35&gt;=DATE(2024,4,1),L35&lt;=DATE(2025,3,31)),VLOOKUP(C35&amp;J35,Sheet1!$E$11:$F$16,2,0)+VLOOKUP(F35,Sheet1!$B$2:$C$48,2,0),IF(AND(C35="FCV",L35&gt;=DATE(2025,4,1),L35&lt;=DATE(2026,3,31)),VLOOKUP(C35&amp;J35,Sheet1!$T$11:$U$16,2,0)+200000,IF(AND(L35&gt;=DATE(2025,4,1),L35&lt;=DATE(2026,3,31)),VLOOKUP(C35&amp;J35,Sheet1!$T$11:$U$16,2,0)+VLOOKUP(F35,Sheet1!$N$2:$R$47,5,0),"")))*0.8,"")</f>
        <v/>
      </c>
    </row>
    <row r="36" spans="2:19" ht="30" customHeight="1">
      <c r="B36" s="31">
        <v>23</v>
      </c>
      <c r="C36" s="30"/>
      <c r="D36" s="62"/>
      <c r="E36" s="30"/>
      <c r="F36" s="26"/>
      <c r="G36" s="3"/>
      <c r="H36" s="3"/>
      <c r="I36" s="3"/>
      <c r="J36" s="3"/>
      <c r="K36" s="3"/>
      <c r="L36" s="4"/>
      <c r="M36" s="4"/>
      <c r="N36" s="4"/>
      <c r="O36" s="3"/>
      <c r="P36" s="7"/>
      <c r="Q36" s="25"/>
      <c r="R36" s="29" t="str">
        <f>IF(Q36&gt;=8400000,S36,IF(AND(L36&gt;=DATE(2024,4,1),L36&lt;=DATE(2025,3,31)),VLOOKUP(C36&amp;J36,Sheet1!$E$11:$F$16,2,0)+VLOOKUP(F36,Sheet1!$B$2:$C$48,2,0),IF(AND(C36="FCV",L36&gt;=DATE(2025,4,1),L36&lt;=DATE(2026,3,31)),VLOOKUP(C36&amp;J36,Sheet1!$T$11:$U$16,2,0),IF(AND(L36&gt;=DATE(2025,4,1),L36&lt;=DATE(2026,3,31)),VLOOKUP(C36&amp;J36,Sheet1!$T$11:$U$16,2,0)+VLOOKUP(F36,Sheet1!$N$2:$R$47,5,0),""))))</f>
        <v/>
      </c>
      <c r="S36" s="94" t="str">
        <f>IF(Q36&gt;=8400000,IF(AND(L36&gt;=DATE(2024,4,1),L36&lt;=DATE(2025,3,31)),VLOOKUP(C36&amp;J36,Sheet1!$E$11:$F$16,2,0)+VLOOKUP(F36,Sheet1!$B$2:$C$48,2,0),IF(AND(C36="FCV",L36&gt;=DATE(2025,4,1),L36&lt;=DATE(2026,3,31)),VLOOKUP(C36&amp;J36,Sheet1!$T$11:$U$16,2,0)+200000,IF(AND(L36&gt;=DATE(2025,4,1),L36&lt;=DATE(2026,3,31)),VLOOKUP(C36&amp;J36,Sheet1!$T$11:$U$16,2,0)+VLOOKUP(F36,Sheet1!$N$2:$R$47,5,0),"")))*0.8,"")</f>
        <v/>
      </c>
    </row>
    <row r="37" spans="2:19" ht="30" customHeight="1">
      <c r="B37" s="31">
        <v>24</v>
      </c>
      <c r="C37" s="30"/>
      <c r="D37" s="62"/>
      <c r="E37" s="30"/>
      <c r="F37" s="26"/>
      <c r="G37" s="3"/>
      <c r="H37" s="3"/>
      <c r="I37" s="3"/>
      <c r="J37" s="3"/>
      <c r="K37" s="3"/>
      <c r="L37" s="4"/>
      <c r="M37" s="4"/>
      <c r="N37" s="4"/>
      <c r="O37" s="3"/>
      <c r="P37" s="7"/>
      <c r="Q37" s="25"/>
      <c r="R37" s="29" t="str">
        <f>IF(Q37&gt;=8400000,S37,IF(AND(L37&gt;=DATE(2024,4,1),L37&lt;=DATE(2025,3,31)),VLOOKUP(C37&amp;J37,Sheet1!$E$11:$F$16,2,0)+VLOOKUP(F37,Sheet1!$B$2:$C$48,2,0),IF(AND(C37="FCV",L37&gt;=DATE(2025,4,1),L37&lt;=DATE(2026,3,31)),VLOOKUP(C37&amp;J37,Sheet1!$T$11:$U$16,2,0),IF(AND(L37&gt;=DATE(2025,4,1),L37&lt;=DATE(2026,3,31)),VLOOKUP(C37&amp;J37,Sheet1!$T$11:$U$16,2,0)+VLOOKUP(F37,Sheet1!$N$2:$R$47,5,0),""))))</f>
        <v/>
      </c>
      <c r="S37" s="94" t="str">
        <f>IF(Q37&gt;=8400000,IF(AND(L37&gt;=DATE(2024,4,1),L37&lt;=DATE(2025,3,31)),VLOOKUP(C37&amp;J37,Sheet1!$E$11:$F$16,2,0)+VLOOKUP(F37,Sheet1!$B$2:$C$48,2,0),IF(AND(C37="FCV",L37&gt;=DATE(2025,4,1),L37&lt;=DATE(2026,3,31)),VLOOKUP(C37&amp;J37,Sheet1!$T$11:$U$16,2,0)+200000,IF(AND(L37&gt;=DATE(2025,4,1),L37&lt;=DATE(2026,3,31)),VLOOKUP(C37&amp;J37,Sheet1!$T$11:$U$16,2,0)+VLOOKUP(F37,Sheet1!$N$2:$R$47,5,0),"")))*0.8,"")</f>
        <v/>
      </c>
    </row>
    <row r="38" spans="2:19" ht="30" customHeight="1">
      <c r="B38" s="31">
        <v>25</v>
      </c>
      <c r="C38" s="30"/>
      <c r="D38" s="62"/>
      <c r="E38" s="30"/>
      <c r="F38" s="26"/>
      <c r="G38" s="3"/>
      <c r="H38" s="3"/>
      <c r="I38" s="3"/>
      <c r="J38" s="3"/>
      <c r="K38" s="3"/>
      <c r="L38" s="4"/>
      <c r="M38" s="4"/>
      <c r="N38" s="4"/>
      <c r="O38" s="3"/>
      <c r="P38" s="7"/>
      <c r="Q38" s="25"/>
      <c r="R38" s="29" t="str">
        <f>IF(Q38&gt;=8400000,S38,IF(AND(L38&gt;=DATE(2024,4,1),L38&lt;=DATE(2025,3,31)),VLOOKUP(C38&amp;J38,Sheet1!$E$11:$F$16,2,0)+VLOOKUP(F38,Sheet1!$B$2:$C$48,2,0),IF(AND(C38="FCV",L38&gt;=DATE(2025,4,1),L38&lt;=DATE(2026,3,31)),VLOOKUP(C38&amp;J38,Sheet1!$T$11:$U$16,2,0),IF(AND(L38&gt;=DATE(2025,4,1),L38&lt;=DATE(2026,3,31)),VLOOKUP(C38&amp;J38,Sheet1!$T$11:$U$16,2,0)+VLOOKUP(F38,Sheet1!$N$2:$R$47,5,0),""))))</f>
        <v/>
      </c>
      <c r="S38" s="94" t="str">
        <f>IF(Q38&gt;=8400000,IF(AND(L38&gt;=DATE(2024,4,1),L38&lt;=DATE(2025,3,31)),VLOOKUP(C38&amp;J38,Sheet1!$E$11:$F$16,2,0)+VLOOKUP(F38,Sheet1!$B$2:$C$48,2,0),IF(AND(C38="FCV",L38&gt;=DATE(2025,4,1),L38&lt;=DATE(2026,3,31)),VLOOKUP(C38&amp;J38,Sheet1!$T$11:$U$16,2,0)+200000,IF(AND(L38&gt;=DATE(2025,4,1),L38&lt;=DATE(2026,3,31)),VLOOKUP(C38&amp;J38,Sheet1!$T$11:$U$16,2,0)+VLOOKUP(F38,Sheet1!$N$2:$R$47,5,0),"")))*0.8,"")</f>
        <v/>
      </c>
    </row>
    <row r="39" spans="2:19" ht="30" customHeight="1">
      <c r="B39" s="31">
        <v>26</v>
      </c>
      <c r="C39" s="30"/>
      <c r="D39" s="62"/>
      <c r="E39" s="30"/>
      <c r="F39" s="26"/>
      <c r="G39" s="3"/>
      <c r="H39" s="3"/>
      <c r="I39" s="3"/>
      <c r="J39" s="3"/>
      <c r="K39" s="3"/>
      <c r="L39" s="4"/>
      <c r="M39" s="4"/>
      <c r="N39" s="4"/>
      <c r="O39" s="3"/>
      <c r="P39" s="7"/>
      <c r="Q39" s="25"/>
      <c r="R39" s="29" t="str">
        <f>IF(Q39&gt;=8400000,S39,IF(AND(L39&gt;=DATE(2024,4,1),L39&lt;=DATE(2025,3,31)),VLOOKUP(C39&amp;J39,Sheet1!$E$11:$F$16,2,0)+VLOOKUP(F39,Sheet1!$B$2:$C$48,2,0),IF(AND(C39="FCV",L39&gt;=DATE(2025,4,1),L39&lt;=DATE(2026,3,31)),VLOOKUP(C39&amp;J39,Sheet1!$T$11:$U$16,2,0),IF(AND(L39&gt;=DATE(2025,4,1),L39&lt;=DATE(2026,3,31)),VLOOKUP(C39&amp;J39,Sheet1!$T$11:$U$16,2,0)+VLOOKUP(F39,Sheet1!$N$2:$R$47,5,0),""))))</f>
        <v/>
      </c>
      <c r="S39" s="94" t="str">
        <f>IF(Q39&gt;=8400000,IF(AND(L39&gt;=DATE(2024,4,1),L39&lt;=DATE(2025,3,31)),VLOOKUP(C39&amp;J39,Sheet1!$E$11:$F$16,2,0)+VLOOKUP(F39,Sheet1!$B$2:$C$48,2,0),IF(AND(C39="FCV",L39&gt;=DATE(2025,4,1),L39&lt;=DATE(2026,3,31)),VLOOKUP(C39&amp;J39,Sheet1!$T$11:$U$16,2,0)+200000,IF(AND(L39&gt;=DATE(2025,4,1),L39&lt;=DATE(2026,3,31)),VLOOKUP(C39&amp;J39,Sheet1!$T$11:$U$16,2,0)+VLOOKUP(F39,Sheet1!$N$2:$R$47,5,0),"")))*0.8,"")</f>
        <v/>
      </c>
    </row>
    <row r="40" spans="2:19" ht="30" customHeight="1">
      <c r="B40" s="31">
        <v>27</v>
      </c>
      <c r="C40" s="30"/>
      <c r="D40" s="62"/>
      <c r="E40" s="30"/>
      <c r="F40" s="26"/>
      <c r="G40" s="3"/>
      <c r="H40" s="3"/>
      <c r="I40" s="3"/>
      <c r="J40" s="3"/>
      <c r="K40" s="3"/>
      <c r="L40" s="4"/>
      <c r="M40" s="4"/>
      <c r="N40" s="4"/>
      <c r="O40" s="3"/>
      <c r="P40" s="7"/>
      <c r="Q40" s="25"/>
      <c r="R40" s="29" t="str">
        <f>IF(Q40&gt;=8400000,S40,IF(AND(L40&gt;=DATE(2024,4,1),L40&lt;=DATE(2025,3,31)),VLOOKUP(C40&amp;J40,Sheet1!$E$11:$F$16,2,0)+VLOOKUP(F40,Sheet1!$B$2:$C$48,2,0),IF(AND(C40="FCV",L40&gt;=DATE(2025,4,1),L40&lt;=DATE(2026,3,31)),VLOOKUP(C40&amp;J40,Sheet1!$T$11:$U$16,2,0),IF(AND(L40&gt;=DATE(2025,4,1),L40&lt;=DATE(2026,3,31)),VLOOKUP(C40&amp;J40,Sheet1!$T$11:$U$16,2,0)+VLOOKUP(F40,Sheet1!$N$2:$R$47,5,0),""))))</f>
        <v/>
      </c>
      <c r="S40" s="94" t="str">
        <f>IF(Q40&gt;=8400000,IF(AND(L40&gt;=DATE(2024,4,1),L40&lt;=DATE(2025,3,31)),VLOOKUP(C40&amp;J40,Sheet1!$E$11:$F$16,2,0)+VLOOKUP(F40,Sheet1!$B$2:$C$48,2,0),IF(AND(C40="FCV",L40&gt;=DATE(2025,4,1),L40&lt;=DATE(2026,3,31)),VLOOKUP(C40&amp;J40,Sheet1!$T$11:$U$16,2,0)+200000,IF(AND(L40&gt;=DATE(2025,4,1),L40&lt;=DATE(2026,3,31)),VLOOKUP(C40&amp;J40,Sheet1!$T$11:$U$16,2,0)+VLOOKUP(F40,Sheet1!$N$2:$R$47,5,0),"")))*0.8,"")</f>
        <v/>
      </c>
    </row>
    <row r="41" spans="2:19" ht="30" customHeight="1">
      <c r="B41" s="31">
        <v>28</v>
      </c>
      <c r="C41" s="30"/>
      <c r="D41" s="62"/>
      <c r="E41" s="30"/>
      <c r="F41" s="26"/>
      <c r="G41" s="3"/>
      <c r="H41" s="3"/>
      <c r="I41" s="3"/>
      <c r="J41" s="3"/>
      <c r="K41" s="3"/>
      <c r="L41" s="4"/>
      <c r="M41" s="4"/>
      <c r="N41" s="4"/>
      <c r="O41" s="3"/>
      <c r="P41" s="7"/>
      <c r="Q41" s="25"/>
      <c r="R41" s="29" t="str">
        <f>IF(Q41&gt;=8400000,S41,IF(AND(L41&gt;=DATE(2024,4,1),L41&lt;=DATE(2025,3,31)),VLOOKUP(C41&amp;J41,Sheet1!$E$11:$F$16,2,0)+VLOOKUP(F41,Sheet1!$B$2:$C$48,2,0),IF(AND(C41="FCV",L41&gt;=DATE(2025,4,1),L41&lt;=DATE(2026,3,31)),VLOOKUP(C41&amp;J41,Sheet1!$T$11:$U$16,2,0),IF(AND(L41&gt;=DATE(2025,4,1),L41&lt;=DATE(2026,3,31)),VLOOKUP(C41&amp;J41,Sheet1!$T$11:$U$16,2,0)+VLOOKUP(F41,Sheet1!$N$2:$R$47,5,0),""))))</f>
        <v/>
      </c>
      <c r="S41" s="94" t="str">
        <f>IF(Q41&gt;=8400000,IF(AND(L41&gt;=DATE(2024,4,1),L41&lt;=DATE(2025,3,31)),VLOOKUP(C41&amp;J41,Sheet1!$E$11:$F$16,2,0)+VLOOKUP(F41,Sheet1!$B$2:$C$48,2,0),IF(AND(C41="FCV",L41&gt;=DATE(2025,4,1),L41&lt;=DATE(2026,3,31)),VLOOKUP(C41&amp;J41,Sheet1!$T$11:$U$16,2,0)+200000,IF(AND(L41&gt;=DATE(2025,4,1),L41&lt;=DATE(2026,3,31)),VLOOKUP(C41&amp;J41,Sheet1!$T$11:$U$16,2,0)+VLOOKUP(F41,Sheet1!$N$2:$R$47,5,0),"")))*0.8,"")</f>
        <v/>
      </c>
    </row>
    <row r="42" spans="2:19" ht="30" customHeight="1">
      <c r="B42" s="31">
        <v>29</v>
      </c>
      <c r="C42" s="30"/>
      <c r="D42" s="62"/>
      <c r="E42" s="30"/>
      <c r="F42" s="26"/>
      <c r="G42" s="3"/>
      <c r="H42" s="3"/>
      <c r="I42" s="3"/>
      <c r="J42" s="3"/>
      <c r="K42" s="3"/>
      <c r="L42" s="4"/>
      <c r="M42" s="4"/>
      <c r="N42" s="4"/>
      <c r="O42" s="3"/>
      <c r="P42" s="7"/>
      <c r="Q42" s="25"/>
      <c r="R42" s="29" t="str">
        <f>IF(Q42&gt;=8400000,S42,IF(AND(L42&gt;=DATE(2024,4,1),L42&lt;=DATE(2025,3,31)),VLOOKUP(C42&amp;J42,Sheet1!$E$11:$F$16,2,0)+VLOOKUP(F42,Sheet1!$B$2:$C$48,2,0),IF(AND(C42="FCV",L42&gt;=DATE(2025,4,1),L42&lt;=DATE(2026,3,31)),VLOOKUP(C42&amp;J42,Sheet1!$T$11:$U$16,2,0),IF(AND(L42&gt;=DATE(2025,4,1),L42&lt;=DATE(2026,3,31)),VLOOKUP(C42&amp;J42,Sheet1!$T$11:$U$16,2,0)+VLOOKUP(F42,Sheet1!$N$2:$R$47,5,0),""))))</f>
        <v/>
      </c>
      <c r="S42" s="94" t="str">
        <f>IF(Q42&gt;=8400000,IF(AND(L42&gt;=DATE(2024,4,1),L42&lt;=DATE(2025,3,31)),VLOOKUP(C42&amp;J42,Sheet1!$E$11:$F$16,2,0)+VLOOKUP(F42,Sheet1!$B$2:$C$48,2,0),IF(AND(C42="FCV",L42&gt;=DATE(2025,4,1),L42&lt;=DATE(2026,3,31)),VLOOKUP(C42&amp;J42,Sheet1!$T$11:$U$16,2,0)+200000,IF(AND(L42&gt;=DATE(2025,4,1),L42&lt;=DATE(2026,3,31)),VLOOKUP(C42&amp;J42,Sheet1!$T$11:$U$16,2,0)+VLOOKUP(F42,Sheet1!$N$2:$R$47,5,0),"")))*0.8,"")</f>
        <v/>
      </c>
    </row>
    <row r="43" spans="2:19" ht="30" customHeight="1">
      <c r="B43" s="31">
        <v>30</v>
      </c>
      <c r="C43" s="30"/>
      <c r="D43" s="62"/>
      <c r="E43" s="30"/>
      <c r="F43" s="26"/>
      <c r="G43" s="3"/>
      <c r="H43" s="3"/>
      <c r="I43" s="3"/>
      <c r="J43" s="3"/>
      <c r="K43" s="3"/>
      <c r="L43" s="4"/>
      <c r="M43" s="4"/>
      <c r="N43" s="4"/>
      <c r="O43" s="3"/>
      <c r="P43" s="7"/>
      <c r="Q43" s="25"/>
      <c r="R43" s="29" t="str">
        <f>IF(Q43&gt;=8400000,S43,IF(AND(L43&gt;=DATE(2024,4,1),L43&lt;=DATE(2025,3,31)),VLOOKUP(C43&amp;J43,Sheet1!$E$11:$F$16,2,0)+VLOOKUP(F43,Sheet1!$B$2:$C$48,2,0),IF(AND(C43="FCV",L43&gt;=DATE(2025,4,1),L43&lt;=DATE(2026,3,31)),VLOOKUP(C43&amp;J43,Sheet1!$T$11:$U$16,2,0),IF(AND(L43&gt;=DATE(2025,4,1),L43&lt;=DATE(2026,3,31)),VLOOKUP(C43&amp;J43,Sheet1!$T$11:$U$16,2,0)+VLOOKUP(F43,Sheet1!$N$2:$R$47,5,0),""))))</f>
        <v/>
      </c>
      <c r="S43" s="94" t="str">
        <f>IF(Q43&gt;=8400000,IF(AND(L43&gt;=DATE(2024,4,1),L43&lt;=DATE(2025,3,31)),VLOOKUP(C43&amp;J43,Sheet1!$E$11:$F$16,2,0)+VLOOKUP(F43,Sheet1!$B$2:$C$48,2,0),IF(AND(C43="FCV",L43&gt;=DATE(2025,4,1),L43&lt;=DATE(2026,3,31)),VLOOKUP(C43&amp;J43,Sheet1!$T$11:$U$16,2,0)+200000,IF(AND(L43&gt;=DATE(2025,4,1),L43&lt;=DATE(2026,3,31)),VLOOKUP(C43&amp;J43,Sheet1!$T$11:$U$16,2,0)+VLOOKUP(F43,Sheet1!$N$2:$R$47,5,0),"")))*0.8,"")</f>
        <v/>
      </c>
    </row>
    <row r="44" spans="2:19" ht="30" customHeight="1">
      <c r="B44" s="31">
        <v>31</v>
      </c>
      <c r="C44" s="30"/>
      <c r="D44" s="62"/>
      <c r="E44" s="30"/>
      <c r="F44" s="26"/>
      <c r="G44" s="3"/>
      <c r="H44" s="3"/>
      <c r="I44" s="3"/>
      <c r="J44" s="3"/>
      <c r="K44" s="3"/>
      <c r="L44" s="4"/>
      <c r="M44" s="4"/>
      <c r="N44" s="4"/>
      <c r="O44" s="3"/>
      <c r="P44" s="7"/>
      <c r="Q44" s="25"/>
      <c r="R44" s="29" t="str">
        <f>IF(Q44&gt;=8400000,S44,IF(AND(L44&gt;=DATE(2024,4,1),L44&lt;=DATE(2025,3,31)),VLOOKUP(C44&amp;J44,Sheet1!$E$11:$F$16,2,0)+VLOOKUP(F44,Sheet1!$B$2:$C$48,2,0),IF(AND(C44="FCV",L44&gt;=DATE(2025,4,1),L44&lt;=DATE(2026,3,31)),VLOOKUP(C44&amp;J44,Sheet1!$T$11:$U$16,2,0),IF(AND(L44&gt;=DATE(2025,4,1),L44&lt;=DATE(2026,3,31)),VLOOKUP(C44&amp;J44,Sheet1!$T$11:$U$16,2,0)+VLOOKUP(F44,Sheet1!$N$2:$R$47,5,0),""))))</f>
        <v/>
      </c>
      <c r="S44" s="94" t="str">
        <f>IF(Q44&gt;=8400000,IF(AND(L44&gt;=DATE(2024,4,1),L44&lt;=DATE(2025,3,31)),VLOOKUP(C44&amp;J44,Sheet1!$E$11:$F$16,2,0)+VLOOKUP(F44,Sheet1!$B$2:$C$48,2,0),IF(AND(C44="FCV",L44&gt;=DATE(2025,4,1),L44&lt;=DATE(2026,3,31)),VLOOKUP(C44&amp;J44,Sheet1!$T$11:$U$16,2,0)+200000,IF(AND(L44&gt;=DATE(2025,4,1),L44&lt;=DATE(2026,3,31)),VLOOKUP(C44&amp;J44,Sheet1!$T$11:$U$16,2,0)+VLOOKUP(F44,Sheet1!$N$2:$R$47,5,0),"")))*0.8,"")</f>
        <v/>
      </c>
    </row>
    <row r="45" spans="2:19" ht="30" customHeight="1">
      <c r="B45" s="31">
        <v>32</v>
      </c>
      <c r="C45" s="30"/>
      <c r="D45" s="62"/>
      <c r="E45" s="30"/>
      <c r="F45" s="26"/>
      <c r="G45" s="3"/>
      <c r="H45" s="3"/>
      <c r="I45" s="3"/>
      <c r="J45" s="3"/>
      <c r="K45" s="3"/>
      <c r="L45" s="4"/>
      <c r="M45" s="4"/>
      <c r="N45" s="4"/>
      <c r="O45" s="3"/>
      <c r="P45" s="7"/>
      <c r="Q45" s="25"/>
      <c r="R45" s="29" t="str">
        <f>IF(Q45&gt;=8400000,S45,IF(AND(L45&gt;=DATE(2024,4,1),L45&lt;=DATE(2025,3,31)),VLOOKUP(C45&amp;J45,Sheet1!$E$11:$F$16,2,0)+VLOOKUP(F45,Sheet1!$B$2:$C$48,2,0),IF(AND(C45="FCV",L45&gt;=DATE(2025,4,1),L45&lt;=DATE(2026,3,31)),VLOOKUP(C45&amp;J45,Sheet1!$T$11:$U$16,2,0),IF(AND(L45&gt;=DATE(2025,4,1),L45&lt;=DATE(2026,3,31)),VLOOKUP(C45&amp;J45,Sheet1!$T$11:$U$16,2,0)+VLOOKUP(F45,Sheet1!$N$2:$R$47,5,0),""))))</f>
        <v/>
      </c>
      <c r="S45" s="94" t="str">
        <f>IF(Q45&gt;=8400000,IF(AND(L45&gt;=DATE(2024,4,1),L45&lt;=DATE(2025,3,31)),VLOOKUP(C45&amp;J45,Sheet1!$E$11:$F$16,2,0)+VLOOKUP(F45,Sheet1!$B$2:$C$48,2,0),IF(AND(C45="FCV",L45&gt;=DATE(2025,4,1),L45&lt;=DATE(2026,3,31)),VLOOKUP(C45&amp;J45,Sheet1!$T$11:$U$16,2,0)+200000,IF(AND(L45&gt;=DATE(2025,4,1),L45&lt;=DATE(2026,3,31)),VLOOKUP(C45&amp;J45,Sheet1!$T$11:$U$16,2,0)+VLOOKUP(F45,Sheet1!$N$2:$R$47,5,0),"")))*0.8,"")</f>
        <v/>
      </c>
    </row>
    <row r="46" spans="2:19" ht="30" customHeight="1">
      <c r="B46" s="31">
        <v>33</v>
      </c>
      <c r="C46" s="30"/>
      <c r="D46" s="62"/>
      <c r="E46" s="30"/>
      <c r="F46" s="26"/>
      <c r="G46" s="3"/>
      <c r="H46" s="3"/>
      <c r="I46" s="3"/>
      <c r="J46" s="3"/>
      <c r="K46" s="3"/>
      <c r="L46" s="4"/>
      <c r="M46" s="4"/>
      <c r="N46" s="4"/>
      <c r="O46" s="3"/>
      <c r="P46" s="7"/>
      <c r="Q46" s="25"/>
      <c r="R46" s="29" t="str">
        <f>IF(Q46&gt;=8400000,S46,IF(AND(L46&gt;=DATE(2024,4,1),L46&lt;=DATE(2025,3,31)),VLOOKUP(C46&amp;J46,Sheet1!$E$11:$F$16,2,0)+VLOOKUP(F46,Sheet1!$B$2:$C$48,2,0),IF(AND(C46="FCV",L46&gt;=DATE(2025,4,1),L46&lt;=DATE(2026,3,31)),VLOOKUP(C46&amp;J46,Sheet1!$T$11:$U$16,2,0),IF(AND(L46&gt;=DATE(2025,4,1),L46&lt;=DATE(2026,3,31)),VLOOKUP(C46&amp;J46,Sheet1!$T$11:$U$16,2,0)+VLOOKUP(F46,Sheet1!$N$2:$R$47,5,0),""))))</f>
        <v/>
      </c>
      <c r="S46" s="94" t="str">
        <f>IF(Q46&gt;=8400000,IF(AND(L46&gt;=DATE(2024,4,1),L46&lt;=DATE(2025,3,31)),VLOOKUP(C46&amp;J46,Sheet1!$E$11:$F$16,2,0)+VLOOKUP(F46,Sheet1!$B$2:$C$48,2,0),IF(AND(C46="FCV",L46&gt;=DATE(2025,4,1),L46&lt;=DATE(2026,3,31)),VLOOKUP(C46&amp;J46,Sheet1!$T$11:$U$16,2,0)+200000,IF(AND(L46&gt;=DATE(2025,4,1),L46&lt;=DATE(2026,3,31)),VLOOKUP(C46&amp;J46,Sheet1!$T$11:$U$16,2,0)+VLOOKUP(F46,Sheet1!$N$2:$R$47,5,0),"")))*0.8,"")</f>
        <v/>
      </c>
    </row>
    <row r="47" spans="2:19" ht="30" customHeight="1">
      <c r="B47" s="31">
        <v>34</v>
      </c>
      <c r="C47" s="30"/>
      <c r="D47" s="62"/>
      <c r="E47" s="30"/>
      <c r="F47" s="26"/>
      <c r="G47" s="3"/>
      <c r="H47" s="3"/>
      <c r="I47" s="3"/>
      <c r="J47" s="3"/>
      <c r="K47" s="3"/>
      <c r="L47" s="4"/>
      <c r="M47" s="4"/>
      <c r="N47" s="4"/>
      <c r="O47" s="3"/>
      <c r="P47" s="7"/>
      <c r="Q47" s="25"/>
      <c r="R47" s="29" t="str">
        <f>IF(Q47&gt;=8400000,S47,IF(AND(L47&gt;=DATE(2024,4,1),L47&lt;=DATE(2025,3,31)),VLOOKUP(C47&amp;J47,Sheet1!$E$11:$F$16,2,0)+VLOOKUP(F47,Sheet1!$B$2:$C$48,2,0),IF(AND(C47="FCV",L47&gt;=DATE(2025,4,1),L47&lt;=DATE(2026,3,31)),VLOOKUP(C47&amp;J47,Sheet1!$T$11:$U$16,2,0),IF(AND(L47&gt;=DATE(2025,4,1),L47&lt;=DATE(2026,3,31)),VLOOKUP(C47&amp;J47,Sheet1!$T$11:$U$16,2,0)+VLOOKUP(F47,Sheet1!$N$2:$R$47,5,0),""))))</f>
        <v/>
      </c>
      <c r="S47" s="94" t="str">
        <f>IF(Q47&gt;=8400000,IF(AND(L47&gt;=DATE(2024,4,1),L47&lt;=DATE(2025,3,31)),VLOOKUP(C47&amp;J47,Sheet1!$E$11:$F$16,2,0)+VLOOKUP(F47,Sheet1!$B$2:$C$48,2,0),IF(AND(C47="FCV",L47&gt;=DATE(2025,4,1),L47&lt;=DATE(2026,3,31)),VLOOKUP(C47&amp;J47,Sheet1!$T$11:$U$16,2,0)+200000,IF(AND(L47&gt;=DATE(2025,4,1),L47&lt;=DATE(2026,3,31)),VLOOKUP(C47&amp;J47,Sheet1!$T$11:$U$16,2,0)+VLOOKUP(F47,Sheet1!$N$2:$R$47,5,0),"")))*0.8,"")</f>
        <v/>
      </c>
    </row>
    <row r="48" spans="2:19" ht="30" customHeight="1">
      <c r="B48" s="31">
        <v>35</v>
      </c>
      <c r="C48" s="30"/>
      <c r="D48" s="62"/>
      <c r="E48" s="30"/>
      <c r="F48" s="26"/>
      <c r="G48" s="3"/>
      <c r="H48" s="3"/>
      <c r="I48" s="3"/>
      <c r="J48" s="3"/>
      <c r="K48" s="3"/>
      <c r="L48" s="4"/>
      <c r="M48" s="4"/>
      <c r="N48" s="4"/>
      <c r="O48" s="3"/>
      <c r="P48" s="7"/>
      <c r="Q48" s="25"/>
      <c r="R48" s="29" t="str">
        <f>IF(Q48&gt;=8400000,S48,IF(AND(L48&gt;=DATE(2024,4,1),L48&lt;=DATE(2025,3,31)),VLOOKUP(C48&amp;J48,Sheet1!$E$11:$F$16,2,0)+VLOOKUP(F48,Sheet1!$B$2:$C$48,2,0),IF(AND(C48="FCV",L48&gt;=DATE(2025,4,1),L48&lt;=DATE(2026,3,31)),VLOOKUP(C48&amp;J48,Sheet1!$T$11:$U$16,2,0),IF(AND(L48&gt;=DATE(2025,4,1),L48&lt;=DATE(2026,3,31)),VLOOKUP(C48&amp;J48,Sheet1!$T$11:$U$16,2,0)+VLOOKUP(F48,Sheet1!$N$2:$R$47,5,0),""))))</f>
        <v/>
      </c>
      <c r="S48" s="94" t="str">
        <f>IF(Q48&gt;=8400000,IF(AND(L48&gt;=DATE(2024,4,1),L48&lt;=DATE(2025,3,31)),VLOOKUP(C48&amp;J48,Sheet1!$E$11:$F$16,2,0)+VLOOKUP(F48,Sheet1!$B$2:$C$48,2,0),IF(AND(C48="FCV",L48&gt;=DATE(2025,4,1),L48&lt;=DATE(2026,3,31)),VLOOKUP(C48&amp;J48,Sheet1!$T$11:$U$16,2,0)+200000,IF(AND(L48&gt;=DATE(2025,4,1),L48&lt;=DATE(2026,3,31)),VLOOKUP(C48&amp;J48,Sheet1!$T$11:$U$16,2,0)+VLOOKUP(F48,Sheet1!$N$2:$R$47,5,0),"")))*0.8,"")</f>
        <v/>
      </c>
    </row>
    <row r="49" spans="2:19" ht="30" customHeight="1">
      <c r="B49" s="31">
        <v>36</v>
      </c>
      <c r="C49" s="30"/>
      <c r="D49" s="62"/>
      <c r="E49" s="30"/>
      <c r="F49" s="26"/>
      <c r="G49" s="3"/>
      <c r="H49" s="3"/>
      <c r="I49" s="3"/>
      <c r="J49" s="3"/>
      <c r="K49" s="3"/>
      <c r="L49" s="4"/>
      <c r="M49" s="4"/>
      <c r="N49" s="4"/>
      <c r="O49" s="3"/>
      <c r="P49" s="7"/>
      <c r="Q49" s="25"/>
      <c r="R49" s="29" t="str">
        <f>IF(Q49&gt;=8400000,S49,IF(AND(L49&gt;=DATE(2024,4,1),L49&lt;=DATE(2025,3,31)),VLOOKUP(C49&amp;J49,Sheet1!$E$11:$F$16,2,0)+VLOOKUP(F49,Sheet1!$B$2:$C$48,2,0),IF(AND(C49="FCV",L49&gt;=DATE(2025,4,1),L49&lt;=DATE(2026,3,31)),VLOOKUP(C49&amp;J49,Sheet1!$T$11:$U$16,2,0),IF(AND(L49&gt;=DATE(2025,4,1),L49&lt;=DATE(2026,3,31)),VLOOKUP(C49&amp;J49,Sheet1!$T$11:$U$16,2,0)+VLOOKUP(F49,Sheet1!$N$2:$R$47,5,0),""))))</f>
        <v/>
      </c>
      <c r="S49" s="94" t="str">
        <f>IF(Q49&gt;=8400000,IF(AND(L49&gt;=DATE(2024,4,1),L49&lt;=DATE(2025,3,31)),VLOOKUP(C49&amp;J49,Sheet1!$E$11:$F$16,2,0)+VLOOKUP(F49,Sheet1!$B$2:$C$48,2,0),IF(AND(C49="FCV",L49&gt;=DATE(2025,4,1),L49&lt;=DATE(2026,3,31)),VLOOKUP(C49&amp;J49,Sheet1!$T$11:$U$16,2,0)+200000,IF(AND(L49&gt;=DATE(2025,4,1),L49&lt;=DATE(2026,3,31)),VLOOKUP(C49&amp;J49,Sheet1!$T$11:$U$16,2,0)+VLOOKUP(F49,Sheet1!$N$2:$R$47,5,0),"")))*0.8,"")</f>
        <v/>
      </c>
    </row>
    <row r="50" spans="2:19" ht="30" customHeight="1">
      <c r="B50" s="31">
        <v>37</v>
      </c>
      <c r="C50" s="30"/>
      <c r="D50" s="62"/>
      <c r="E50" s="30"/>
      <c r="F50" s="26"/>
      <c r="G50" s="3"/>
      <c r="H50" s="3"/>
      <c r="I50" s="3"/>
      <c r="J50" s="3"/>
      <c r="K50" s="3"/>
      <c r="L50" s="4"/>
      <c r="M50" s="4"/>
      <c r="N50" s="4"/>
      <c r="O50" s="3"/>
      <c r="P50" s="7"/>
      <c r="Q50" s="25"/>
      <c r="R50" s="29" t="str">
        <f>IF(Q50&gt;=8400000,S50,IF(AND(L50&gt;=DATE(2024,4,1),L50&lt;=DATE(2025,3,31)),VLOOKUP(C50&amp;J50,Sheet1!$E$11:$F$16,2,0)+VLOOKUP(F50,Sheet1!$B$2:$C$48,2,0),IF(AND(C50="FCV",L50&gt;=DATE(2025,4,1),L50&lt;=DATE(2026,3,31)),VLOOKUP(C50&amp;J50,Sheet1!$T$11:$U$16,2,0),IF(AND(L50&gt;=DATE(2025,4,1),L50&lt;=DATE(2026,3,31)),VLOOKUP(C50&amp;J50,Sheet1!$T$11:$U$16,2,0)+VLOOKUP(F50,Sheet1!$N$2:$R$47,5,0),""))))</f>
        <v/>
      </c>
      <c r="S50" s="94" t="str">
        <f>IF(Q50&gt;=8400000,IF(AND(L50&gt;=DATE(2024,4,1),L50&lt;=DATE(2025,3,31)),VLOOKUP(C50&amp;J50,Sheet1!$E$11:$F$16,2,0)+VLOOKUP(F50,Sheet1!$B$2:$C$48,2,0),IF(AND(C50="FCV",L50&gt;=DATE(2025,4,1),L50&lt;=DATE(2026,3,31)),VLOOKUP(C50&amp;J50,Sheet1!$T$11:$U$16,2,0)+200000,IF(AND(L50&gt;=DATE(2025,4,1),L50&lt;=DATE(2026,3,31)),VLOOKUP(C50&amp;J50,Sheet1!$T$11:$U$16,2,0)+VLOOKUP(F50,Sheet1!$N$2:$R$47,5,0),"")))*0.8,"")</f>
        <v/>
      </c>
    </row>
    <row r="51" spans="2:19" ht="30" customHeight="1">
      <c r="B51" s="31">
        <v>38</v>
      </c>
      <c r="C51" s="30"/>
      <c r="D51" s="62"/>
      <c r="E51" s="30"/>
      <c r="F51" s="26"/>
      <c r="G51" s="3"/>
      <c r="H51" s="3"/>
      <c r="I51" s="3"/>
      <c r="J51" s="3"/>
      <c r="K51" s="3"/>
      <c r="L51" s="4"/>
      <c r="M51" s="4"/>
      <c r="N51" s="4"/>
      <c r="O51" s="3"/>
      <c r="P51" s="7"/>
      <c r="Q51" s="25"/>
      <c r="R51" s="29" t="str">
        <f>IF(Q51&gt;=8400000,S51,IF(AND(L51&gt;=DATE(2024,4,1),L51&lt;=DATE(2025,3,31)),VLOOKUP(C51&amp;J51,Sheet1!$E$11:$F$16,2,0)+VLOOKUP(F51,Sheet1!$B$2:$C$48,2,0),IF(AND(C51="FCV",L51&gt;=DATE(2025,4,1),L51&lt;=DATE(2026,3,31)),VLOOKUP(C51&amp;J51,Sheet1!$T$11:$U$16,2,0),IF(AND(L51&gt;=DATE(2025,4,1),L51&lt;=DATE(2026,3,31)),VLOOKUP(C51&amp;J51,Sheet1!$T$11:$U$16,2,0)+VLOOKUP(F51,Sheet1!$N$2:$R$47,5,0),""))))</f>
        <v/>
      </c>
      <c r="S51" s="94" t="str">
        <f>IF(Q51&gt;=8400000,IF(AND(L51&gt;=DATE(2024,4,1),L51&lt;=DATE(2025,3,31)),VLOOKUP(C51&amp;J51,Sheet1!$E$11:$F$16,2,0)+VLOOKUP(F51,Sheet1!$B$2:$C$48,2,0),IF(AND(C51="FCV",L51&gt;=DATE(2025,4,1),L51&lt;=DATE(2026,3,31)),VLOOKUP(C51&amp;J51,Sheet1!$T$11:$U$16,2,0)+200000,IF(AND(L51&gt;=DATE(2025,4,1),L51&lt;=DATE(2026,3,31)),VLOOKUP(C51&amp;J51,Sheet1!$T$11:$U$16,2,0)+VLOOKUP(F51,Sheet1!$N$2:$R$47,5,0),"")))*0.8,"")</f>
        <v/>
      </c>
    </row>
    <row r="52" spans="2:19" ht="30" customHeight="1">
      <c r="B52" s="31">
        <v>39</v>
      </c>
      <c r="C52" s="30"/>
      <c r="D52" s="62"/>
      <c r="E52" s="30"/>
      <c r="F52" s="26"/>
      <c r="G52" s="3"/>
      <c r="H52" s="3"/>
      <c r="I52" s="3"/>
      <c r="J52" s="3"/>
      <c r="K52" s="3"/>
      <c r="L52" s="4"/>
      <c r="M52" s="4"/>
      <c r="N52" s="4"/>
      <c r="O52" s="3"/>
      <c r="P52" s="7"/>
      <c r="Q52" s="25"/>
      <c r="R52" s="29" t="str">
        <f>IF(Q52&gt;=8400000,S52,IF(AND(L52&gt;=DATE(2024,4,1),L52&lt;=DATE(2025,3,31)),VLOOKUP(C52&amp;J52,Sheet1!$E$11:$F$16,2,0)+VLOOKUP(F52,Sheet1!$B$2:$C$48,2,0),IF(AND(C52="FCV",L52&gt;=DATE(2025,4,1),L52&lt;=DATE(2026,3,31)),VLOOKUP(C52&amp;J52,Sheet1!$T$11:$U$16,2,0),IF(AND(L52&gt;=DATE(2025,4,1),L52&lt;=DATE(2026,3,31)),VLOOKUP(C52&amp;J52,Sheet1!$T$11:$U$16,2,0)+VLOOKUP(F52,Sheet1!$N$2:$R$47,5,0),""))))</f>
        <v/>
      </c>
      <c r="S52" s="94" t="str">
        <f>IF(Q52&gt;=8400000,IF(AND(L52&gt;=DATE(2024,4,1),L52&lt;=DATE(2025,3,31)),VLOOKUP(C52&amp;J52,Sheet1!$E$11:$F$16,2,0)+VLOOKUP(F52,Sheet1!$B$2:$C$48,2,0),IF(AND(C52="FCV",L52&gt;=DATE(2025,4,1),L52&lt;=DATE(2026,3,31)),VLOOKUP(C52&amp;J52,Sheet1!$T$11:$U$16,2,0)+200000,IF(AND(L52&gt;=DATE(2025,4,1),L52&lt;=DATE(2026,3,31)),VLOOKUP(C52&amp;J52,Sheet1!$T$11:$U$16,2,0)+VLOOKUP(F52,Sheet1!$N$2:$R$47,5,0),"")))*0.8,"")</f>
        <v/>
      </c>
    </row>
    <row r="53" spans="2:19" ht="30" customHeight="1">
      <c r="B53" s="31">
        <v>40</v>
      </c>
      <c r="C53" s="30"/>
      <c r="D53" s="62"/>
      <c r="E53" s="30"/>
      <c r="F53" s="26"/>
      <c r="G53" s="3"/>
      <c r="H53" s="3"/>
      <c r="I53" s="3"/>
      <c r="J53" s="3"/>
      <c r="K53" s="3"/>
      <c r="L53" s="4"/>
      <c r="M53" s="4"/>
      <c r="N53" s="4"/>
      <c r="O53" s="3"/>
      <c r="P53" s="7"/>
      <c r="Q53" s="25"/>
      <c r="R53" s="29" t="str">
        <f>IF(Q53&gt;=8400000,S53,IF(AND(L53&gt;=DATE(2024,4,1),L53&lt;=DATE(2025,3,31)),VLOOKUP(C53&amp;J53,Sheet1!$E$11:$F$16,2,0)+VLOOKUP(F53,Sheet1!$B$2:$C$48,2,0),IF(AND(C53="FCV",L53&gt;=DATE(2025,4,1),L53&lt;=DATE(2026,3,31)),VLOOKUP(C53&amp;J53,Sheet1!$T$11:$U$16,2,0),IF(AND(L53&gt;=DATE(2025,4,1),L53&lt;=DATE(2026,3,31)),VLOOKUP(C53&amp;J53,Sheet1!$T$11:$U$16,2,0)+VLOOKUP(F53,Sheet1!$N$2:$R$47,5,0),""))))</f>
        <v/>
      </c>
      <c r="S53" s="94" t="str">
        <f>IF(Q53&gt;=8400000,IF(AND(L53&gt;=DATE(2024,4,1),L53&lt;=DATE(2025,3,31)),VLOOKUP(C53&amp;J53,Sheet1!$E$11:$F$16,2,0)+VLOOKUP(F53,Sheet1!$B$2:$C$48,2,0),IF(AND(C53="FCV",L53&gt;=DATE(2025,4,1),L53&lt;=DATE(2026,3,31)),VLOOKUP(C53&amp;J53,Sheet1!$T$11:$U$16,2,0)+200000,IF(AND(L53&gt;=DATE(2025,4,1),L53&lt;=DATE(2026,3,31)),VLOOKUP(C53&amp;J53,Sheet1!$T$11:$U$16,2,0)+VLOOKUP(F53,Sheet1!$N$2:$R$47,5,0),"")))*0.8,"")</f>
        <v/>
      </c>
    </row>
    <row r="54" spans="2:19" ht="30" customHeight="1">
      <c r="B54" s="31">
        <v>41</v>
      </c>
      <c r="C54" s="30"/>
      <c r="D54" s="62"/>
      <c r="E54" s="30"/>
      <c r="F54" s="26"/>
      <c r="G54" s="3"/>
      <c r="H54" s="3"/>
      <c r="I54" s="3"/>
      <c r="J54" s="3"/>
      <c r="K54" s="3"/>
      <c r="L54" s="4"/>
      <c r="M54" s="4"/>
      <c r="N54" s="4"/>
      <c r="O54" s="3"/>
      <c r="P54" s="7"/>
      <c r="Q54" s="25"/>
      <c r="R54" s="29" t="str">
        <f>IF(Q54&gt;=8400000,S54,IF(AND(L54&gt;=DATE(2024,4,1),L54&lt;=DATE(2025,3,31)),VLOOKUP(C54&amp;J54,Sheet1!$E$11:$F$16,2,0)+VLOOKUP(F54,Sheet1!$B$2:$C$48,2,0),IF(AND(C54="FCV",L54&gt;=DATE(2025,4,1),L54&lt;=DATE(2026,3,31)),VLOOKUP(C54&amp;J54,Sheet1!$T$11:$U$16,2,0),IF(AND(L54&gt;=DATE(2025,4,1),L54&lt;=DATE(2026,3,31)),VLOOKUP(C54&amp;J54,Sheet1!$T$11:$U$16,2,0)+VLOOKUP(F54,Sheet1!$N$2:$R$47,5,0),""))))</f>
        <v/>
      </c>
      <c r="S54" s="94" t="str">
        <f>IF(Q54&gt;=8400000,IF(AND(L54&gt;=DATE(2024,4,1),L54&lt;=DATE(2025,3,31)),VLOOKUP(C54&amp;J54,Sheet1!$E$11:$F$16,2,0)+VLOOKUP(F54,Sheet1!$B$2:$C$48,2,0),IF(AND(C54="FCV",L54&gt;=DATE(2025,4,1),L54&lt;=DATE(2026,3,31)),VLOOKUP(C54&amp;J54,Sheet1!$T$11:$U$16,2,0)+200000,IF(AND(L54&gt;=DATE(2025,4,1),L54&lt;=DATE(2026,3,31)),VLOOKUP(C54&amp;J54,Sheet1!$T$11:$U$16,2,0)+VLOOKUP(F54,Sheet1!$N$2:$R$47,5,0),"")))*0.8,"")</f>
        <v/>
      </c>
    </row>
    <row r="55" spans="2:19" ht="30" customHeight="1">
      <c r="B55" s="31">
        <v>42</v>
      </c>
      <c r="C55" s="30"/>
      <c r="D55" s="62"/>
      <c r="E55" s="30"/>
      <c r="F55" s="26"/>
      <c r="G55" s="3"/>
      <c r="H55" s="3"/>
      <c r="I55" s="3"/>
      <c r="J55" s="3"/>
      <c r="K55" s="3"/>
      <c r="L55" s="4"/>
      <c r="M55" s="4"/>
      <c r="N55" s="4"/>
      <c r="O55" s="3"/>
      <c r="P55" s="7"/>
      <c r="Q55" s="25"/>
      <c r="R55" s="29" t="str">
        <f>IF(Q55&gt;=8400000,S55,IF(AND(L55&gt;=DATE(2024,4,1),L55&lt;=DATE(2025,3,31)),VLOOKUP(C55&amp;J55,Sheet1!$E$11:$F$16,2,0)+VLOOKUP(F55,Sheet1!$B$2:$C$48,2,0),IF(AND(C55="FCV",L55&gt;=DATE(2025,4,1),L55&lt;=DATE(2026,3,31)),VLOOKUP(C55&amp;J55,Sheet1!$T$11:$U$16,2,0),IF(AND(L55&gt;=DATE(2025,4,1),L55&lt;=DATE(2026,3,31)),VLOOKUP(C55&amp;J55,Sheet1!$T$11:$U$16,2,0)+VLOOKUP(F55,Sheet1!$N$2:$R$47,5,0),""))))</f>
        <v/>
      </c>
      <c r="S55" s="94" t="str">
        <f>IF(Q55&gt;=8400000,IF(AND(L55&gt;=DATE(2024,4,1),L55&lt;=DATE(2025,3,31)),VLOOKUP(C55&amp;J55,Sheet1!$E$11:$F$16,2,0)+VLOOKUP(F55,Sheet1!$B$2:$C$48,2,0),IF(AND(C55="FCV",L55&gt;=DATE(2025,4,1),L55&lt;=DATE(2026,3,31)),VLOOKUP(C55&amp;J55,Sheet1!$T$11:$U$16,2,0)+200000,IF(AND(L55&gt;=DATE(2025,4,1),L55&lt;=DATE(2026,3,31)),VLOOKUP(C55&amp;J55,Sheet1!$T$11:$U$16,2,0)+VLOOKUP(F55,Sheet1!$N$2:$R$47,5,0),"")))*0.8,"")</f>
        <v/>
      </c>
    </row>
    <row r="56" spans="2:19" ht="30" customHeight="1">
      <c r="B56" s="31">
        <v>43</v>
      </c>
      <c r="C56" s="30"/>
      <c r="D56" s="62"/>
      <c r="E56" s="30"/>
      <c r="F56" s="26"/>
      <c r="G56" s="3"/>
      <c r="H56" s="3"/>
      <c r="I56" s="3"/>
      <c r="J56" s="3"/>
      <c r="K56" s="3"/>
      <c r="L56" s="4"/>
      <c r="M56" s="4"/>
      <c r="N56" s="4"/>
      <c r="O56" s="3"/>
      <c r="P56" s="7"/>
      <c r="Q56" s="25"/>
      <c r="R56" s="29" t="str">
        <f>IF(Q56&gt;=8400000,S56,IF(AND(L56&gt;=DATE(2024,4,1),L56&lt;=DATE(2025,3,31)),VLOOKUP(C56&amp;J56,Sheet1!$E$11:$F$16,2,0)+VLOOKUP(F56,Sheet1!$B$2:$C$48,2,0),IF(AND(C56="FCV",L56&gt;=DATE(2025,4,1),L56&lt;=DATE(2026,3,31)),VLOOKUP(C56&amp;J56,Sheet1!$T$11:$U$16,2,0),IF(AND(L56&gt;=DATE(2025,4,1),L56&lt;=DATE(2026,3,31)),VLOOKUP(C56&amp;J56,Sheet1!$T$11:$U$16,2,0)+VLOOKUP(F56,Sheet1!$N$2:$R$47,5,0),""))))</f>
        <v/>
      </c>
      <c r="S56" s="94" t="str">
        <f>IF(Q56&gt;=8400000,IF(AND(L56&gt;=DATE(2024,4,1),L56&lt;=DATE(2025,3,31)),VLOOKUP(C56&amp;J56,Sheet1!$E$11:$F$16,2,0)+VLOOKUP(F56,Sheet1!$B$2:$C$48,2,0),IF(AND(C56="FCV",L56&gt;=DATE(2025,4,1),L56&lt;=DATE(2026,3,31)),VLOOKUP(C56&amp;J56,Sheet1!$T$11:$U$16,2,0)+200000,IF(AND(L56&gt;=DATE(2025,4,1),L56&lt;=DATE(2026,3,31)),VLOOKUP(C56&amp;J56,Sheet1!$T$11:$U$16,2,0)+VLOOKUP(F56,Sheet1!$N$2:$R$47,5,0),"")))*0.8,"")</f>
        <v/>
      </c>
    </row>
    <row r="57" spans="2:19" ht="30" customHeight="1">
      <c r="B57" s="31">
        <v>44</v>
      </c>
      <c r="C57" s="30"/>
      <c r="D57" s="62"/>
      <c r="E57" s="30"/>
      <c r="F57" s="26"/>
      <c r="G57" s="3"/>
      <c r="H57" s="3"/>
      <c r="I57" s="3"/>
      <c r="J57" s="3"/>
      <c r="K57" s="3"/>
      <c r="L57" s="4"/>
      <c r="M57" s="4"/>
      <c r="N57" s="4"/>
      <c r="O57" s="3"/>
      <c r="P57" s="7"/>
      <c r="Q57" s="25"/>
      <c r="R57" s="29" t="str">
        <f>IF(Q57&gt;=8400000,S57,IF(AND(L57&gt;=DATE(2024,4,1),L57&lt;=DATE(2025,3,31)),VLOOKUP(C57&amp;J57,Sheet1!$E$11:$F$16,2,0)+VLOOKUP(F57,Sheet1!$B$2:$C$48,2,0),IF(AND(C57="FCV",L57&gt;=DATE(2025,4,1),L57&lt;=DATE(2026,3,31)),VLOOKUP(C57&amp;J57,Sheet1!$T$11:$U$16,2,0),IF(AND(L57&gt;=DATE(2025,4,1),L57&lt;=DATE(2026,3,31)),VLOOKUP(C57&amp;J57,Sheet1!$T$11:$U$16,2,0)+VLOOKUP(F57,Sheet1!$N$2:$R$47,5,0),""))))</f>
        <v/>
      </c>
      <c r="S57" s="94" t="str">
        <f>IF(Q57&gt;=8400000,IF(AND(L57&gt;=DATE(2024,4,1),L57&lt;=DATE(2025,3,31)),VLOOKUP(C57&amp;J57,Sheet1!$E$11:$F$16,2,0)+VLOOKUP(F57,Sheet1!$B$2:$C$48,2,0),IF(AND(C57="FCV",L57&gt;=DATE(2025,4,1),L57&lt;=DATE(2026,3,31)),VLOOKUP(C57&amp;J57,Sheet1!$T$11:$U$16,2,0)+200000,IF(AND(L57&gt;=DATE(2025,4,1),L57&lt;=DATE(2026,3,31)),VLOOKUP(C57&amp;J57,Sheet1!$T$11:$U$16,2,0)+VLOOKUP(F57,Sheet1!$N$2:$R$47,5,0),"")))*0.8,"")</f>
        <v/>
      </c>
    </row>
    <row r="58" spans="2:19" ht="30" customHeight="1">
      <c r="B58" s="31">
        <v>45</v>
      </c>
      <c r="C58" s="30"/>
      <c r="D58" s="62"/>
      <c r="E58" s="30"/>
      <c r="F58" s="26"/>
      <c r="G58" s="3"/>
      <c r="H58" s="3"/>
      <c r="I58" s="3"/>
      <c r="J58" s="3"/>
      <c r="K58" s="3"/>
      <c r="L58" s="4"/>
      <c r="M58" s="4"/>
      <c r="N58" s="4"/>
      <c r="O58" s="3"/>
      <c r="P58" s="7"/>
      <c r="Q58" s="25"/>
      <c r="R58" s="29" t="str">
        <f>IF(Q58&gt;=8400000,S58,IF(AND(L58&gt;=DATE(2024,4,1),L58&lt;=DATE(2025,3,31)),VLOOKUP(C58&amp;J58,Sheet1!$E$11:$F$16,2,0)+VLOOKUP(F58,Sheet1!$B$2:$C$48,2,0),IF(AND(C58="FCV",L58&gt;=DATE(2025,4,1),L58&lt;=DATE(2026,3,31)),VLOOKUP(C58&amp;J58,Sheet1!$T$11:$U$16,2,0),IF(AND(L58&gt;=DATE(2025,4,1),L58&lt;=DATE(2026,3,31)),VLOOKUP(C58&amp;J58,Sheet1!$T$11:$U$16,2,0)+VLOOKUP(F58,Sheet1!$N$2:$R$47,5,0),""))))</f>
        <v/>
      </c>
      <c r="S58" s="94" t="str">
        <f>IF(Q58&gt;=8400000,IF(AND(L58&gt;=DATE(2024,4,1),L58&lt;=DATE(2025,3,31)),VLOOKUP(C58&amp;J58,Sheet1!$E$11:$F$16,2,0)+VLOOKUP(F58,Sheet1!$B$2:$C$48,2,0),IF(AND(C58="FCV",L58&gt;=DATE(2025,4,1),L58&lt;=DATE(2026,3,31)),VLOOKUP(C58&amp;J58,Sheet1!$T$11:$U$16,2,0)+200000,IF(AND(L58&gt;=DATE(2025,4,1),L58&lt;=DATE(2026,3,31)),VLOOKUP(C58&amp;J58,Sheet1!$T$11:$U$16,2,0)+VLOOKUP(F58,Sheet1!$N$2:$R$47,5,0),"")))*0.8,"")</f>
        <v/>
      </c>
    </row>
    <row r="59" spans="2:19" ht="30" customHeight="1">
      <c r="B59" s="31">
        <v>46</v>
      </c>
      <c r="C59" s="30"/>
      <c r="D59" s="62"/>
      <c r="E59" s="30"/>
      <c r="F59" s="26"/>
      <c r="G59" s="3"/>
      <c r="H59" s="3"/>
      <c r="I59" s="3"/>
      <c r="J59" s="3"/>
      <c r="K59" s="3"/>
      <c r="L59" s="4"/>
      <c r="M59" s="4"/>
      <c r="N59" s="4"/>
      <c r="O59" s="3"/>
      <c r="P59" s="7"/>
      <c r="Q59" s="25"/>
      <c r="R59" s="29" t="str">
        <f>IF(Q59&gt;=8400000,S59,IF(AND(L59&gt;=DATE(2024,4,1),L59&lt;=DATE(2025,3,31)),VLOOKUP(C59&amp;J59,Sheet1!$E$11:$F$16,2,0)+VLOOKUP(F59,Sheet1!$B$2:$C$48,2,0),IF(AND(C59="FCV",L59&gt;=DATE(2025,4,1),L59&lt;=DATE(2026,3,31)),VLOOKUP(C59&amp;J59,Sheet1!$T$11:$U$16,2,0),IF(AND(L59&gt;=DATE(2025,4,1),L59&lt;=DATE(2026,3,31)),VLOOKUP(C59&amp;J59,Sheet1!$T$11:$U$16,2,0)+VLOOKUP(F59,Sheet1!$N$2:$R$47,5,0),""))))</f>
        <v/>
      </c>
      <c r="S59" s="94" t="str">
        <f>IF(Q59&gt;=8400000,IF(AND(L59&gt;=DATE(2024,4,1),L59&lt;=DATE(2025,3,31)),VLOOKUP(C59&amp;J59,Sheet1!$E$11:$F$16,2,0)+VLOOKUP(F59,Sheet1!$B$2:$C$48,2,0),IF(AND(C59="FCV",L59&gt;=DATE(2025,4,1),L59&lt;=DATE(2026,3,31)),VLOOKUP(C59&amp;J59,Sheet1!$T$11:$U$16,2,0)+200000,IF(AND(L59&gt;=DATE(2025,4,1),L59&lt;=DATE(2026,3,31)),VLOOKUP(C59&amp;J59,Sheet1!$T$11:$U$16,2,0)+VLOOKUP(F59,Sheet1!$N$2:$R$47,5,0),"")))*0.8,"")</f>
        <v/>
      </c>
    </row>
    <row r="60" spans="2:19" ht="30" customHeight="1">
      <c r="B60" s="31">
        <v>47</v>
      </c>
      <c r="C60" s="30"/>
      <c r="D60" s="62"/>
      <c r="E60" s="30"/>
      <c r="F60" s="26"/>
      <c r="G60" s="3"/>
      <c r="H60" s="3"/>
      <c r="I60" s="3"/>
      <c r="J60" s="3"/>
      <c r="K60" s="3"/>
      <c r="L60" s="4"/>
      <c r="M60" s="4"/>
      <c r="N60" s="4"/>
      <c r="O60" s="3"/>
      <c r="P60" s="7"/>
      <c r="Q60" s="25"/>
      <c r="R60" s="29" t="str">
        <f>IF(Q60&gt;=8400000,S60,IF(AND(L60&gt;=DATE(2024,4,1),L60&lt;=DATE(2025,3,31)),VLOOKUP(C60&amp;J60,Sheet1!$E$11:$F$16,2,0)+VLOOKUP(F60,Sheet1!$B$2:$C$48,2,0),IF(AND(C60="FCV",L60&gt;=DATE(2025,4,1),L60&lt;=DATE(2026,3,31)),VLOOKUP(C60&amp;J60,Sheet1!$T$11:$U$16,2,0),IF(AND(L60&gt;=DATE(2025,4,1),L60&lt;=DATE(2026,3,31)),VLOOKUP(C60&amp;J60,Sheet1!$T$11:$U$16,2,0)+VLOOKUP(F60,Sheet1!$N$2:$R$47,5,0),""))))</f>
        <v/>
      </c>
      <c r="S60" s="94" t="str">
        <f>IF(Q60&gt;=8400000,IF(AND(L60&gt;=DATE(2024,4,1),L60&lt;=DATE(2025,3,31)),VLOOKUP(C60&amp;J60,Sheet1!$E$11:$F$16,2,0)+VLOOKUP(F60,Sheet1!$B$2:$C$48,2,0),IF(AND(C60="FCV",L60&gt;=DATE(2025,4,1),L60&lt;=DATE(2026,3,31)),VLOOKUP(C60&amp;J60,Sheet1!$T$11:$U$16,2,0)+200000,IF(AND(L60&gt;=DATE(2025,4,1),L60&lt;=DATE(2026,3,31)),VLOOKUP(C60&amp;J60,Sheet1!$T$11:$U$16,2,0)+VLOOKUP(F60,Sheet1!$N$2:$R$47,5,0),"")))*0.8,"")</f>
        <v/>
      </c>
    </row>
    <row r="61" spans="2:19" ht="30" customHeight="1">
      <c r="B61" s="31">
        <v>48</v>
      </c>
      <c r="C61" s="30"/>
      <c r="D61" s="62"/>
      <c r="E61" s="30"/>
      <c r="F61" s="26"/>
      <c r="G61" s="1"/>
      <c r="H61" s="1"/>
      <c r="I61" s="1"/>
      <c r="J61" s="3"/>
      <c r="K61" s="1"/>
      <c r="L61" s="2"/>
      <c r="M61" s="4"/>
      <c r="N61" s="4"/>
      <c r="O61" s="1"/>
      <c r="P61" s="7"/>
      <c r="Q61" s="25"/>
      <c r="R61" s="29" t="str">
        <f>IF(Q61&gt;=8400000,S61,IF(AND(L61&gt;=DATE(2024,4,1),L61&lt;=DATE(2025,3,31)),VLOOKUP(C61&amp;J61,Sheet1!$E$11:$F$16,2,0)+VLOOKUP(F61,Sheet1!$B$2:$C$48,2,0),IF(AND(C61="FCV",L61&gt;=DATE(2025,4,1),L61&lt;=DATE(2026,3,31)),VLOOKUP(C61&amp;J61,Sheet1!$T$11:$U$16,2,0),IF(AND(L61&gt;=DATE(2025,4,1),L61&lt;=DATE(2026,3,31)),VLOOKUP(C61&amp;J61,Sheet1!$T$11:$U$16,2,0)+VLOOKUP(F61,Sheet1!$N$2:$R$47,5,0),""))))</f>
        <v/>
      </c>
      <c r="S61" s="94" t="str">
        <f>IF(Q61&gt;=8400000,IF(AND(L61&gt;=DATE(2024,4,1),L61&lt;=DATE(2025,3,31)),VLOOKUP(C61&amp;J61,Sheet1!$E$11:$F$16,2,0)+VLOOKUP(F61,Sheet1!$B$2:$C$48,2,0),IF(AND(C61="FCV",L61&gt;=DATE(2025,4,1),L61&lt;=DATE(2026,3,31)),VLOOKUP(C61&amp;J61,Sheet1!$T$11:$U$16,2,0)+200000,IF(AND(L61&gt;=DATE(2025,4,1),L61&lt;=DATE(2026,3,31)),VLOOKUP(C61&amp;J61,Sheet1!$T$11:$U$16,2,0)+VLOOKUP(F61,Sheet1!$N$2:$R$47,5,0),"")))*0.8,"")</f>
        <v/>
      </c>
    </row>
    <row r="62" spans="2:19" ht="30" customHeight="1">
      <c r="B62" s="31">
        <v>49</v>
      </c>
      <c r="C62" s="30"/>
      <c r="D62" s="62"/>
      <c r="E62" s="30"/>
      <c r="F62" s="26"/>
      <c r="G62" s="3"/>
      <c r="H62" s="3"/>
      <c r="I62" s="3"/>
      <c r="J62" s="3"/>
      <c r="K62" s="3"/>
      <c r="L62" s="4"/>
      <c r="M62" s="4"/>
      <c r="N62" s="4"/>
      <c r="O62" s="3"/>
      <c r="P62" s="7"/>
      <c r="Q62" s="25"/>
      <c r="R62" s="29" t="str">
        <f>IF(Q62&gt;=8400000,S62,IF(AND(L62&gt;=DATE(2024,4,1),L62&lt;=DATE(2025,3,31)),VLOOKUP(C62&amp;J62,Sheet1!$E$11:$F$16,2,0)+VLOOKUP(F62,Sheet1!$B$2:$C$48,2,0),IF(AND(C62="FCV",L62&gt;=DATE(2025,4,1),L62&lt;=DATE(2026,3,31)),VLOOKUP(C62&amp;J62,Sheet1!$T$11:$U$16,2,0),IF(AND(L62&gt;=DATE(2025,4,1),L62&lt;=DATE(2026,3,31)),VLOOKUP(C62&amp;J62,Sheet1!$T$11:$U$16,2,0)+VLOOKUP(F62,Sheet1!$N$2:$R$47,5,0),""))))</f>
        <v/>
      </c>
      <c r="S62" s="94" t="str">
        <f>IF(Q62&gt;=8400000,IF(AND(L62&gt;=DATE(2024,4,1),L62&lt;=DATE(2025,3,31)),VLOOKUP(C62&amp;J62,Sheet1!$E$11:$F$16,2,0)+VLOOKUP(F62,Sheet1!$B$2:$C$48,2,0),IF(AND(C62="FCV",L62&gt;=DATE(2025,4,1),L62&lt;=DATE(2026,3,31)),VLOOKUP(C62&amp;J62,Sheet1!$T$11:$U$16,2,0)+200000,IF(AND(L62&gt;=DATE(2025,4,1),L62&lt;=DATE(2026,3,31)),VLOOKUP(C62&amp;J62,Sheet1!$T$11:$U$16,2,0)+VLOOKUP(F62,Sheet1!$N$2:$R$47,5,0),"")))*0.8,"")</f>
        <v/>
      </c>
    </row>
    <row r="63" spans="2:19" ht="30" customHeight="1" thickBot="1">
      <c r="B63" s="31">
        <v>50</v>
      </c>
      <c r="C63" s="30"/>
      <c r="D63" s="62"/>
      <c r="E63" s="30"/>
      <c r="F63" s="26"/>
      <c r="G63" s="5"/>
      <c r="H63" s="5"/>
      <c r="I63" s="5"/>
      <c r="J63" s="5"/>
      <c r="K63" s="5"/>
      <c r="L63" s="6"/>
      <c r="M63" s="4"/>
      <c r="N63" s="4"/>
      <c r="O63" s="5"/>
      <c r="P63" s="22"/>
      <c r="Q63" s="25"/>
      <c r="R63" s="29" t="str">
        <f>IF(Q63&gt;=8400000,S63,IF(AND(L63&gt;=DATE(2024,4,1),L63&lt;=DATE(2025,3,31)),VLOOKUP(C63&amp;J63,Sheet1!$E$11:$F$16,2,0)+VLOOKUP(F63,Sheet1!$B$2:$C$48,2,0),IF(AND(C63="FCV",L63&gt;=DATE(2025,4,1),L63&lt;=DATE(2026,3,31)),VLOOKUP(C63&amp;J63,Sheet1!$T$11:$U$16,2,0),IF(AND(L63&gt;=DATE(2025,4,1),L63&lt;=DATE(2026,3,31)),VLOOKUP(C63&amp;J63,Sheet1!$T$11:$U$16,2,0)+VLOOKUP(F63,Sheet1!$N$2:$R$47,5,0),""))))</f>
        <v/>
      </c>
      <c r="S63" s="94" t="str">
        <f>IF(Q63&gt;=8400000,IF(AND(L63&gt;=DATE(2024,4,1),L63&lt;=DATE(2025,3,31)),VLOOKUP(C63&amp;J63,Sheet1!$E$11:$F$16,2,0)+VLOOKUP(F63,Sheet1!$B$2:$C$48,2,0),IF(AND(C63="FCV",L63&gt;=DATE(2025,4,1),L63&lt;=DATE(2026,3,31)),VLOOKUP(C63&amp;J63,Sheet1!$T$11:$U$16,2,0)+200000,IF(AND(L63&gt;=DATE(2025,4,1),L63&lt;=DATE(2026,3,31)),VLOOKUP(C63&amp;J63,Sheet1!$T$11:$U$16,2,0)+VLOOKUP(F63,Sheet1!$N$2:$R$47,5,0),"")))*0.8,"")</f>
        <v/>
      </c>
    </row>
    <row r="64" spans="2:19" ht="35.5" customHeight="1">
      <c r="B64" s="63"/>
      <c r="C64" s="64"/>
      <c r="D64" s="64"/>
      <c r="E64" s="64"/>
      <c r="F64" s="65"/>
      <c r="G64" s="65"/>
      <c r="H64" s="65"/>
      <c r="I64" s="65"/>
      <c r="J64" s="65"/>
      <c r="K64" s="97"/>
      <c r="L64" s="65"/>
      <c r="M64" s="65"/>
      <c r="N64" s="65"/>
      <c r="O64" s="65"/>
      <c r="P64" s="100" t="s">
        <v>124</v>
      </c>
      <c r="Q64" s="100"/>
      <c r="R64" s="95">
        <f>SUM($R$14:$R$63)</f>
        <v>0</v>
      </c>
      <c r="S64" s="94"/>
    </row>
    <row r="65" spans="2:18" ht="35">
      <c r="B65" s="66"/>
      <c r="K65" s="98"/>
      <c r="Q65" s="67"/>
      <c r="R65" s="68"/>
    </row>
    <row r="66" spans="2:18" ht="35.5" thickBot="1">
      <c r="B66" s="69"/>
      <c r="C66" s="70"/>
      <c r="D66" s="70"/>
      <c r="E66" s="70"/>
      <c r="F66" s="71"/>
      <c r="G66" s="71"/>
      <c r="H66" s="71"/>
      <c r="I66" s="71"/>
      <c r="J66" s="71"/>
      <c r="K66" s="99"/>
      <c r="L66" s="71"/>
      <c r="M66" s="71"/>
      <c r="N66" s="71"/>
      <c r="O66" s="71"/>
      <c r="P66" s="72"/>
      <c r="Q66" s="73"/>
      <c r="R66" s="74"/>
    </row>
  </sheetData>
  <sheetProtection algorithmName="SHA-512" hashValue="emxfDBvW6hN/gUA57LvUGG4vzsSWrNiXtHwzBbb39iozBi37KAALuP9jn8Zs1th9AyaVcOBVn/K0yFS/7eAL8Q==" saltValue="308JwZgV6KrMCZGpsDCk/A==" spinCount="100000" sheet="1" objects="1" scenarios="1" selectLockedCells="1"/>
  <mergeCells count="3">
    <mergeCell ref="K64:K66"/>
    <mergeCell ref="B1:F1"/>
    <mergeCell ref="P64:Q64"/>
  </mergeCells>
  <phoneticPr fontId="2"/>
  <conditionalFormatting sqref="J12:J63 M12:N63 P64">
    <cfRule type="expression" dxfId="1" priority="17">
      <formula>$C$14="EVバイク"</formula>
    </cfRule>
  </conditionalFormatting>
  <conditionalFormatting sqref="R12:R64">
    <cfRule type="expression" dxfId="0" priority="12">
      <formula>$C$14="EVバイク"</formula>
    </cfRule>
  </conditionalFormatting>
  <dataValidations count="5">
    <dataValidation type="list" allowBlank="1" showInputMessage="1" showErrorMessage="1" sqref="M13:M63" xr:uid="{5B68C0E5-50F9-4B09-916B-3FCAD19456D1}">
      <formula1>"普通・乗用,小型・乗用,普通・貨物,軽自動車・乗用,軽自動車・貨物"</formula1>
    </dataValidation>
    <dataValidation type="list" allowBlank="1" showInputMessage="1" showErrorMessage="1" sqref="J13:J63" xr:uid="{8DCF88B6-D0BE-40FB-9A41-4D159DE528CC}">
      <formula1>"有,無"</formula1>
    </dataValidation>
    <dataValidation type="list" allowBlank="1" showInputMessage="1" showErrorMessage="1" sqref="P14:P63" xr:uid="{2B6F83F5-F4D7-400D-B2F0-4C1AE4957604}">
      <formula1>"特別区,その他"</formula1>
    </dataValidation>
    <dataValidation type="list" allowBlank="1" showInputMessage="1" showErrorMessage="1" sqref="C13:C63" xr:uid="{1D91D3F8-9A5D-482B-AAB7-0D3A5BB972F6}">
      <formula1>"EV,PHEV,FCV"</formula1>
    </dataValidation>
    <dataValidation type="list" allowBlank="1" showInputMessage="1" showErrorMessage="1" sqref="N13:N63" xr:uid="{2B5F7843-3EB7-45DA-BECD-58A78B56CEDA}">
      <formula1>"自家用"</formula1>
    </dataValidation>
  </dataValidations>
  <pageMargins left="0.70866141732283472" right="0.70866141732283472" top="0.74803149606299213" bottom="0.74803149606299213" header="0.31496062992125984" footer="0.31496062992125984"/>
  <pageSetup paperSize="9" scale="23" fitToWidth="0" orientation="landscape" r:id="rId1"/>
  <colBreaks count="1" manualBreakCount="1">
    <brk id="19" max="66"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D5959FD-DCB2-49D5-A48E-8DB02C105669}">
          <x14:formula1>
            <xm:f>Sheet1!$N$2:$N$47</xm:f>
          </x14:formula1>
          <xm:sqref>F14:F63</xm:sqref>
        </x14:dataValidation>
        <x14:dataValidation type="list" allowBlank="1" showInputMessage="1" showErrorMessage="1" xr:uid="{B33B1B7C-D1B4-4632-9C48-22C206ADC566}">
          <x14:formula1>
            <xm:f>Sheet1!$B$2:$B$38</xm:f>
          </x14:formula1>
          <xm:sqref>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8B503-9988-4403-B519-F0D9511A3B5E}">
  <dimension ref="A1:U48"/>
  <sheetViews>
    <sheetView workbookViewId="0">
      <selection activeCell="F12" sqref="F12"/>
    </sheetView>
  </sheetViews>
  <sheetFormatPr defaultColWidth="8.75" defaultRowHeight="17.5"/>
  <cols>
    <col min="1" max="1" width="30.58203125" style="14" customWidth="1"/>
    <col min="2" max="2" width="22.75" style="14" customWidth="1"/>
    <col min="3" max="3" width="9" style="14" bestFit="1" customWidth="1"/>
    <col min="4" max="4" width="8.75" style="14"/>
    <col min="5" max="5" width="8.58203125" style="14" customWidth="1"/>
    <col min="6" max="6" width="9.33203125" style="14" bestFit="1" customWidth="1"/>
    <col min="7" max="7" width="11.5" style="14" customWidth="1"/>
    <col min="8" max="8" width="9.33203125" style="14" bestFit="1" customWidth="1"/>
    <col min="9" max="9" width="14" style="14" customWidth="1"/>
    <col min="10" max="12" width="8.75" style="14"/>
    <col min="13" max="13" width="14.75" style="14" customWidth="1"/>
    <col min="14" max="14" width="21.75" style="14" customWidth="1"/>
    <col min="15" max="17" width="13.33203125" style="14" customWidth="1"/>
    <col min="18" max="18" width="15.5" style="14" customWidth="1"/>
    <col min="19" max="19" width="9.58203125" style="14" bestFit="1" customWidth="1"/>
    <col min="20" max="20" width="8.75" style="14"/>
    <col min="21" max="21" width="9.58203125" style="14" bestFit="1" customWidth="1"/>
    <col min="22" max="16384" width="8.75" style="14"/>
  </cols>
  <sheetData>
    <row r="1" spans="1:21">
      <c r="A1" s="14" t="s">
        <v>80</v>
      </c>
      <c r="M1" s="14" t="s">
        <v>81</v>
      </c>
      <c r="O1" s="14" t="s">
        <v>82</v>
      </c>
      <c r="P1" s="14" t="s">
        <v>83</v>
      </c>
      <c r="Q1" s="14" t="s">
        <v>84</v>
      </c>
      <c r="R1" s="14" t="s">
        <v>85</v>
      </c>
    </row>
    <row r="2" spans="1:21" ht="18">
      <c r="A2" s="14" t="s">
        <v>52</v>
      </c>
      <c r="B2" s="9" t="s">
        <v>39</v>
      </c>
      <c r="C2" s="10">
        <v>100000</v>
      </c>
      <c r="E2" s="104" t="s">
        <v>62</v>
      </c>
      <c r="F2" s="105" t="s">
        <v>63</v>
      </c>
      <c r="G2" s="105"/>
      <c r="H2" s="105"/>
      <c r="I2" s="105"/>
      <c r="M2" s="14" t="s">
        <v>52</v>
      </c>
      <c r="N2" s="9" t="s">
        <v>39</v>
      </c>
      <c r="O2" s="24"/>
      <c r="P2" s="24"/>
      <c r="Q2" s="24"/>
      <c r="R2" s="24">
        <v>300000</v>
      </c>
    </row>
    <row r="3" spans="1:21" ht="18">
      <c r="B3" s="9" t="s">
        <v>17</v>
      </c>
      <c r="C3" s="10">
        <v>0</v>
      </c>
      <c r="E3" s="104"/>
      <c r="F3" s="105" t="s">
        <v>64</v>
      </c>
      <c r="G3" s="105"/>
      <c r="H3" s="105" t="s">
        <v>65</v>
      </c>
      <c r="I3" s="105"/>
      <c r="N3" s="9" t="s">
        <v>17</v>
      </c>
      <c r="O3" s="24"/>
      <c r="P3" s="24"/>
      <c r="Q3" s="24"/>
      <c r="R3" s="24">
        <v>100000</v>
      </c>
    </row>
    <row r="4" spans="1:21" ht="18">
      <c r="B4" s="9" t="s">
        <v>18</v>
      </c>
      <c r="C4" s="10">
        <v>50000</v>
      </c>
      <c r="E4" s="104"/>
      <c r="F4" s="106" t="s">
        <v>66</v>
      </c>
      <c r="G4" s="106"/>
      <c r="H4" s="106" t="s">
        <v>66</v>
      </c>
      <c r="I4" s="106"/>
      <c r="N4" s="9" t="s">
        <v>18</v>
      </c>
      <c r="O4" s="24"/>
      <c r="P4" s="24"/>
      <c r="Q4" s="24"/>
      <c r="R4" s="24">
        <v>350000</v>
      </c>
    </row>
    <row r="5" spans="1:21" ht="18">
      <c r="B5" s="9" t="s">
        <v>38</v>
      </c>
      <c r="C5" s="10">
        <v>0</v>
      </c>
      <c r="E5" s="104"/>
      <c r="F5" s="18" t="s">
        <v>67</v>
      </c>
      <c r="G5" s="18" t="s">
        <v>68</v>
      </c>
      <c r="H5" s="18" t="s">
        <v>67</v>
      </c>
      <c r="I5" s="18" t="s">
        <v>68</v>
      </c>
      <c r="N5" s="9" t="s">
        <v>38</v>
      </c>
      <c r="O5" s="24"/>
      <c r="P5" s="24"/>
      <c r="Q5" s="24"/>
      <c r="R5" s="24">
        <v>200000</v>
      </c>
    </row>
    <row r="6" spans="1:21" ht="18">
      <c r="B6" s="9" t="s">
        <v>37</v>
      </c>
      <c r="C6" s="10">
        <v>50000</v>
      </c>
      <c r="E6" s="16" t="s">
        <v>5</v>
      </c>
      <c r="F6" s="17">
        <v>75000</v>
      </c>
      <c r="G6" s="17">
        <v>350000</v>
      </c>
      <c r="H6" s="17">
        <v>375000</v>
      </c>
      <c r="I6" s="17">
        <v>275000</v>
      </c>
      <c r="N6" s="9" t="s">
        <v>37</v>
      </c>
      <c r="O6" s="24"/>
      <c r="P6" s="24"/>
      <c r="Q6" s="24"/>
      <c r="R6" s="24">
        <v>350000</v>
      </c>
    </row>
    <row r="7" spans="1:21" ht="18">
      <c r="B7" s="9" t="s">
        <v>36</v>
      </c>
      <c r="C7" s="10">
        <v>100000</v>
      </c>
      <c r="E7" s="16" t="s">
        <v>60</v>
      </c>
      <c r="F7" s="17">
        <v>450000</v>
      </c>
      <c r="G7" s="17">
        <v>350000</v>
      </c>
      <c r="H7" s="17">
        <v>300000</v>
      </c>
      <c r="I7" s="17">
        <v>200000</v>
      </c>
      <c r="N7" s="9" t="s">
        <v>36</v>
      </c>
      <c r="O7" s="24"/>
      <c r="P7" s="24"/>
      <c r="Q7" s="24"/>
      <c r="R7" s="24">
        <v>300000</v>
      </c>
    </row>
    <row r="8" spans="1:21" ht="18">
      <c r="B8" s="9" t="s">
        <v>35</v>
      </c>
      <c r="C8" s="10">
        <v>100000</v>
      </c>
      <c r="E8" s="16" t="s">
        <v>61</v>
      </c>
      <c r="F8" s="17">
        <v>1100000</v>
      </c>
      <c r="G8" s="17">
        <v>1000000</v>
      </c>
      <c r="H8" s="17">
        <v>1100000</v>
      </c>
      <c r="I8" s="17">
        <v>1000000</v>
      </c>
      <c r="N8" s="9" t="s">
        <v>35</v>
      </c>
      <c r="O8" s="24"/>
      <c r="P8" s="24"/>
      <c r="Q8" s="24"/>
      <c r="R8" s="24">
        <v>350000</v>
      </c>
    </row>
    <row r="9" spans="1:21">
      <c r="B9" s="9" t="s">
        <v>6</v>
      </c>
      <c r="C9" s="10">
        <v>100000</v>
      </c>
      <c r="N9" s="9" t="s">
        <v>6</v>
      </c>
      <c r="O9" s="24"/>
      <c r="P9" s="24"/>
      <c r="Q9" s="24"/>
      <c r="R9" s="24">
        <v>400000</v>
      </c>
    </row>
    <row r="10" spans="1:21">
      <c r="B10" s="9" t="s">
        <v>34</v>
      </c>
      <c r="C10" s="10">
        <v>50000</v>
      </c>
      <c r="N10" s="9" t="s">
        <v>34</v>
      </c>
      <c r="O10" s="24"/>
      <c r="P10" s="24"/>
      <c r="Q10" s="24"/>
      <c r="R10" s="24">
        <v>150000</v>
      </c>
    </row>
    <row r="11" spans="1:21">
      <c r="B11" s="9" t="s">
        <v>33</v>
      </c>
      <c r="C11" s="10">
        <v>0</v>
      </c>
      <c r="E11" s="14" t="s">
        <v>69</v>
      </c>
      <c r="F11" s="14">
        <v>750000</v>
      </c>
      <c r="N11" s="9" t="s">
        <v>33</v>
      </c>
      <c r="O11" s="24"/>
      <c r="P11" s="24"/>
      <c r="Q11" s="24"/>
      <c r="R11" s="24">
        <v>250000</v>
      </c>
      <c r="T11" s="14" t="s">
        <v>69</v>
      </c>
      <c r="U11" s="14">
        <v>500000</v>
      </c>
    </row>
    <row r="12" spans="1:21">
      <c r="B12" s="9" t="s">
        <v>32</v>
      </c>
      <c r="C12" s="10">
        <v>0</v>
      </c>
      <c r="E12" s="14" t="s">
        <v>70</v>
      </c>
      <c r="F12" s="14">
        <v>650000</v>
      </c>
      <c r="N12" s="9" t="s">
        <v>32</v>
      </c>
      <c r="O12" s="24"/>
      <c r="P12" s="24"/>
      <c r="Q12" s="24"/>
      <c r="R12" s="24">
        <v>50000</v>
      </c>
      <c r="T12" s="14" t="s">
        <v>70</v>
      </c>
      <c r="U12" s="14">
        <v>400000</v>
      </c>
    </row>
    <row r="13" spans="1:21">
      <c r="B13" s="9" t="s">
        <v>31</v>
      </c>
      <c r="C13" s="10">
        <v>100000</v>
      </c>
      <c r="E13" s="14" t="s">
        <v>71</v>
      </c>
      <c r="F13" s="14">
        <v>750000</v>
      </c>
      <c r="N13" s="9" t="s">
        <v>31</v>
      </c>
      <c r="O13" s="24"/>
      <c r="P13" s="24"/>
      <c r="Q13" s="24"/>
      <c r="R13" s="24">
        <v>300000</v>
      </c>
      <c r="T13" s="14" t="s">
        <v>71</v>
      </c>
      <c r="U13" s="14">
        <v>500000</v>
      </c>
    </row>
    <row r="14" spans="1:21">
      <c r="B14" s="9" t="s">
        <v>30</v>
      </c>
      <c r="C14" s="10">
        <v>50000</v>
      </c>
      <c r="E14" s="14" t="s">
        <v>72</v>
      </c>
      <c r="F14" s="14">
        <v>650000</v>
      </c>
      <c r="N14" s="9" t="s">
        <v>30</v>
      </c>
      <c r="O14" s="24"/>
      <c r="P14" s="24"/>
      <c r="Q14" s="24"/>
      <c r="R14" s="24">
        <v>350000</v>
      </c>
      <c r="T14" s="14" t="s">
        <v>72</v>
      </c>
      <c r="U14" s="14">
        <v>400000</v>
      </c>
    </row>
    <row r="15" spans="1:21">
      <c r="B15" s="9" t="s">
        <v>29</v>
      </c>
      <c r="C15" s="10">
        <v>50000</v>
      </c>
      <c r="E15" s="14" t="s">
        <v>73</v>
      </c>
      <c r="F15" s="14">
        <v>2000000</v>
      </c>
      <c r="N15" s="9" t="s">
        <v>29</v>
      </c>
      <c r="O15" s="24"/>
      <c r="P15" s="24"/>
      <c r="Q15" s="24"/>
      <c r="R15" s="24">
        <v>100000</v>
      </c>
      <c r="T15" s="14" t="s">
        <v>73</v>
      </c>
      <c r="U15" s="14">
        <v>2150000</v>
      </c>
    </row>
    <row r="16" spans="1:21">
      <c r="B16" s="9" t="s">
        <v>28</v>
      </c>
      <c r="C16" s="10">
        <v>50000</v>
      </c>
      <c r="E16" s="14" t="s">
        <v>74</v>
      </c>
      <c r="F16" s="14">
        <v>1900000</v>
      </c>
      <c r="N16" s="9" t="s">
        <v>28</v>
      </c>
      <c r="O16" s="24"/>
      <c r="P16" s="24"/>
      <c r="Q16" s="24"/>
      <c r="R16" s="24">
        <v>100000</v>
      </c>
      <c r="T16" s="14" t="s">
        <v>74</v>
      </c>
      <c r="U16" s="14">
        <v>2050000</v>
      </c>
    </row>
    <row r="17" spans="2:18">
      <c r="B17" s="9" t="s">
        <v>27</v>
      </c>
      <c r="C17" s="10">
        <v>0</v>
      </c>
      <c r="N17" s="9" t="s">
        <v>27</v>
      </c>
      <c r="O17" s="24"/>
      <c r="P17" s="24"/>
      <c r="Q17" s="24"/>
      <c r="R17" s="24">
        <v>300000</v>
      </c>
    </row>
    <row r="18" spans="2:18">
      <c r="B18" s="9" t="s">
        <v>26</v>
      </c>
      <c r="C18" s="10">
        <v>50000</v>
      </c>
      <c r="N18" s="9" t="s">
        <v>26</v>
      </c>
      <c r="O18" s="24"/>
      <c r="P18" s="24"/>
      <c r="Q18" s="24"/>
      <c r="R18" s="24">
        <v>300000</v>
      </c>
    </row>
    <row r="19" spans="2:18">
      <c r="B19" s="9" t="s">
        <v>25</v>
      </c>
      <c r="C19" s="10">
        <v>50000</v>
      </c>
      <c r="N19" s="9" t="s">
        <v>25</v>
      </c>
      <c r="O19" s="24"/>
      <c r="P19" s="24"/>
      <c r="Q19" s="24"/>
      <c r="R19" s="24">
        <v>300000</v>
      </c>
    </row>
    <row r="20" spans="2:18">
      <c r="B20" s="9" t="s">
        <v>24</v>
      </c>
      <c r="C20" s="10">
        <v>100000</v>
      </c>
      <c r="N20" s="9" t="s">
        <v>24</v>
      </c>
      <c r="O20" s="24"/>
      <c r="P20" s="24"/>
      <c r="Q20" s="24"/>
      <c r="R20" s="24">
        <v>350000</v>
      </c>
    </row>
    <row r="21" spans="2:18">
      <c r="B21" s="9" t="s">
        <v>23</v>
      </c>
      <c r="C21" s="10">
        <v>50000</v>
      </c>
      <c r="N21" s="9" t="s">
        <v>23</v>
      </c>
      <c r="O21" s="24"/>
      <c r="P21" s="24"/>
      <c r="Q21" s="24"/>
      <c r="R21" s="24">
        <v>350000</v>
      </c>
    </row>
    <row r="22" spans="2:18">
      <c r="B22" s="9" t="s">
        <v>22</v>
      </c>
      <c r="C22" s="10">
        <v>0</v>
      </c>
      <c r="N22" s="9" t="s">
        <v>22</v>
      </c>
      <c r="O22" s="24"/>
      <c r="P22" s="24"/>
      <c r="Q22" s="24"/>
      <c r="R22" s="24">
        <v>0</v>
      </c>
    </row>
    <row r="23" spans="2:18">
      <c r="B23" s="9" t="s">
        <v>21</v>
      </c>
      <c r="C23" s="10">
        <v>100000</v>
      </c>
      <c r="N23" s="9" t="s">
        <v>21</v>
      </c>
      <c r="O23" s="24"/>
      <c r="P23" s="24"/>
      <c r="Q23" s="24"/>
      <c r="R23" s="24">
        <v>300000</v>
      </c>
    </row>
    <row r="24" spans="2:18">
      <c r="B24" s="9" t="s">
        <v>20</v>
      </c>
      <c r="C24" s="10">
        <v>0</v>
      </c>
      <c r="N24" s="9" t="s">
        <v>20</v>
      </c>
      <c r="O24" s="24"/>
      <c r="P24" s="24"/>
      <c r="Q24" s="24"/>
      <c r="R24" s="24">
        <v>0</v>
      </c>
    </row>
    <row r="25" spans="2:18">
      <c r="B25" s="11" t="s">
        <v>19</v>
      </c>
      <c r="C25" s="10">
        <v>50000</v>
      </c>
      <c r="N25" s="11" t="s">
        <v>19</v>
      </c>
      <c r="O25" s="24"/>
      <c r="P25" s="24"/>
      <c r="Q25" s="24"/>
      <c r="R25" s="24">
        <v>350000</v>
      </c>
    </row>
    <row r="26" spans="2:18">
      <c r="B26" s="12" t="s">
        <v>18</v>
      </c>
      <c r="C26" s="10">
        <v>50000</v>
      </c>
      <c r="N26" s="11" t="s">
        <v>86</v>
      </c>
      <c r="O26" s="24"/>
      <c r="P26" s="24"/>
      <c r="Q26" s="24"/>
      <c r="R26" s="24">
        <v>300000</v>
      </c>
    </row>
    <row r="27" spans="2:18">
      <c r="B27" s="11" t="s">
        <v>17</v>
      </c>
      <c r="C27" s="10">
        <v>0</v>
      </c>
      <c r="N27" s="13" t="s">
        <v>16</v>
      </c>
      <c r="O27" s="24"/>
      <c r="P27" s="24"/>
      <c r="Q27" s="24"/>
      <c r="R27" s="24">
        <v>150000</v>
      </c>
    </row>
    <row r="28" spans="2:18">
      <c r="B28" s="13" t="s">
        <v>16</v>
      </c>
      <c r="C28" s="10">
        <v>50000</v>
      </c>
      <c r="N28" s="11" t="s">
        <v>15</v>
      </c>
      <c r="O28" s="24"/>
      <c r="P28" s="24"/>
      <c r="Q28" s="24"/>
      <c r="R28" s="24">
        <v>100000</v>
      </c>
    </row>
    <row r="29" spans="2:18">
      <c r="B29" s="11" t="s">
        <v>15</v>
      </c>
      <c r="C29" s="10">
        <v>0</v>
      </c>
      <c r="N29" s="9" t="s">
        <v>57</v>
      </c>
      <c r="O29" s="24"/>
      <c r="P29" s="24"/>
      <c r="Q29" s="24"/>
      <c r="R29" s="24">
        <v>350000</v>
      </c>
    </row>
    <row r="30" spans="2:18">
      <c r="B30" s="9" t="s">
        <v>57</v>
      </c>
      <c r="C30" s="10">
        <v>50000</v>
      </c>
      <c r="N30" s="9" t="s">
        <v>14</v>
      </c>
      <c r="O30" s="24"/>
      <c r="P30" s="24"/>
      <c r="Q30" s="24"/>
      <c r="R30" s="24">
        <v>150000</v>
      </c>
    </row>
    <row r="31" spans="2:18">
      <c r="B31" s="9" t="s">
        <v>14</v>
      </c>
      <c r="C31" s="10">
        <v>50000</v>
      </c>
      <c r="N31" s="9" t="s">
        <v>13</v>
      </c>
      <c r="O31" s="24"/>
      <c r="P31" s="24"/>
      <c r="Q31" s="24"/>
      <c r="R31" s="24">
        <v>350000</v>
      </c>
    </row>
    <row r="32" spans="2:18">
      <c r="B32" s="9" t="s">
        <v>13</v>
      </c>
      <c r="C32" s="10">
        <v>50000</v>
      </c>
      <c r="N32" s="9" t="s">
        <v>12</v>
      </c>
      <c r="O32" s="24"/>
      <c r="P32" s="24"/>
      <c r="Q32" s="24"/>
      <c r="R32" s="24">
        <v>50000</v>
      </c>
    </row>
    <row r="33" spans="1:18">
      <c r="B33" s="9" t="s">
        <v>12</v>
      </c>
      <c r="C33" s="10">
        <v>0</v>
      </c>
      <c r="N33" s="9" t="s">
        <v>11</v>
      </c>
      <c r="O33" s="24"/>
      <c r="P33" s="24"/>
      <c r="Q33" s="24"/>
      <c r="R33" s="24">
        <v>0</v>
      </c>
    </row>
    <row r="34" spans="1:18">
      <c r="B34" s="9" t="s">
        <v>11</v>
      </c>
      <c r="C34" s="10">
        <v>0</v>
      </c>
      <c r="N34" s="9" t="s">
        <v>10</v>
      </c>
      <c r="O34" s="24"/>
      <c r="P34" s="24"/>
      <c r="Q34" s="24"/>
      <c r="R34" s="24">
        <v>0</v>
      </c>
    </row>
    <row r="35" spans="1:18">
      <c r="B35" s="9" t="s">
        <v>10</v>
      </c>
      <c r="C35" s="10">
        <v>0</v>
      </c>
      <c r="N35" s="9" t="s">
        <v>9</v>
      </c>
      <c r="O35" s="24"/>
      <c r="P35" s="24"/>
      <c r="Q35" s="24"/>
      <c r="R35" s="24">
        <v>0</v>
      </c>
    </row>
    <row r="36" spans="1:18">
      <c r="B36" s="9" t="s">
        <v>9</v>
      </c>
      <c r="C36" s="10">
        <v>0</v>
      </c>
      <c r="N36" s="9" t="s">
        <v>58</v>
      </c>
      <c r="O36" s="24"/>
      <c r="P36" s="24"/>
      <c r="Q36" s="24"/>
      <c r="R36" s="24">
        <v>0</v>
      </c>
    </row>
    <row r="37" spans="1:18" ht="18" thickBot="1">
      <c r="B37" s="9" t="s">
        <v>58</v>
      </c>
      <c r="C37" s="10">
        <v>0</v>
      </c>
      <c r="N37" s="9" t="s">
        <v>59</v>
      </c>
      <c r="O37" s="24"/>
      <c r="P37" s="24"/>
      <c r="Q37" s="24"/>
      <c r="R37" s="24">
        <v>0</v>
      </c>
    </row>
    <row r="38" spans="1:18" ht="18.5" thickTop="1" thickBot="1">
      <c r="B38" s="9" t="s">
        <v>59</v>
      </c>
      <c r="C38" s="10">
        <v>0</v>
      </c>
      <c r="M38" s="15" t="s">
        <v>51</v>
      </c>
      <c r="N38" s="15" t="s">
        <v>40</v>
      </c>
    </row>
    <row r="39" spans="1:18" ht="18" thickTop="1">
      <c r="A39" s="15" t="s">
        <v>51</v>
      </c>
      <c r="B39" s="15" t="s">
        <v>40</v>
      </c>
      <c r="N39" s="14" t="s">
        <v>41</v>
      </c>
    </row>
    <row r="40" spans="1:18">
      <c r="B40" s="14" t="s">
        <v>41</v>
      </c>
      <c r="N40" s="14" t="s">
        <v>42</v>
      </c>
    </row>
    <row r="41" spans="1:18">
      <c r="B41" s="14" t="s">
        <v>42</v>
      </c>
      <c r="N41" s="14" t="s">
        <v>43</v>
      </c>
    </row>
    <row r="42" spans="1:18">
      <c r="B42" s="14" t="s">
        <v>43</v>
      </c>
      <c r="N42" s="14" t="s">
        <v>44</v>
      </c>
    </row>
    <row r="43" spans="1:18">
      <c r="B43" s="14" t="s">
        <v>44</v>
      </c>
      <c r="N43" s="14" t="s">
        <v>45</v>
      </c>
    </row>
    <row r="44" spans="1:18">
      <c r="B44" s="14" t="s">
        <v>45</v>
      </c>
      <c r="N44" s="14" t="s">
        <v>46</v>
      </c>
    </row>
    <row r="45" spans="1:18">
      <c r="B45" s="14" t="s">
        <v>46</v>
      </c>
      <c r="N45" s="14" t="s">
        <v>47</v>
      </c>
    </row>
    <row r="46" spans="1:18">
      <c r="B46" s="14" t="s">
        <v>47</v>
      </c>
      <c r="N46" s="14" t="s">
        <v>48</v>
      </c>
    </row>
    <row r="47" spans="1:18">
      <c r="B47" s="14" t="s">
        <v>48</v>
      </c>
      <c r="N47" s="14" t="s">
        <v>49</v>
      </c>
    </row>
    <row r="48" spans="1:18">
      <c r="B48" s="14" t="s">
        <v>49</v>
      </c>
    </row>
  </sheetData>
  <mergeCells count="6">
    <mergeCell ref="E2:E5"/>
    <mergeCell ref="F2:I2"/>
    <mergeCell ref="F3:G3"/>
    <mergeCell ref="H3:I3"/>
    <mergeCell ref="F4:G4"/>
    <mergeCell ref="H4:I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EV,PHEV,FCVに関する情報(わ・れナンバーの車）</vt:lpstr>
      <vt:lpstr>EV,PHEV,FCVに関する情報 (われ以外　交付申請）</vt:lpstr>
      <vt:lpstr>EV,PHEV,FCVに関する情報(わ・れ以外　実績報告)</vt:lpstr>
      <vt:lpstr>Sheet1</vt:lpstr>
      <vt:lpstr>'EV,PHEV,FCVに関する情報 (われ以外　交付申請）'!Print_Area</vt:lpstr>
      <vt:lpstr>'EV,PHEV,FCVに関する情報(わ・れナンバーの車）'!Print_Area</vt:lpstr>
      <vt:lpstr>'EV,PHEV,FCVに関する情報(わ・れ以外　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PC23512JR142</dc:creator>
  <cp:lastModifiedBy>鴨志田　裕貴</cp:lastModifiedBy>
  <cp:lastPrinted>2025-04-08T08:32:08Z</cp:lastPrinted>
  <dcterms:created xsi:type="dcterms:W3CDTF">2024-10-02T06:29:40Z</dcterms:created>
  <dcterms:modified xsi:type="dcterms:W3CDTF">2025-04-24T11:36:36Z</dcterms:modified>
</cp:coreProperties>
</file>