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温暖化対策推進課\事業支援チーム\Ｒ７\25_【R7新規】コージェネレーションシステム導入支援事業\04_交付要綱\様式\HP掲載用\"/>
    </mc:Choice>
  </mc:AlternateContent>
  <xr:revisionPtr revIDLastSave="0" documentId="13_ncr:1_{C6B544F5-5060-4B4F-9D5A-303E54F436E6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説明書" sheetId="2" r:id="rId1"/>
    <sheet name="第16号別紙" sheetId="3" r:id="rId2"/>
  </sheets>
  <externalReferences>
    <externalReference r:id="rId3"/>
  </externalReferences>
  <definedNames>
    <definedName name="_xlnm.Print_Area" localSheetId="1">第16号別紙!$A$2:$I$58</definedName>
    <definedName name="別1その2">[1]対策!$K$2:$K$9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G20" i="3"/>
  <c r="G21" i="3"/>
  <c r="G22" i="3"/>
  <c r="G23" i="3"/>
  <c r="G49" i="3"/>
  <c r="G50" i="3"/>
  <c r="R7" i="3"/>
  <c r="C7" i="3" s="1"/>
  <c r="R6" i="3"/>
  <c r="S18" i="3" l="1"/>
  <c r="R18" i="3"/>
  <c r="Q18" i="3"/>
  <c r="S17" i="3"/>
  <c r="R17" i="3"/>
  <c r="Q17" i="3"/>
  <c r="G51" i="3"/>
  <c r="G48" i="3"/>
  <c r="G47" i="3"/>
  <c r="G46" i="3"/>
  <c r="G45" i="3"/>
  <c r="G37" i="3"/>
  <c r="G36" i="3"/>
  <c r="G35" i="3"/>
  <c r="G34" i="3"/>
  <c r="G33" i="3"/>
  <c r="G32" i="3"/>
  <c r="G31" i="3"/>
  <c r="G29" i="3"/>
  <c r="G28" i="3"/>
  <c r="G27" i="3"/>
  <c r="G26" i="3"/>
  <c r="G25" i="3"/>
  <c r="G24" i="3"/>
  <c r="G18" i="3"/>
  <c r="G17" i="3"/>
  <c r="G16" i="3"/>
  <c r="G15" i="3"/>
  <c r="G14" i="3"/>
  <c r="G13" i="3"/>
  <c r="G12" i="3" l="1"/>
  <c r="G39" i="3" s="1"/>
  <c r="G30" i="3"/>
  <c r="G44" i="3"/>
  <c r="G52" i="3" s="1"/>
  <c r="J86" i="3"/>
  <c r="H12" i="3" l="1"/>
  <c r="H39" i="3" s="1"/>
  <c r="H42" i="3" s="1"/>
  <c r="H30" i="3"/>
  <c r="H40" i="3" s="1"/>
  <c r="G40" i="3"/>
  <c r="H38" i="3"/>
  <c r="G38" i="3"/>
  <c r="E53" i="3" s="1"/>
  <c r="E54" i="3" s="1"/>
  <c r="H43" i="3" l="1"/>
  <c r="H41" i="3" s="1"/>
  <c r="E5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3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単価の表示は、小数点以下1桁のみのですが、</t>
        </r>
        <r>
          <rPr>
            <b/>
            <sz val="9"/>
            <color indexed="81"/>
            <rFont val="ＭＳ Ｐゴシック"/>
            <family val="3"/>
            <charset val="128"/>
          </rPr>
          <t>入力は、小数点以下3桁（円単位）まで入力してください。</t>
        </r>
      </text>
    </comment>
  </commentList>
</comments>
</file>

<file path=xl/sharedStrings.xml><?xml version="1.0" encoding="utf-8"?>
<sst xmlns="http://schemas.openxmlformats.org/spreadsheetml/2006/main" count="104" uniqueCount="93">
  <si>
    <t>消費税率：</t>
    <rPh sb="0" eb="3">
      <t>ショウヒゼイ</t>
    </rPh>
    <rPh sb="3" eb="4">
      <t>リツ</t>
    </rPh>
    <phoneticPr fontId="4"/>
  </si>
  <si>
    <t>％</t>
    <phoneticPr fontId="4"/>
  </si>
  <si>
    <t>事業者名</t>
    <rPh sb="0" eb="3">
      <t>ジギョウシャ</t>
    </rPh>
    <rPh sb="3" eb="4">
      <t>ナ</t>
    </rPh>
    <phoneticPr fontId="4"/>
  </si>
  <si>
    <t>設備区分</t>
    <rPh sb="0" eb="2">
      <t>セツビ</t>
    </rPh>
    <rPh sb="2" eb="4">
      <t>クブン</t>
    </rPh>
    <phoneticPr fontId="4"/>
  </si>
  <si>
    <t>①助成事業に要する経費　　
（千円）</t>
    <rPh sb="1" eb="3">
      <t>ジョセイ</t>
    </rPh>
    <rPh sb="3" eb="5">
      <t>ジギョウ</t>
    </rPh>
    <rPh sb="6" eb="7">
      <t>ヨウ</t>
    </rPh>
    <rPh sb="9" eb="11">
      <t>ケイヒ</t>
    </rPh>
    <rPh sb="15" eb="16">
      <t>セン</t>
    </rPh>
    <rPh sb="16" eb="17">
      <t>エン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</si>
  <si>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</si>
  <si>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</si>
  <si>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経費</t>
    <rPh sb="0" eb="2">
      <t>ケイヒ</t>
    </rPh>
    <phoneticPr fontId="4"/>
  </si>
  <si>
    <t>助成対象設備</t>
    <rPh sb="0" eb="2">
      <t>ジョセイ</t>
    </rPh>
    <rPh sb="2" eb="4">
      <t>タイショウ</t>
    </rPh>
    <rPh sb="4" eb="6">
      <t>セツビ</t>
    </rPh>
    <phoneticPr fontId="4"/>
  </si>
  <si>
    <t>－</t>
  </si>
  <si>
    <t>←CGS機器設置工事の費用を記入すること。</t>
    <rPh sb="4" eb="6">
      <t>キキ</t>
    </rPh>
    <rPh sb="6" eb="8">
      <t>セッチ</t>
    </rPh>
    <rPh sb="8" eb="10">
      <t>コウジ</t>
    </rPh>
    <rPh sb="11" eb="13">
      <t>ヒヨウ</t>
    </rPh>
    <rPh sb="14" eb="16">
      <t>キニュウ</t>
    </rPh>
    <phoneticPr fontId="4"/>
  </si>
  <si>
    <t>CGS+融通</t>
    <rPh sb="4" eb="6">
      <t>ユウズウ</t>
    </rPh>
    <phoneticPr fontId="3"/>
  </si>
  <si>
    <t>融通</t>
    <rPh sb="0" eb="2">
      <t>ユウズウ</t>
    </rPh>
    <phoneticPr fontId="3"/>
  </si>
  <si>
    <t>熱電融通インフラ設置工事</t>
    <rPh sb="0" eb="1">
      <t>ネツ</t>
    </rPh>
    <rPh sb="1" eb="2">
      <t>デン</t>
    </rPh>
    <rPh sb="2" eb="4">
      <t>ユウズウ</t>
    </rPh>
    <rPh sb="8" eb="10">
      <t>セッチ</t>
    </rPh>
    <rPh sb="10" eb="12">
      <t>コウジ</t>
    </rPh>
    <phoneticPr fontId="4"/>
  </si>
  <si>
    <t>←熱電融通インフラ設備の費用を記載すること。</t>
    <rPh sb="1" eb="2">
      <t>ネツ</t>
    </rPh>
    <rPh sb="2" eb="3">
      <t>デン</t>
    </rPh>
    <rPh sb="3" eb="5">
      <t>ユウズウ</t>
    </rPh>
    <rPh sb="9" eb="11">
      <t>セツビ</t>
    </rPh>
    <rPh sb="12" eb="14">
      <t>ヒヨウ</t>
    </rPh>
    <rPh sb="15" eb="17">
      <t>キサイ</t>
    </rPh>
    <phoneticPr fontId="4"/>
  </si>
  <si>
    <t>（日本産業規格A列4番）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4"/>
  </si>
  <si>
    <t>CGS設備経費</t>
    <rPh sb="3" eb="5">
      <t>セツビ</t>
    </rPh>
    <rPh sb="5" eb="7">
      <t>ケイヒ</t>
    </rPh>
    <phoneticPr fontId="4"/>
  </si>
  <si>
    <t>熱電融通インフラ設備経費</t>
    <rPh sb="0" eb="1">
      <t>ネツ</t>
    </rPh>
    <rPh sb="1" eb="2">
      <t>デン</t>
    </rPh>
    <rPh sb="2" eb="4">
      <t>ユウズウ</t>
    </rPh>
    <rPh sb="8" eb="10">
      <t>セツビ</t>
    </rPh>
    <rPh sb="10" eb="12">
      <t>ケイヒ</t>
    </rPh>
    <phoneticPr fontId="4"/>
  </si>
  <si>
    <t>助成対象外設備</t>
    <rPh sb="0" eb="2">
      <t>ジョセイ</t>
    </rPh>
    <rPh sb="2" eb="4">
      <t>タイショウ</t>
    </rPh>
    <rPh sb="4" eb="5">
      <t>ガイ</t>
    </rPh>
    <rPh sb="5" eb="7">
      <t>セツビ</t>
    </rPh>
    <phoneticPr fontId="4"/>
  </si>
  <si>
    <t>その他工事費</t>
    <rPh sb="2" eb="3">
      <t>タ</t>
    </rPh>
    <rPh sb="3" eb="5">
      <t>コウジ</t>
    </rPh>
    <rPh sb="5" eb="6">
      <t>ヒ</t>
    </rPh>
    <phoneticPr fontId="4"/>
  </si>
  <si>
    <t>助成対象外経費合計</t>
    <rPh sb="0" eb="9">
      <t>ジョセイタイショウガイケイヒゴウケイ</t>
    </rPh>
    <phoneticPr fontId="4"/>
  </si>
  <si>
    <t>－</t>
    <phoneticPr fontId="4"/>
  </si>
  <si>
    <t>総計</t>
    <rPh sb="0" eb="1">
      <t>ソウ</t>
    </rPh>
    <phoneticPr fontId="4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</si>
  <si>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4"/>
  </si>
  <si>
    <t>推定総工事金額</t>
    <rPh sb="0" eb="2">
      <t>スイテイ</t>
    </rPh>
    <rPh sb="2" eb="3">
      <t>ソウ</t>
    </rPh>
    <rPh sb="3" eb="5">
      <t>コウジ</t>
    </rPh>
    <rPh sb="5" eb="7">
      <t>キンガク</t>
    </rPh>
    <phoneticPr fontId="4"/>
  </si>
  <si>
    <t>（助成事業に要する経費）</t>
    <rPh sb="1" eb="3">
      <t>ジョセイ</t>
    </rPh>
    <rPh sb="3" eb="5">
      <t>ジギョウ</t>
    </rPh>
    <rPh sb="6" eb="7">
      <t>ヨウ</t>
    </rPh>
    <rPh sb="9" eb="11">
      <t>ケイヒ</t>
    </rPh>
    <phoneticPr fontId="4"/>
  </si>
  <si>
    <t>Version</t>
    <phoneticPr fontId="4"/>
  </si>
  <si>
    <t>＜全般＞</t>
    <rPh sb="1" eb="3">
      <t>ゼンパン</t>
    </rPh>
    <phoneticPr fontId="4"/>
  </si>
  <si>
    <t>1. 着色部以外のセルは保護が掛かっていますので、着色部のみ入力してください。</t>
    <rPh sb="3" eb="5">
      <t>チャクショク</t>
    </rPh>
    <rPh sb="5" eb="6">
      <t>ブ</t>
    </rPh>
    <rPh sb="6" eb="8">
      <t>イガイ</t>
    </rPh>
    <rPh sb="12" eb="14">
      <t>ホゴ</t>
    </rPh>
    <rPh sb="15" eb="16">
      <t>カ</t>
    </rPh>
    <rPh sb="25" eb="27">
      <t>チャクショク</t>
    </rPh>
    <rPh sb="27" eb="28">
      <t>ブ</t>
    </rPh>
    <rPh sb="30" eb="32">
      <t>ニュウリョク</t>
    </rPh>
    <phoneticPr fontId="4"/>
  </si>
  <si>
    <t>2. 本別紙は、2ページに亘っていますので、「助成対象外設備及び諸経費」は、2ページ目に記入してください。</t>
    <rPh sb="3" eb="4">
      <t>ホン</t>
    </rPh>
    <rPh sb="4" eb="6">
      <t>ベッシ</t>
    </rPh>
    <rPh sb="13" eb="14">
      <t>ワタ</t>
    </rPh>
    <rPh sb="23" eb="25">
      <t>ジョセイ</t>
    </rPh>
    <rPh sb="25" eb="27">
      <t>タイショウ</t>
    </rPh>
    <rPh sb="27" eb="28">
      <t>ガイ</t>
    </rPh>
    <rPh sb="28" eb="30">
      <t>セツビ</t>
    </rPh>
    <rPh sb="30" eb="31">
      <t>オヨ</t>
    </rPh>
    <rPh sb="32" eb="33">
      <t>ショ</t>
    </rPh>
    <rPh sb="33" eb="34">
      <t>ケイ</t>
    </rPh>
    <rPh sb="34" eb="35">
      <t>ヒ</t>
    </rPh>
    <phoneticPr fontId="4"/>
  </si>
  <si>
    <t>3.項目数が不足する場合は、クール・ネット東京のヘルプデスクにお問い合わせください。</t>
    <rPh sb="2" eb="5">
      <t>コウモクスウ</t>
    </rPh>
    <rPh sb="6" eb="8">
      <t>フソク</t>
    </rPh>
    <rPh sb="10" eb="12">
      <t>バアイ</t>
    </rPh>
    <rPh sb="21" eb="23">
      <t>トウキョウ</t>
    </rPh>
    <rPh sb="32" eb="33">
      <t>ト</t>
    </rPh>
    <rPh sb="34" eb="35">
      <t>ア</t>
    </rPh>
    <phoneticPr fontId="4"/>
  </si>
  <si>
    <t>　</t>
    <phoneticPr fontId="4"/>
  </si>
  <si>
    <t>4.本EXCELファイルは、各シートに計算式が設定されていますので、シート保護を掛けています。</t>
    <rPh sb="2" eb="3">
      <t>ホン</t>
    </rPh>
    <rPh sb="14" eb="15">
      <t>カク</t>
    </rPh>
    <rPh sb="19" eb="21">
      <t>ケイサン</t>
    </rPh>
    <rPh sb="21" eb="22">
      <t>シキ</t>
    </rPh>
    <rPh sb="23" eb="25">
      <t>セッテイ</t>
    </rPh>
    <rPh sb="37" eb="39">
      <t>ホゴ</t>
    </rPh>
    <rPh sb="40" eb="41">
      <t>カ</t>
    </rPh>
    <phoneticPr fontId="4"/>
  </si>
  <si>
    <t>＜個別＞</t>
    <rPh sb="1" eb="3">
      <t>コベツ</t>
    </rPh>
    <phoneticPr fontId="4"/>
  </si>
  <si>
    <t>　また、小項目には、機器（仕様・型番明記）・付属品・工事費及び工事に直接係る諸経費も記入すること。</t>
    <rPh sb="4" eb="5">
      <t>ショウ</t>
    </rPh>
    <rPh sb="5" eb="7">
      <t>コウモク</t>
    </rPh>
    <rPh sb="10" eb="12">
      <t>キキ</t>
    </rPh>
    <rPh sb="13" eb="15">
      <t>シヨウ</t>
    </rPh>
    <rPh sb="16" eb="18">
      <t>カタバン</t>
    </rPh>
    <rPh sb="18" eb="20">
      <t>メイキ</t>
    </rPh>
    <rPh sb="22" eb="24">
      <t>フゾク</t>
    </rPh>
    <rPh sb="24" eb="25">
      <t>ヒン</t>
    </rPh>
    <rPh sb="26" eb="28">
      <t>コウジ</t>
    </rPh>
    <rPh sb="29" eb="30">
      <t>オヨ</t>
    </rPh>
    <rPh sb="31" eb="33">
      <t>コウジ</t>
    </rPh>
    <rPh sb="34" eb="36">
      <t>チョクセツ</t>
    </rPh>
    <rPh sb="36" eb="37">
      <t>カカワ</t>
    </rPh>
    <rPh sb="38" eb="41">
      <t>ショケイヒ</t>
    </rPh>
    <rPh sb="42" eb="44">
      <t>キニュウ</t>
    </rPh>
    <phoneticPr fontId="4"/>
  </si>
  <si>
    <t>1.設備区分（水色部分）の記載は、記載例を参考にしてください。</t>
    <rPh sb="2" eb="4">
      <t>セツビ</t>
    </rPh>
    <rPh sb="4" eb="6">
      <t>クブン</t>
    </rPh>
    <rPh sb="7" eb="9">
      <t>ミズイロ</t>
    </rPh>
    <rPh sb="9" eb="11">
      <t>ブブン</t>
    </rPh>
    <rPh sb="13" eb="15">
      <t>キサイ</t>
    </rPh>
    <rPh sb="17" eb="19">
      <t>キサイ</t>
    </rPh>
    <rPh sb="19" eb="20">
      <t>レイ</t>
    </rPh>
    <rPh sb="21" eb="23">
      <t>サンコウ</t>
    </rPh>
    <phoneticPr fontId="4"/>
  </si>
  <si>
    <t>2.単価は、千円単位での入力ですが、1円単位まで入力してください。</t>
    <rPh sb="2" eb="4">
      <t>タンカ</t>
    </rPh>
    <rPh sb="6" eb="8">
      <t>センエン</t>
    </rPh>
    <rPh sb="8" eb="10">
      <t>タンイ</t>
    </rPh>
    <rPh sb="12" eb="14">
      <t>ニュウリョク</t>
    </rPh>
    <rPh sb="19" eb="20">
      <t>エン</t>
    </rPh>
    <rPh sb="20" eb="22">
      <t>タンイ</t>
    </rPh>
    <rPh sb="24" eb="26">
      <t>ニュウリョク</t>
    </rPh>
    <phoneticPr fontId="4"/>
  </si>
  <si>
    <t>3.数量は、整数で入力してください。</t>
    <rPh sb="2" eb="3">
      <t>スウ</t>
    </rPh>
    <rPh sb="3" eb="4">
      <t>リョウ</t>
    </rPh>
    <rPh sb="6" eb="8">
      <t>セイスウ</t>
    </rPh>
    <rPh sb="9" eb="11">
      <t>ニュウリョク</t>
    </rPh>
    <phoneticPr fontId="4"/>
  </si>
  <si>
    <t>4.単価と数量を入力すると、機器費は自動計算され、千円単位（千円以下1桁）で表示されます。</t>
    <rPh sb="2" eb="4">
      <t>タンカ</t>
    </rPh>
    <rPh sb="5" eb="7">
      <t>スウリョウ</t>
    </rPh>
    <rPh sb="8" eb="10">
      <t>ニュウリョク</t>
    </rPh>
    <rPh sb="14" eb="16">
      <t>キキ</t>
    </rPh>
    <rPh sb="16" eb="17">
      <t>ヒ</t>
    </rPh>
    <rPh sb="18" eb="20">
      <t>ジドウ</t>
    </rPh>
    <rPh sb="20" eb="22">
      <t>ケイサン</t>
    </rPh>
    <rPh sb="25" eb="27">
      <t>センエン</t>
    </rPh>
    <rPh sb="27" eb="29">
      <t>タンイ</t>
    </rPh>
    <rPh sb="30" eb="32">
      <t>センエン</t>
    </rPh>
    <rPh sb="32" eb="34">
      <t>イカ</t>
    </rPh>
    <rPh sb="35" eb="36">
      <t>ケタ</t>
    </rPh>
    <rPh sb="38" eb="40">
      <t>ヒョウジ</t>
    </rPh>
    <phoneticPr fontId="4"/>
  </si>
  <si>
    <t>5.工事費は、千円単位で入力ですが、単価と同様に小数点以下3桁まで入力してください。</t>
    <rPh sb="2" eb="4">
      <t>コウジ</t>
    </rPh>
    <rPh sb="4" eb="5">
      <t>ヒ</t>
    </rPh>
    <rPh sb="7" eb="9">
      <t>センエン</t>
    </rPh>
    <rPh sb="9" eb="11">
      <t>タンイ</t>
    </rPh>
    <rPh sb="12" eb="14">
      <t>ニュウリョク</t>
    </rPh>
    <rPh sb="18" eb="20">
      <t>タンカ</t>
    </rPh>
    <rPh sb="21" eb="23">
      <t>ドウヨウ</t>
    </rPh>
    <rPh sb="24" eb="27">
      <t>ショウスウテン</t>
    </rPh>
    <rPh sb="27" eb="29">
      <t>イカ</t>
    </rPh>
    <rPh sb="30" eb="31">
      <t>ケタ</t>
    </rPh>
    <rPh sb="33" eb="35">
      <t>ニュウリョク</t>
    </rPh>
    <phoneticPr fontId="4"/>
  </si>
  <si>
    <t>6.助成申請モデルを選択してください。</t>
    <rPh sb="2" eb="4">
      <t>ジョセイ</t>
    </rPh>
    <rPh sb="4" eb="6">
      <t>シンセイ</t>
    </rPh>
    <rPh sb="10" eb="12">
      <t>センタク</t>
    </rPh>
    <phoneticPr fontId="4"/>
  </si>
  <si>
    <t>7.助成対象経費は、設備区分の機器費＋工事費の合計を千円以下1桁を切り捨てて、千円単位で表示します。</t>
    <rPh sb="2" eb="4">
      <t>ジョセイ</t>
    </rPh>
    <rPh sb="4" eb="6">
      <t>タイショウ</t>
    </rPh>
    <rPh sb="6" eb="7">
      <t>ケイ</t>
    </rPh>
    <rPh sb="7" eb="8">
      <t>ヒ</t>
    </rPh>
    <rPh sb="10" eb="12">
      <t>セツビ</t>
    </rPh>
    <rPh sb="12" eb="14">
      <t>クブン</t>
    </rPh>
    <rPh sb="15" eb="17">
      <t>キキ</t>
    </rPh>
    <rPh sb="17" eb="18">
      <t>ヒ</t>
    </rPh>
    <rPh sb="19" eb="21">
      <t>コウジ</t>
    </rPh>
    <rPh sb="21" eb="22">
      <t>ヒ</t>
    </rPh>
    <rPh sb="23" eb="25">
      <t>ゴウケイ</t>
    </rPh>
    <rPh sb="26" eb="28">
      <t>センエン</t>
    </rPh>
    <rPh sb="28" eb="30">
      <t>イカ</t>
    </rPh>
    <rPh sb="31" eb="32">
      <t>ケタ</t>
    </rPh>
    <rPh sb="33" eb="34">
      <t>キ</t>
    </rPh>
    <rPh sb="35" eb="36">
      <t>ス</t>
    </rPh>
    <rPh sb="39" eb="41">
      <t>センエン</t>
    </rPh>
    <rPh sb="41" eb="43">
      <t>タンイ</t>
    </rPh>
    <rPh sb="44" eb="46">
      <t>ヒョウジ</t>
    </rPh>
    <phoneticPr fontId="4"/>
  </si>
  <si>
    <t>8.本助成金以外の助成金又は給付金を受領予定の場合は、助成総額を一番上の欄に記載してください。</t>
    <rPh sb="2" eb="3">
      <t>ホン</t>
    </rPh>
    <rPh sb="3" eb="6">
      <t>ジョセイキン</t>
    </rPh>
    <rPh sb="6" eb="8">
      <t>イガイ</t>
    </rPh>
    <rPh sb="9" eb="12">
      <t>ジョセイキン</t>
    </rPh>
    <rPh sb="12" eb="13">
      <t>マタ</t>
    </rPh>
    <rPh sb="14" eb="17">
      <t>キュウフキン</t>
    </rPh>
    <rPh sb="18" eb="20">
      <t>ジュリョウ</t>
    </rPh>
    <rPh sb="20" eb="22">
      <t>ヨテイ</t>
    </rPh>
    <rPh sb="23" eb="25">
      <t>バアイ</t>
    </rPh>
    <rPh sb="27" eb="29">
      <t>ジョセイ</t>
    </rPh>
    <rPh sb="29" eb="31">
      <t>ソウガク</t>
    </rPh>
    <rPh sb="32" eb="34">
      <t>イチバン</t>
    </rPh>
    <rPh sb="34" eb="35">
      <t>ウエ</t>
    </rPh>
    <rPh sb="36" eb="37">
      <t>ラン</t>
    </rPh>
    <rPh sb="38" eb="40">
      <t>キサイ</t>
    </rPh>
    <phoneticPr fontId="4"/>
  </si>
  <si>
    <t>9.助成対象経費、交付申請額は自動計算されます。</t>
    <rPh sb="2" eb="4">
      <t>ジョセイ</t>
    </rPh>
    <rPh sb="4" eb="6">
      <t>タイショウ</t>
    </rPh>
    <rPh sb="6" eb="7">
      <t>ケイ</t>
    </rPh>
    <rPh sb="7" eb="8">
      <t>ヒ</t>
    </rPh>
    <rPh sb="9" eb="11">
      <t>コウフ</t>
    </rPh>
    <rPh sb="11" eb="13">
      <t>シンセイ</t>
    </rPh>
    <rPh sb="13" eb="14">
      <t>ガク</t>
    </rPh>
    <rPh sb="15" eb="17">
      <t>ジドウ</t>
    </rPh>
    <rPh sb="17" eb="19">
      <t>ケイサン</t>
    </rPh>
    <phoneticPr fontId="4"/>
  </si>
  <si>
    <r>
      <t>注-1）</t>
    </r>
    <r>
      <rPr>
        <sz val="10.5"/>
        <color indexed="62"/>
        <rFont val="ＭＳ Ｐ明朝"/>
        <family val="1"/>
        <charset val="128"/>
      </rPr>
      <t>水色</t>
    </r>
    <r>
      <rPr>
        <sz val="10.5"/>
        <color indexed="8"/>
        <rFont val="ＭＳ Ｐ明朝"/>
        <family val="1"/>
        <charset val="128"/>
      </rPr>
      <t>で着色した部分に工事名や機器名を記入下さい。　</t>
    </r>
    <rPh sb="0" eb="1">
      <t>チュウ</t>
    </rPh>
    <phoneticPr fontId="4"/>
  </si>
  <si>
    <r>
      <t>注-2）また</t>
    </r>
    <r>
      <rPr>
        <sz val="10.5"/>
        <color indexed="13"/>
        <rFont val="ＭＳ Ｐ明朝"/>
        <family val="1"/>
        <charset val="128"/>
      </rPr>
      <t>黄色</t>
    </r>
    <r>
      <rPr>
        <sz val="10.5"/>
        <color indexed="8"/>
        <rFont val="ＭＳ Ｐ明朝"/>
        <family val="1"/>
        <charset val="128"/>
      </rPr>
      <t>で着色した部分に単価・数良及び工事費を記載下さい。</t>
    </r>
    <rPh sb="0" eb="1">
      <t>チュウ</t>
    </rPh>
    <phoneticPr fontId="4"/>
  </si>
  <si>
    <t>注-3）着色していない部分は保護を掛けていますので、修正できません。</t>
    <rPh sb="0" eb="1">
      <t>チュウ</t>
    </rPh>
    <rPh sb="4" eb="6">
      <t>チャクショク</t>
    </rPh>
    <rPh sb="11" eb="13">
      <t>ブブン</t>
    </rPh>
    <rPh sb="14" eb="16">
      <t>ホゴ</t>
    </rPh>
    <rPh sb="17" eb="18">
      <t>カ</t>
    </rPh>
    <rPh sb="26" eb="28">
      <t>シュウセイ</t>
    </rPh>
    <phoneticPr fontId="4"/>
  </si>
  <si>
    <t>助成事業のパターン</t>
    <rPh sb="0" eb="2">
      <t>ジョセイ</t>
    </rPh>
    <rPh sb="2" eb="4">
      <t>ジギョウ</t>
    </rPh>
    <phoneticPr fontId="4"/>
  </si>
  <si>
    <t>②助成対象
経費
（千円）</t>
    <rPh sb="1" eb="3">
      <t>ジョセイ</t>
    </rPh>
    <rPh sb="3" eb="5">
      <t>タイショウ</t>
    </rPh>
    <rPh sb="6" eb="8">
      <t>ケイヒ</t>
    </rPh>
    <rPh sb="10" eb="12">
      <t>センエン</t>
    </rPh>
    <phoneticPr fontId="4"/>
  </si>
  <si>
    <t>CGS設置工事（排熱利用設備を含む）</t>
    <rPh sb="3" eb="5">
      <t>セッチ</t>
    </rPh>
    <rPh sb="5" eb="7">
      <t>コウジ</t>
    </rPh>
    <rPh sb="8" eb="10">
      <t>ハイネツ</t>
    </rPh>
    <rPh sb="10" eb="12">
      <t>リヨウ</t>
    </rPh>
    <rPh sb="12" eb="14">
      <t>セツビ</t>
    </rPh>
    <rPh sb="15" eb="16">
      <t>フク</t>
    </rPh>
    <phoneticPr fontId="4"/>
  </si>
  <si>
    <t>③助成対象経費合計</t>
    <rPh sb="1" eb="3">
      <t>ジョセイ</t>
    </rPh>
    <rPh sb="3" eb="5">
      <t>タイショウ</t>
    </rPh>
    <rPh sb="5" eb="7">
      <t>ケイヒ</t>
    </rPh>
    <rPh sb="7" eb="9">
      <t>ゴウケイ</t>
    </rPh>
    <phoneticPr fontId="4"/>
  </si>
  <si>
    <t>④交付申請額</t>
    <rPh sb="1" eb="3">
      <t>コウフ</t>
    </rPh>
    <rPh sb="3" eb="6">
      <t>シンセイガク</t>
    </rPh>
    <phoneticPr fontId="4"/>
  </si>
  <si>
    <t>（注）②の額が実施要綱第4条の第1項（5）に定める助成金額の限度額を超える時は、限度額を記入すること。</t>
    <rPh sb="1" eb="2">
      <t>チュウ</t>
    </rPh>
    <rPh sb="5" eb="6">
      <t>ガク</t>
    </rPh>
    <rPh sb="7" eb="9">
      <t>ジッシ</t>
    </rPh>
    <rPh sb="9" eb="11">
      <t>ヨウコウ</t>
    </rPh>
    <rPh sb="11" eb="12">
      <t>ダイ</t>
    </rPh>
    <rPh sb="13" eb="14">
      <t>ジョウ</t>
    </rPh>
    <rPh sb="15" eb="16">
      <t>ダイ</t>
    </rPh>
    <rPh sb="17" eb="18">
      <t>コウ</t>
    </rPh>
    <rPh sb="22" eb="23">
      <t>サダ</t>
    </rPh>
    <rPh sb="25" eb="27">
      <t>ジョセイ</t>
    </rPh>
    <rPh sb="27" eb="29">
      <t>キンガク</t>
    </rPh>
    <rPh sb="30" eb="32">
      <t>ゲンド</t>
    </rPh>
    <rPh sb="32" eb="33">
      <t>ガク</t>
    </rPh>
    <rPh sb="34" eb="35">
      <t>コ</t>
    </rPh>
    <rPh sb="37" eb="38">
      <t>トキ</t>
    </rPh>
    <rPh sb="40" eb="42">
      <t>ゲンド</t>
    </rPh>
    <rPh sb="42" eb="43">
      <t>ガク</t>
    </rPh>
    <rPh sb="44" eb="46">
      <t>キニュウ</t>
    </rPh>
    <phoneticPr fontId="4"/>
  </si>
  <si>
    <t>第16号様式：別紙1</t>
    <rPh sb="0" eb="1">
      <t>ダイ</t>
    </rPh>
    <rPh sb="3" eb="4">
      <t>ゴウ</t>
    </rPh>
    <rPh sb="4" eb="6">
      <t>ヨウシキ</t>
    </rPh>
    <rPh sb="7" eb="9">
      <t>ベッシ</t>
    </rPh>
    <phoneticPr fontId="4"/>
  </si>
  <si>
    <t>第16号様式：別紙「経費状況内訳書」記入説明書</t>
    <rPh sb="0" eb="1">
      <t>ダイ</t>
    </rPh>
    <rPh sb="3" eb="4">
      <t>ゴウ</t>
    </rPh>
    <rPh sb="4" eb="6">
      <t>ヨウシキ</t>
    </rPh>
    <rPh sb="7" eb="9">
      <t>ベッシ</t>
    </rPh>
    <rPh sb="10" eb="12">
      <t>ケイヒ</t>
    </rPh>
    <rPh sb="12" eb="14">
      <t>ジョウキョウ</t>
    </rPh>
    <rPh sb="14" eb="17">
      <t>ウチワケショ</t>
    </rPh>
    <rPh sb="18" eb="20">
      <t>キニュウ</t>
    </rPh>
    <rPh sb="20" eb="22">
      <t>セツメイ</t>
    </rPh>
    <rPh sb="22" eb="23">
      <t>ショ</t>
    </rPh>
    <phoneticPr fontId="4"/>
  </si>
  <si>
    <t>民間企業(中小企業に該当する事業者)</t>
    <rPh sb="0" eb="2">
      <t>ミンカン</t>
    </rPh>
    <rPh sb="2" eb="4">
      <t>キギョウ</t>
    </rPh>
    <rPh sb="5" eb="9">
      <t>チュウショウキギョウ</t>
    </rPh>
    <rPh sb="10" eb="12">
      <t>ガイトウ</t>
    </rPh>
    <rPh sb="14" eb="17">
      <t>ジギョウシャ</t>
    </rPh>
    <phoneticPr fontId="4"/>
  </si>
  <si>
    <t>民間企業(中小企業に該当しない事業者)</t>
    <rPh sb="0" eb="2">
      <t>ミンカン</t>
    </rPh>
    <rPh sb="2" eb="4">
      <t>キギョウ</t>
    </rPh>
    <rPh sb="5" eb="9">
      <t>チュウショウキギョウ</t>
    </rPh>
    <rPh sb="10" eb="12">
      <t>ガイトウ</t>
    </rPh>
    <rPh sb="15" eb="18">
      <t>ジギョウシャ</t>
    </rPh>
    <phoneticPr fontId="4"/>
  </si>
  <si>
    <t>個人事業主</t>
    <rPh sb="0" eb="2">
      <t>コジン</t>
    </rPh>
    <rPh sb="2" eb="5">
      <t>ジギョウヌシ</t>
    </rPh>
    <phoneticPr fontId="4"/>
  </si>
  <si>
    <t>独立行政法人</t>
    <rPh sb="0" eb="6">
      <t>ドクリツギョウセイホウジン</t>
    </rPh>
    <phoneticPr fontId="4"/>
  </si>
  <si>
    <t>地方独立行政法人</t>
    <rPh sb="0" eb="2">
      <t>チホウ</t>
    </rPh>
    <rPh sb="2" eb="8">
      <t>ドクリツギョウセイホウジン</t>
    </rPh>
    <phoneticPr fontId="4"/>
  </si>
  <si>
    <t>国立大学法人</t>
    <rPh sb="0" eb="2">
      <t>コクリツ</t>
    </rPh>
    <rPh sb="2" eb="6">
      <t>ダイガクホウジン</t>
    </rPh>
    <phoneticPr fontId="4"/>
  </si>
  <si>
    <t>公立大学法人</t>
    <rPh sb="0" eb="2">
      <t>コウリツ</t>
    </rPh>
    <rPh sb="2" eb="6">
      <t>ダイガクホウジン</t>
    </rPh>
    <phoneticPr fontId="4"/>
  </si>
  <si>
    <t>学校法人</t>
    <rPh sb="0" eb="4">
      <t>ガッコウホウジン</t>
    </rPh>
    <phoneticPr fontId="4"/>
  </si>
  <si>
    <t>一般社団法人</t>
    <rPh sb="0" eb="6">
      <t>イッパンシャダンホウジン</t>
    </rPh>
    <phoneticPr fontId="4"/>
  </si>
  <si>
    <t>一般財団法人</t>
    <rPh sb="0" eb="6">
      <t>イッパンザイダンホウジン</t>
    </rPh>
    <phoneticPr fontId="4"/>
  </si>
  <si>
    <t>公益社団法人</t>
    <rPh sb="0" eb="2">
      <t>コウエキ</t>
    </rPh>
    <rPh sb="2" eb="6">
      <t>シャダンホウジン</t>
    </rPh>
    <phoneticPr fontId="4"/>
  </si>
  <si>
    <t>公益財団法人</t>
    <rPh sb="0" eb="2">
      <t>コウエキ</t>
    </rPh>
    <rPh sb="2" eb="4">
      <t>ザイダン</t>
    </rPh>
    <rPh sb="4" eb="6">
      <t>ホウジン</t>
    </rPh>
    <phoneticPr fontId="4"/>
  </si>
  <si>
    <t>医療法人</t>
    <rPh sb="0" eb="4">
      <t>イリョウホウジン</t>
    </rPh>
    <phoneticPr fontId="4"/>
  </si>
  <si>
    <t>社会福祉法人</t>
    <rPh sb="0" eb="6">
      <t>シャカイフクシホウジン</t>
    </rPh>
    <phoneticPr fontId="4"/>
  </si>
  <si>
    <t>特別法に基づく法人又は協同組合等</t>
    <rPh sb="0" eb="3">
      <t>トクベツホウ</t>
    </rPh>
    <rPh sb="4" eb="5">
      <t>モト</t>
    </rPh>
    <rPh sb="7" eb="9">
      <t>ホウジン</t>
    </rPh>
    <rPh sb="9" eb="10">
      <t>マタ</t>
    </rPh>
    <rPh sb="11" eb="15">
      <t>キョウドウクミアイ</t>
    </rPh>
    <rPh sb="15" eb="16">
      <t>トウ</t>
    </rPh>
    <phoneticPr fontId="4"/>
  </si>
  <si>
    <t>法律により直接設立された法人(資本金・従業員数が中小企業に該当しない法人)</t>
    <rPh sb="0" eb="2">
      <t>ホウリツ</t>
    </rPh>
    <rPh sb="5" eb="9">
      <t>チョクセツセツリツ</t>
    </rPh>
    <rPh sb="12" eb="14">
      <t>ホウジン</t>
    </rPh>
    <rPh sb="15" eb="18">
      <t>シホンキン</t>
    </rPh>
    <rPh sb="19" eb="23">
      <t>ジュウギョウインスウ</t>
    </rPh>
    <rPh sb="24" eb="28">
      <t>チュウショウキギョウ</t>
    </rPh>
    <rPh sb="29" eb="31">
      <t>ガイトウ</t>
    </rPh>
    <rPh sb="34" eb="36">
      <t>ホウジン</t>
    </rPh>
    <phoneticPr fontId="4"/>
  </si>
  <si>
    <t>法律により直接設立された法人(資本金・従業員数が中小企業に該当する法人)</t>
    <rPh sb="0" eb="2">
      <t>ホウリツ</t>
    </rPh>
    <rPh sb="5" eb="9">
      <t>チョクセツセツリツ</t>
    </rPh>
    <rPh sb="12" eb="14">
      <t>ホウジン</t>
    </rPh>
    <rPh sb="15" eb="18">
      <t>シホンキン</t>
    </rPh>
    <rPh sb="19" eb="23">
      <t>ジュウギョウインスウ</t>
    </rPh>
    <rPh sb="24" eb="28">
      <t>チュウショウキギョウ</t>
    </rPh>
    <rPh sb="29" eb="31">
      <t>ガイトウ</t>
    </rPh>
    <rPh sb="33" eb="35">
      <t>ホウジン</t>
    </rPh>
    <phoneticPr fontId="4"/>
  </si>
  <si>
    <t>その他公益財団法人東京都環境公社が認めた事業者</t>
    <rPh sb="2" eb="3">
      <t>タ</t>
    </rPh>
    <rPh sb="3" eb="9">
      <t>コウエキザイダンホウジン</t>
    </rPh>
    <rPh sb="9" eb="12">
      <t>トウキョウト</t>
    </rPh>
    <rPh sb="12" eb="14">
      <t>カンキョウ</t>
    </rPh>
    <rPh sb="14" eb="16">
      <t>コウシャ</t>
    </rPh>
    <rPh sb="17" eb="18">
      <t>ミト</t>
    </rPh>
    <rPh sb="20" eb="23">
      <t>ジギョウシャ</t>
    </rPh>
    <phoneticPr fontId="4"/>
  </si>
  <si>
    <t>CGS単独</t>
    <rPh sb="3" eb="5">
      <t>タンドク</t>
    </rPh>
    <phoneticPr fontId="3"/>
  </si>
  <si>
    <t>助成事業</t>
    <rPh sb="0" eb="4">
      <t>ジョセイジギョウ</t>
    </rPh>
    <phoneticPr fontId="3"/>
  </si>
  <si>
    <t>CGS+熱電融通＝1</t>
    <rPh sb="4" eb="8">
      <t>ネツデンユウズウ</t>
    </rPh>
    <phoneticPr fontId="3"/>
  </si>
  <si>
    <t>熱電融通＝2</t>
    <rPh sb="0" eb="4">
      <t>ネツデンユウズウ</t>
    </rPh>
    <phoneticPr fontId="3"/>
  </si>
  <si>
    <t>CGS単独＝3</t>
    <rPh sb="3" eb="5">
      <t>タンドク</t>
    </rPh>
    <phoneticPr fontId="3"/>
  </si>
  <si>
    <t>大企業/中小企業</t>
    <rPh sb="0" eb="3">
      <t>ダイキギョウ</t>
    </rPh>
    <rPh sb="4" eb="8">
      <t>チュウショウキギョウ</t>
    </rPh>
    <phoneticPr fontId="3"/>
  </si>
  <si>
    <t>中小企業相当外＝0</t>
    <rPh sb="0" eb="4">
      <t>チュウショウキギョウ</t>
    </rPh>
    <rPh sb="4" eb="6">
      <t>ソウトウ</t>
    </rPh>
    <rPh sb="6" eb="7">
      <t>ガイ</t>
    </rPh>
    <phoneticPr fontId="3"/>
  </si>
  <si>
    <t>中小企業相当＝1</t>
    <rPh sb="0" eb="6">
      <t>チュウショウキギョウソウトウ</t>
    </rPh>
    <phoneticPr fontId="3"/>
  </si>
  <si>
    <t>公社が認めた事業者＝2</t>
    <rPh sb="0" eb="2">
      <t>コウシャ</t>
    </rPh>
    <rPh sb="3" eb="4">
      <t>ミト</t>
    </rPh>
    <rPh sb="6" eb="9">
      <t>ジギョウシャ</t>
    </rPh>
    <phoneticPr fontId="3"/>
  </si>
  <si>
    <t>設計費</t>
    <rPh sb="0" eb="3">
      <t>セッケイヒ</t>
    </rPh>
    <phoneticPr fontId="3"/>
  </si>
  <si>
    <t>設備費</t>
    <rPh sb="0" eb="3">
      <t>セツビヒ</t>
    </rPh>
    <phoneticPr fontId="3"/>
  </si>
  <si>
    <t>工事費</t>
    <rPh sb="0" eb="3">
      <t>コウジヒ</t>
    </rPh>
    <phoneticPr fontId="3"/>
  </si>
  <si>
    <t>諸経費</t>
    <rPh sb="0" eb="3">
      <t>ショケイヒ</t>
    </rPh>
    <phoneticPr fontId="3"/>
  </si>
  <si>
    <t>2025-04-01</t>
    <phoneticPr fontId="4"/>
  </si>
  <si>
    <t>2）排熱利用設備工事</t>
    <rPh sb="2" eb="4">
      <t>ハイネツ</t>
    </rPh>
    <rPh sb="4" eb="6">
      <t>リヨウ</t>
    </rPh>
    <rPh sb="6" eb="8">
      <t>セツビ</t>
    </rPh>
    <rPh sb="8" eb="10">
      <t>コウジ</t>
    </rPh>
    <phoneticPr fontId="0"/>
  </si>
  <si>
    <t xml:space="preserve">経費状況内訳書 </t>
    <rPh sb="0" eb="2">
      <t>ケイヒ</t>
    </rPh>
    <rPh sb="2" eb="4">
      <t>ジョウキョウ</t>
    </rPh>
    <rPh sb="4" eb="7">
      <t>ウチワケショ</t>
    </rPh>
    <phoneticPr fontId="4"/>
  </si>
  <si>
    <t>大企業</t>
    <rPh sb="0" eb="3">
      <t>ダイキギョウ</t>
    </rPh>
    <phoneticPr fontId="3"/>
  </si>
  <si>
    <t>中小企業</t>
    <rPh sb="0" eb="4">
      <t>チュウショウキギョウ</t>
    </rPh>
    <phoneticPr fontId="3"/>
  </si>
  <si>
    <t>CGS+熱電融通</t>
    <rPh sb="4" eb="6">
      <t>ネツデン</t>
    </rPh>
    <rPh sb="6" eb="8">
      <t>ユウズウ</t>
    </rPh>
    <phoneticPr fontId="3"/>
  </si>
  <si>
    <t>熱電融通</t>
    <rPh sb="0" eb="2">
      <t>ネツデン</t>
    </rPh>
    <rPh sb="2" eb="4">
      <t>ユウズウ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</si>
</sst>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;[Red]\-#,##0.0"/>
    <numFmt numFmtId="177" formatCode="#,##0.000;[Red]\-#,##0.000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b/>
      <u/>
      <sz val="10.5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indexed="62"/>
      <name val="ＭＳ Ｐ明朝"/>
      <family val="1"/>
      <charset val="128"/>
    </font>
    <font>
      <sz val="10.5"/>
      <color indexed="13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hair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quotePrefix="1" applyFont="1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2" fillId="0" borderId="0" xfId="2" applyFont="1">
      <alignment vertical="center"/>
    </xf>
    <xf numFmtId="176" fontId="5" fillId="0" borderId="12" xfId="1" quotePrefix="1" applyNumberFormat="1" applyFont="1" applyFill="1" applyBorder="1" applyAlignment="1" applyProtection="1">
      <alignment horizontal="center" vertical="center" shrinkToFit="1"/>
    </xf>
    <xf numFmtId="0" fontId="5" fillId="0" borderId="13" xfId="2" quotePrefix="1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176" fontId="5" fillId="4" borderId="12" xfId="4" applyNumberFormat="1" applyFont="1" applyFill="1" applyBorder="1" applyAlignment="1" applyProtection="1">
      <alignment vertical="center" shrinkToFit="1"/>
      <protection locked="0"/>
    </xf>
    <xf numFmtId="0" fontId="5" fillId="4" borderId="13" xfId="2" applyFont="1" applyFill="1" applyBorder="1" applyAlignment="1" applyProtection="1">
      <alignment vertical="center" shrinkToFit="1"/>
      <protection locked="0"/>
    </xf>
    <xf numFmtId="176" fontId="5" fillId="0" borderId="16" xfId="1" applyNumberFormat="1" applyFont="1" applyFill="1" applyBorder="1" applyAlignment="1" applyProtection="1">
      <alignment vertical="center" shrinkToFi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8" fontId="2" fillId="0" borderId="0" xfId="1" applyFont="1">
      <alignment vertical="center"/>
    </xf>
    <xf numFmtId="0" fontId="5" fillId="0" borderId="17" xfId="2" applyFont="1" applyBorder="1">
      <alignment vertical="center"/>
    </xf>
    <xf numFmtId="38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5" fillId="4" borderId="12" xfId="1" applyNumberFormat="1" applyFont="1" applyFill="1" applyBorder="1" applyAlignment="1" applyProtection="1">
      <alignment vertical="center" shrinkToFit="1"/>
      <protection locked="0"/>
    </xf>
    <xf numFmtId="176" fontId="5" fillId="0" borderId="10" xfId="1" quotePrefix="1" applyNumberFormat="1" applyFont="1" applyFill="1" applyBorder="1" applyAlignment="1" applyProtection="1">
      <alignment horizontal="center" vertical="center" shrinkToFit="1"/>
    </xf>
    <xf numFmtId="0" fontId="5" fillId="0" borderId="20" xfId="2" quotePrefix="1" applyFont="1" applyBorder="1" applyAlignment="1">
      <alignment horizontal="center" vertical="center" shrinkToFit="1"/>
    </xf>
    <xf numFmtId="0" fontId="12" fillId="0" borderId="0" xfId="2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31" xfId="2" quotePrefix="1" applyFont="1" applyBorder="1" applyAlignment="1">
      <alignment horizontal="center" vertical="center"/>
    </xf>
    <xf numFmtId="176" fontId="14" fillId="0" borderId="32" xfId="1" applyNumberFormat="1" applyFont="1" applyBorder="1" applyAlignment="1">
      <alignment vertical="center" shrinkToFit="1"/>
    </xf>
    <xf numFmtId="0" fontId="5" fillId="0" borderId="13" xfId="2" applyFont="1" applyBorder="1">
      <alignment vertical="center"/>
    </xf>
    <xf numFmtId="0" fontId="5" fillId="0" borderId="13" xfId="2" quotePrefix="1" applyFont="1" applyBorder="1" applyAlignment="1">
      <alignment horizontal="center" vertical="center"/>
    </xf>
    <xf numFmtId="176" fontId="5" fillId="4" borderId="43" xfId="3" applyNumberFormat="1" applyFont="1" applyFill="1" applyBorder="1" applyAlignment="1" applyProtection="1">
      <alignment vertical="center" shrinkToFit="1"/>
      <protection locked="0"/>
    </xf>
    <xf numFmtId="0" fontId="5" fillId="4" borderId="44" xfId="2" applyFont="1" applyFill="1" applyBorder="1" applyAlignment="1" applyProtection="1">
      <alignment vertical="center" shrinkToFit="1"/>
      <protection locked="0"/>
    </xf>
    <xf numFmtId="176" fontId="5" fillId="4" borderId="12" xfId="3" applyNumberFormat="1" applyFont="1" applyFill="1" applyBorder="1" applyAlignment="1" applyProtection="1">
      <alignment vertical="center" shrinkToFit="1"/>
      <protection locked="0"/>
    </xf>
    <xf numFmtId="176" fontId="5" fillId="0" borderId="16" xfId="1" quotePrefix="1" applyNumberFormat="1" applyFont="1" applyBorder="1" applyAlignment="1">
      <alignment vertical="center" shrinkToFit="1"/>
    </xf>
    <xf numFmtId="177" fontId="5" fillId="0" borderId="0" xfId="3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6" fillId="0" borderId="0" xfId="0" applyFont="1">
      <alignment vertical="center"/>
    </xf>
    <xf numFmtId="0" fontId="21" fillId="0" borderId="0" xfId="0" applyFont="1">
      <alignment vertical="center"/>
    </xf>
    <xf numFmtId="0" fontId="8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176" fontId="5" fillId="0" borderId="2" xfId="1" applyNumberFormat="1" applyFont="1" applyBorder="1" applyAlignment="1" applyProtection="1">
      <alignment vertical="center" shrinkToFit="1"/>
    </xf>
    <xf numFmtId="176" fontId="5" fillId="0" borderId="28" xfId="1" quotePrefix="1" applyNumberFormat="1" applyFont="1" applyBorder="1" applyAlignment="1">
      <alignment vertical="center" shrinkToFit="1"/>
    </xf>
    <xf numFmtId="176" fontId="5" fillId="0" borderId="42" xfId="3" quotePrefix="1" applyNumberFormat="1" applyFont="1" applyFill="1" applyBorder="1" applyAlignment="1" applyProtection="1">
      <alignment horizontal="center" vertical="center" shrinkToFit="1"/>
    </xf>
    <xf numFmtId="0" fontId="5" fillId="0" borderId="50" xfId="2" quotePrefix="1" applyFont="1" applyBorder="1" applyAlignment="1">
      <alignment horizontal="center" vertical="center" shrinkToFit="1"/>
    </xf>
    <xf numFmtId="176" fontId="5" fillId="0" borderId="32" xfId="3" applyNumberFormat="1" applyFont="1" applyBorder="1" applyAlignment="1" applyProtection="1">
      <alignment vertical="center" shrinkToFit="1"/>
    </xf>
    <xf numFmtId="176" fontId="5" fillId="0" borderId="8" xfId="1" quotePrefix="1" applyNumberFormat="1" applyFont="1" applyBorder="1" applyAlignment="1">
      <alignment vertical="center" shrinkToFit="1"/>
    </xf>
    <xf numFmtId="0" fontId="2" fillId="0" borderId="22" xfId="2" quotePrefix="1" applyFont="1" applyBorder="1">
      <alignment vertical="center"/>
    </xf>
    <xf numFmtId="0" fontId="5" fillId="3" borderId="35" xfId="2" applyFont="1" applyFill="1" applyBorder="1">
      <alignment vertical="center"/>
    </xf>
    <xf numFmtId="0" fontId="5" fillId="3" borderId="11" xfId="2" applyFont="1" applyFill="1" applyBorder="1" applyProtection="1">
      <alignment vertical="center"/>
      <protection locked="0"/>
    </xf>
    <xf numFmtId="0" fontId="5" fillId="0" borderId="19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30" xfId="2" applyFont="1" applyBorder="1" applyAlignment="1">
      <alignment vertical="center" wrapText="1"/>
    </xf>
    <xf numFmtId="0" fontId="5" fillId="3" borderId="19" xfId="2" applyFont="1" applyFill="1" applyBorder="1" applyAlignment="1">
      <alignment vertical="center" shrinkToFit="1"/>
    </xf>
    <xf numFmtId="0" fontId="0" fillId="0" borderId="0" xfId="0" applyProtection="1">
      <alignment vertical="center"/>
      <protection hidden="1"/>
    </xf>
    <xf numFmtId="0" fontId="5" fillId="3" borderId="33" xfId="2" applyFont="1" applyFill="1" applyBorder="1" applyAlignment="1" applyProtection="1">
      <alignment vertical="center" shrinkToFit="1"/>
      <protection locked="0"/>
    </xf>
    <xf numFmtId="0" fontId="5" fillId="3" borderId="37" xfId="2" applyFont="1" applyFill="1" applyBorder="1" applyAlignment="1" applyProtection="1">
      <alignment vertical="center" shrinkToFit="1"/>
      <protection locked="0"/>
    </xf>
    <xf numFmtId="0" fontId="5" fillId="3" borderId="33" xfId="2" applyFont="1" applyFill="1" applyBorder="1" applyProtection="1">
      <alignment vertical="center"/>
      <protection locked="0"/>
    </xf>
    <xf numFmtId="0" fontId="5" fillId="3" borderId="37" xfId="2" applyFont="1" applyFill="1" applyBorder="1" applyProtection="1">
      <alignment vertical="center"/>
      <protection locked="0"/>
    </xf>
    <xf numFmtId="38" fontId="5" fillId="0" borderId="56" xfId="1" applyFont="1" applyFill="1" applyBorder="1" applyAlignment="1">
      <alignment vertical="center" shrinkToFit="1"/>
    </xf>
    <xf numFmtId="38" fontId="5" fillId="0" borderId="54" xfId="1" applyFont="1" applyFill="1" applyBorder="1" applyAlignment="1">
      <alignment vertical="center" shrinkToFit="1"/>
    </xf>
    <xf numFmtId="38" fontId="14" fillId="0" borderId="61" xfId="4" applyFont="1" applyBorder="1">
      <alignment vertical="center"/>
    </xf>
    <xf numFmtId="38" fontId="5" fillId="0" borderId="56" xfId="4" applyFont="1" applyBorder="1" applyAlignment="1">
      <alignment vertical="center" shrinkToFit="1"/>
    </xf>
    <xf numFmtId="38" fontId="5" fillId="0" borderId="62" xfId="4" applyFont="1" applyBorder="1" applyAlignment="1">
      <alignment vertical="center" shrinkToFit="1"/>
    </xf>
    <xf numFmtId="38" fontId="5" fillId="0" borderId="61" xfId="4" applyFont="1" applyBorder="1" applyAlignment="1">
      <alignment vertical="center" shrinkToFit="1"/>
    </xf>
    <xf numFmtId="38" fontId="14" fillId="0" borderId="56" xfId="4" applyFont="1" applyBorder="1">
      <alignment vertical="center"/>
    </xf>
    <xf numFmtId="38" fontId="7" fillId="0" borderId="62" xfId="4" applyFont="1" applyBorder="1">
      <alignment vertical="center"/>
    </xf>
    <xf numFmtId="0" fontId="9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177" fontId="5" fillId="0" borderId="47" xfId="3" applyNumberFormat="1" applyFont="1" applyBorder="1" applyAlignment="1">
      <alignment horizontal="right" vertical="center"/>
    </xf>
    <xf numFmtId="177" fontId="5" fillId="0" borderId="48" xfId="3" applyNumberFormat="1" applyFont="1" applyBorder="1" applyAlignment="1">
      <alignment horizontal="right" vertical="center"/>
    </xf>
    <xf numFmtId="177" fontId="5" fillId="0" borderId="49" xfId="3" applyNumberFormat="1" applyFont="1" applyBorder="1" applyAlignment="1">
      <alignment horizontal="right" vertical="center"/>
    </xf>
    <xf numFmtId="177" fontId="5" fillId="0" borderId="24" xfId="5" applyNumberFormat="1" applyFont="1" applyFill="1" applyBorder="1" applyAlignment="1" applyProtection="1">
      <alignment horizontal="right" vertical="center"/>
    </xf>
    <xf numFmtId="177" fontId="5" fillId="0" borderId="25" xfId="5" applyNumberFormat="1" applyFont="1" applyFill="1" applyBorder="1" applyAlignment="1" applyProtection="1">
      <alignment horizontal="right" vertical="center"/>
    </xf>
    <xf numFmtId="177" fontId="5" fillId="0" borderId="26" xfId="5" applyNumberFormat="1" applyFont="1" applyFill="1" applyBorder="1" applyAlignment="1" applyProtection="1">
      <alignment horizontal="right" vertical="center"/>
    </xf>
    <xf numFmtId="0" fontId="5" fillId="0" borderId="10" xfId="2" applyFont="1" applyBorder="1" applyAlignment="1">
      <alignment horizontal="center" vertical="center" textRotation="255"/>
    </xf>
    <xf numFmtId="0" fontId="5" fillId="0" borderId="14" xfId="2" applyFont="1" applyBorder="1" applyAlignment="1">
      <alignment horizontal="center" vertical="center" textRotation="255"/>
    </xf>
    <xf numFmtId="0" fontId="5" fillId="0" borderId="38" xfId="2" applyFont="1" applyBorder="1" applyAlignment="1">
      <alignment horizontal="center" vertical="center" textRotation="255"/>
    </xf>
    <xf numFmtId="0" fontId="5" fillId="0" borderId="15" xfId="2" applyFont="1" applyBorder="1" applyAlignment="1">
      <alignment horizontal="center" vertical="center"/>
    </xf>
    <xf numFmtId="0" fontId="5" fillId="0" borderId="52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38" fontId="5" fillId="0" borderId="57" xfId="3" applyFont="1" applyFill="1" applyBorder="1" applyAlignment="1">
      <alignment horizontal="center" vertical="center" shrinkToFit="1"/>
    </xf>
    <xf numFmtId="38" fontId="5" fillId="0" borderId="58" xfId="3" applyFont="1" applyFill="1" applyBorder="1" applyAlignment="1">
      <alignment horizontal="center" vertical="center" shrinkToFit="1"/>
    </xf>
    <xf numFmtId="38" fontId="5" fillId="0" borderId="59" xfId="3" applyFont="1" applyFill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18" xfId="2" applyFont="1" applyFill="1" applyBorder="1" applyAlignment="1">
      <alignment vertical="center" shrinkToFit="1"/>
    </xf>
    <xf numFmtId="0" fontId="5" fillId="3" borderId="22" xfId="2" applyFont="1" applyFill="1" applyBorder="1" applyAlignment="1">
      <alignment vertical="center" shrinkToFit="1"/>
    </xf>
    <xf numFmtId="176" fontId="5" fillId="0" borderId="23" xfId="3" quotePrefix="1" applyNumberFormat="1" applyFont="1" applyBorder="1" applyAlignment="1">
      <alignment horizontal="left" vertical="center"/>
    </xf>
    <xf numFmtId="176" fontId="5" fillId="0" borderId="22" xfId="3" applyNumberFormat="1" applyFont="1" applyBorder="1" applyAlignment="1">
      <alignment horizontal="left" vertical="center"/>
    </xf>
    <xf numFmtId="176" fontId="5" fillId="0" borderId="19" xfId="3" applyNumberFormat="1" applyFont="1" applyBorder="1" applyAlignment="1">
      <alignment horizontal="left" vertical="center"/>
    </xf>
    <xf numFmtId="0" fontId="15" fillId="0" borderId="0" xfId="0" applyFont="1" applyAlignment="1">
      <alignment vertical="center" wrapText="1"/>
    </xf>
    <xf numFmtId="0" fontId="5" fillId="0" borderId="39" xfId="2" applyFont="1" applyBorder="1">
      <alignment vertical="center"/>
    </xf>
    <xf numFmtId="0" fontId="5" fillId="0" borderId="40" xfId="2" applyFont="1" applyBorder="1">
      <alignment vertical="center"/>
    </xf>
    <xf numFmtId="0" fontId="5" fillId="0" borderId="41" xfId="2" applyFont="1" applyBorder="1">
      <alignment vertical="center"/>
    </xf>
    <xf numFmtId="0" fontId="5" fillId="3" borderId="29" xfId="2" applyFont="1" applyFill="1" applyBorder="1">
      <alignment vertical="center"/>
    </xf>
    <xf numFmtId="0" fontId="5" fillId="3" borderId="34" xfId="2" applyFont="1" applyFill="1" applyBorder="1">
      <alignment vertical="center"/>
    </xf>
    <xf numFmtId="0" fontId="5" fillId="0" borderId="45" xfId="2" quotePrefix="1" applyFont="1" applyBorder="1" applyAlignment="1">
      <alignment horizontal="center" vertical="center" shrinkToFit="1"/>
    </xf>
    <xf numFmtId="0" fontId="5" fillId="0" borderId="46" xfId="2" quotePrefix="1" applyFont="1" applyBorder="1" applyAlignment="1">
      <alignment horizontal="center" vertical="center" shrinkToFit="1"/>
    </xf>
    <xf numFmtId="177" fontId="5" fillId="0" borderId="24" xfId="3" applyNumberFormat="1" applyFont="1" applyBorder="1" applyAlignment="1">
      <alignment horizontal="right" vertical="center"/>
    </xf>
    <xf numFmtId="177" fontId="5" fillId="0" borderId="25" xfId="3" applyNumberFormat="1" applyFont="1" applyBorder="1" applyAlignment="1">
      <alignment horizontal="right" vertical="center"/>
    </xf>
    <xf numFmtId="177" fontId="5" fillId="0" borderId="26" xfId="3" applyNumberFormat="1" applyFont="1" applyBorder="1" applyAlignment="1">
      <alignment horizontal="right" vertical="center"/>
    </xf>
    <xf numFmtId="38" fontId="5" fillId="0" borderId="63" xfId="3" applyFont="1" applyBorder="1" applyAlignment="1">
      <alignment horizontal="center" vertical="center"/>
    </xf>
    <xf numFmtId="38" fontId="5" fillId="0" borderId="58" xfId="3" applyFont="1" applyBorder="1" applyAlignment="1">
      <alignment horizontal="center" vertical="center"/>
    </xf>
    <xf numFmtId="38" fontId="5" fillId="0" borderId="59" xfId="3" applyFont="1" applyBorder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0" fontId="5" fillId="0" borderId="51" xfId="2" applyFont="1" applyBorder="1">
      <alignment vertical="center"/>
    </xf>
    <xf numFmtId="0" fontId="5" fillId="0" borderId="46" xfId="2" applyFont="1" applyBorder="1">
      <alignment vertical="center"/>
    </xf>
    <xf numFmtId="0" fontId="5" fillId="0" borderId="9" xfId="2" applyFont="1" applyBorder="1">
      <alignment vertical="center"/>
    </xf>
    <xf numFmtId="0" fontId="5" fillId="0" borderId="23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 textRotation="255"/>
    </xf>
    <xf numFmtId="0" fontId="5" fillId="0" borderId="21" xfId="2" applyFont="1" applyBorder="1" applyAlignment="1">
      <alignment horizontal="center" vertical="center" textRotation="255"/>
    </xf>
    <xf numFmtId="0" fontId="5" fillId="0" borderId="53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7" fillId="5" borderId="0" xfId="2" applyFont="1" applyFill="1" applyAlignment="1" applyProtection="1">
      <alignment vertical="center" shrinkToFit="1"/>
      <protection locked="0"/>
    </xf>
    <xf numFmtId="0" fontId="8" fillId="0" borderId="0" xfId="2" applyFont="1" applyAlignment="1">
      <alignment horizontal="center" vertical="center"/>
    </xf>
    <xf numFmtId="38" fontId="10" fillId="2" borderId="1" xfId="2" applyNumberFormat="1" applyFont="1" applyFill="1" applyBorder="1" applyAlignment="1" applyProtection="1">
      <alignment horizontal="center" vertical="center" shrinkToFit="1"/>
      <protection locked="0"/>
    </xf>
    <xf numFmtId="0" fontId="10" fillId="2" borderId="1" xfId="2" applyFont="1" applyFill="1" applyBorder="1" applyAlignment="1" applyProtection="1">
      <alignment horizontal="center" vertical="center" shrinkToFit="1"/>
      <protection locked="0"/>
    </xf>
    <xf numFmtId="0" fontId="5" fillId="0" borderId="23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54" xfId="2" applyFont="1" applyBorder="1" applyAlignment="1">
      <alignment horizontal="center" vertical="center" wrapText="1"/>
    </xf>
    <xf numFmtId="0" fontId="5" fillId="0" borderId="55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5" fillId="0" borderId="29" xfId="2" applyFont="1" applyBorder="1" applyAlignment="1">
      <alignment vertical="center" wrapText="1"/>
    </xf>
    <xf numFmtId="0" fontId="5" fillId="0" borderId="30" xfId="2" applyFont="1" applyBorder="1" applyAlignment="1">
      <alignment vertical="center" wrapText="1"/>
    </xf>
    <xf numFmtId="0" fontId="5" fillId="0" borderId="29" xfId="2" applyFont="1" applyBorder="1" applyAlignment="1">
      <alignment vertical="top" wrapText="1"/>
    </xf>
    <xf numFmtId="0" fontId="5" fillId="0" borderId="34" xfId="2" applyFont="1" applyBorder="1" applyAlignment="1">
      <alignment vertical="top" wrapText="1"/>
    </xf>
    <xf numFmtId="0" fontId="5" fillId="0" borderId="35" xfId="2" applyFont="1" applyBorder="1" applyAlignment="1">
      <alignment vertical="top" wrapText="1"/>
    </xf>
    <xf numFmtId="0" fontId="5" fillId="0" borderId="17" xfId="2" applyFont="1" applyBorder="1" applyAlignment="1">
      <alignment horizontal="center" vertical="center" wrapText="1"/>
    </xf>
    <xf numFmtId="0" fontId="5" fillId="0" borderId="33" xfId="2" applyFont="1" applyBorder="1">
      <alignment vertical="center"/>
    </xf>
    <xf numFmtId="0" fontId="5" fillId="0" borderId="36" xfId="2" applyFont="1" applyBorder="1">
      <alignment vertical="center"/>
    </xf>
    <xf numFmtId="0" fontId="5" fillId="0" borderId="37" xfId="2" applyFont="1" applyBorder="1">
      <alignment vertical="center"/>
    </xf>
  </cellXfs>
  <cellStyles count="6">
    <cellStyle name="桁区切り" xfId="1" builtinId="6"/>
    <cellStyle name="桁区切り 2" xfId="3" xr:uid="{00000000-0005-0000-0000-000001000000}"/>
    <cellStyle name="桁区切り 2 2" xfId="4" xr:uid="{00000000-0005-0000-0000-000002000000}"/>
    <cellStyle name="通貨 2" xfId="5" xr:uid="{00000000-0005-0000-0000-000003000000}"/>
    <cellStyle name="標準" xfId="0" builtinId="0"/>
    <cellStyle name="標準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3"/>
  <sheetViews>
    <sheetView showGridLines="0" view="pageBreakPreview" zoomScale="85" zoomScaleNormal="100" zoomScaleSheetLayoutView="85" workbookViewId="0">
      <selection activeCell="A3" sqref="A3"/>
    </sheetView>
  </sheetViews>
  <sheetFormatPr defaultColWidth="8.08203125" defaultRowHeight="14" x14ac:dyDescent="0.55000000000000004"/>
  <cols>
    <col min="1" max="1" width="3.5" style="36" customWidth="1"/>
    <col min="2" max="2" width="4" style="36" customWidth="1"/>
    <col min="3" max="9" width="8.08203125" style="36"/>
    <col min="10" max="10" width="12.83203125" style="36" customWidth="1"/>
    <col min="11" max="16384" width="8.08203125" style="36"/>
  </cols>
  <sheetData>
    <row r="2" spans="1:15" ht="19" x14ac:dyDescent="0.55000000000000004">
      <c r="A2" s="69" t="s">
        <v>54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4" spans="1:15" x14ac:dyDescent="0.55000000000000004">
      <c r="A4" s="36" t="s">
        <v>27</v>
      </c>
    </row>
    <row r="5" spans="1:15" x14ac:dyDescent="0.55000000000000004">
      <c r="B5" s="36" t="s">
        <v>28</v>
      </c>
    </row>
    <row r="7" spans="1:15" x14ac:dyDescent="0.55000000000000004">
      <c r="B7" s="36" t="s">
        <v>29</v>
      </c>
    </row>
    <row r="9" spans="1:15" x14ac:dyDescent="0.55000000000000004">
      <c r="B9" s="36" t="s">
        <v>30</v>
      </c>
    </row>
    <row r="10" spans="1:15" x14ac:dyDescent="0.55000000000000004">
      <c r="B10" s="36" t="s">
        <v>31</v>
      </c>
    </row>
    <row r="11" spans="1:15" x14ac:dyDescent="0.55000000000000004">
      <c r="B11" s="36" t="s">
        <v>32</v>
      </c>
    </row>
    <row r="15" spans="1:15" x14ac:dyDescent="0.55000000000000004">
      <c r="A15" s="36" t="s">
        <v>33</v>
      </c>
    </row>
    <row r="16" spans="1:15" x14ac:dyDescent="0.55000000000000004">
      <c r="B16" s="36" t="s">
        <v>35</v>
      </c>
    </row>
    <row r="17" spans="2:2" x14ac:dyDescent="0.55000000000000004">
      <c r="B17" s="36" t="s">
        <v>34</v>
      </c>
    </row>
    <row r="19" spans="2:2" x14ac:dyDescent="0.55000000000000004">
      <c r="B19" s="36" t="s">
        <v>36</v>
      </c>
    </row>
    <row r="21" spans="2:2" x14ac:dyDescent="0.55000000000000004">
      <c r="B21" s="36" t="s">
        <v>37</v>
      </c>
    </row>
    <row r="23" spans="2:2" x14ac:dyDescent="0.55000000000000004">
      <c r="B23" s="36" t="s">
        <v>38</v>
      </c>
    </row>
    <row r="25" spans="2:2" x14ac:dyDescent="0.55000000000000004">
      <c r="B25" s="36" t="s">
        <v>39</v>
      </c>
    </row>
    <row r="27" spans="2:2" x14ac:dyDescent="0.55000000000000004">
      <c r="B27" s="36" t="s">
        <v>40</v>
      </c>
    </row>
    <row r="29" spans="2:2" x14ac:dyDescent="0.55000000000000004">
      <c r="B29" s="36" t="s">
        <v>41</v>
      </c>
    </row>
    <row r="31" spans="2:2" x14ac:dyDescent="0.55000000000000004">
      <c r="B31" s="36" t="s">
        <v>42</v>
      </c>
    </row>
    <row r="33" spans="2:2" x14ac:dyDescent="0.55000000000000004">
      <c r="B33" s="36" t="s">
        <v>43</v>
      </c>
    </row>
  </sheetData>
  <mergeCells count="1">
    <mergeCell ref="A2:O2"/>
  </mergeCells>
  <phoneticPr fontId="3"/>
  <pageMargins left="0.70866141732283472" right="0.70866141732283472" top="0.94488188976377963" bottom="0.55118110236220474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29"/>
  <sheetViews>
    <sheetView tabSelected="1" view="pageBreakPreview" zoomScaleNormal="100" zoomScaleSheetLayoutView="100" workbookViewId="0">
      <selection activeCell="C45" sqref="C45:F48"/>
    </sheetView>
  </sheetViews>
  <sheetFormatPr defaultColWidth="8.08203125" defaultRowHeight="13" x14ac:dyDescent="0.55000000000000004"/>
  <cols>
    <col min="1" max="2" width="4" style="1" customWidth="1"/>
    <col min="3" max="3" width="41.33203125" style="1" customWidth="1"/>
    <col min="4" max="4" width="6.75" style="1" customWidth="1"/>
    <col min="5" max="5" width="8.6640625" style="1" customWidth="1"/>
    <col min="6" max="6" width="6.08203125" style="1" customWidth="1"/>
    <col min="7" max="7" width="12" style="1" customWidth="1"/>
    <col min="8" max="8" width="15.4140625" style="1" customWidth="1"/>
    <col min="9" max="9" width="2.08203125" style="1" customWidth="1"/>
    <col min="10" max="14" width="7.33203125" style="1" customWidth="1"/>
    <col min="15" max="16" width="8.08203125" style="1"/>
    <col min="17" max="19" width="9.5" style="1" customWidth="1"/>
    <col min="20" max="20" width="18.1640625" style="1" customWidth="1"/>
    <col min="21" max="21" width="6.5" style="1" customWidth="1"/>
    <col min="22" max="22" width="8.83203125" style="1" customWidth="1"/>
    <col min="23" max="16384" width="8.08203125" style="1"/>
  </cols>
  <sheetData>
    <row r="1" spans="1:30" x14ac:dyDescent="0.55000000000000004">
      <c r="F1" s="1" t="s">
        <v>0</v>
      </c>
      <c r="G1" s="2">
        <v>10</v>
      </c>
      <c r="H1" s="3" t="s">
        <v>1</v>
      </c>
    </row>
    <row r="2" spans="1:30" ht="18.5" customHeight="1" x14ac:dyDescent="0.55000000000000004">
      <c r="A2" s="4" t="s">
        <v>53</v>
      </c>
      <c r="B2" s="5"/>
      <c r="C2" s="5"/>
      <c r="D2" s="5"/>
      <c r="E2" s="5"/>
      <c r="F2" s="5"/>
      <c r="G2" s="5"/>
      <c r="H2" s="5"/>
      <c r="I2" s="6"/>
      <c r="J2" s="6"/>
    </row>
    <row r="3" spans="1:30" ht="17.5" customHeight="1" x14ac:dyDescent="0.55000000000000004">
      <c r="A3" s="123" t="s">
        <v>2</v>
      </c>
      <c r="B3" s="123"/>
      <c r="C3" s="124"/>
      <c r="D3" s="124"/>
      <c r="E3" s="124"/>
      <c r="F3" s="124"/>
      <c r="G3" s="124"/>
      <c r="H3" s="5"/>
      <c r="I3" s="6"/>
      <c r="J3" s="6"/>
    </row>
    <row r="4" spans="1:30" ht="19" x14ac:dyDescent="0.55000000000000004">
      <c r="A4" s="125" t="s">
        <v>88</v>
      </c>
      <c r="B4" s="125"/>
      <c r="C4" s="125"/>
      <c r="D4" s="125"/>
      <c r="E4" s="125"/>
      <c r="F4" s="125"/>
      <c r="G4" s="125"/>
      <c r="H4" s="125"/>
      <c r="I4" s="6"/>
      <c r="J4" s="6"/>
    </row>
    <row r="5" spans="1:30" ht="19.5" customHeight="1" x14ac:dyDescent="0.55000000000000004">
      <c r="A5" s="37"/>
      <c r="B5" s="37"/>
      <c r="C5" s="37"/>
      <c r="D5" s="37"/>
      <c r="E5" s="37"/>
      <c r="F5" s="37"/>
      <c r="G5" s="37"/>
      <c r="H5" s="37"/>
      <c r="I5" s="6"/>
      <c r="J5" s="6"/>
    </row>
    <row r="6" spans="1:30" ht="19" x14ac:dyDescent="0.55000000000000004">
      <c r="A6" s="37"/>
      <c r="B6" s="37"/>
      <c r="C6" s="41" t="s">
        <v>47</v>
      </c>
      <c r="D6" s="41"/>
      <c r="E6" s="126"/>
      <c r="F6" s="126"/>
      <c r="G6" s="126"/>
      <c r="H6" s="126"/>
      <c r="I6" s="6"/>
      <c r="J6" s="6"/>
      <c r="P6" s="1" t="s">
        <v>74</v>
      </c>
      <c r="R6" s="1" t="str">
        <f>IF(E6="CGS+熱電融通",1,IF(E6="熱電融通",2,IF(E6="CGS単独",3,"ERROR")))</f>
        <v>ERROR</v>
      </c>
      <c r="T6" s="1" t="s">
        <v>75</v>
      </c>
      <c r="U6" s="1" t="s">
        <v>76</v>
      </c>
      <c r="W6" s="1" t="s">
        <v>77</v>
      </c>
      <c r="AB6" t="s">
        <v>55</v>
      </c>
      <c r="AC6"/>
      <c r="AD6" s="55"/>
    </row>
    <row r="7" spans="1:30" ht="19" x14ac:dyDescent="0.55000000000000004">
      <c r="A7" s="37"/>
      <c r="B7" s="37"/>
      <c r="C7" s="41" t="str">
        <f>IF(OR(R7=0,R7=2)=TRUE,"中小企業/大企業　：　大企業",IF(R7=1,"中小企業/大企業　：　中小企業",""))</f>
        <v/>
      </c>
      <c r="D7" s="41"/>
      <c r="E7" s="127"/>
      <c r="F7" s="127"/>
      <c r="G7" s="127"/>
      <c r="H7" s="127"/>
      <c r="I7" s="6"/>
      <c r="J7" s="6"/>
      <c r="P7" s="1" t="s">
        <v>78</v>
      </c>
      <c r="R7" s="1" t="str">
        <f>IF(OR(E7="民間企業(中小企業に該当しない事業者)",E7="独立行政法人",E7="国立大学法人",E7="公立大学法人",E7="特別法に基づく法人又は協同組合等",E7="法律により直接設立された法人(資本金・従業員数が中小企業に該当しない法人)",E7="その他公益財団法人東京都環境公社が認めた事業者")=TRUE,0,IF(OR(E7="民間企業(中小企業に該当する事業者)",E7="個人事業主",E7="地方独立行政法人",E7="学校法人",E7="一般社団法人",E7="一般財団法人",E7="公益社団法人",E7="公益財団法人",E7="医療法人",E7="社会福祉法人",E7="法律により直接設立された法人(資本金・従業員数が中小企業に該当する法人)")=TRUE,1,"error"))</f>
        <v>error</v>
      </c>
      <c r="T7" s="1" t="s">
        <v>79</v>
      </c>
      <c r="U7" s="1" t="s">
        <v>80</v>
      </c>
      <c r="W7" s="1" t="s">
        <v>81</v>
      </c>
      <c r="AB7" t="s">
        <v>56</v>
      </c>
      <c r="AC7"/>
      <c r="AD7" s="55"/>
    </row>
    <row r="8" spans="1:30" ht="18" x14ac:dyDescent="0.55000000000000004">
      <c r="A8" s="137"/>
      <c r="B8" s="137"/>
      <c r="C8" s="137"/>
      <c r="D8" s="137"/>
      <c r="E8" s="137"/>
      <c r="F8" s="137"/>
      <c r="G8" s="137"/>
      <c r="H8" s="137"/>
      <c r="I8" s="6"/>
      <c r="J8" s="6"/>
      <c r="AB8" t="s">
        <v>57</v>
      </c>
      <c r="AC8"/>
      <c r="AD8" s="55"/>
    </row>
    <row r="9" spans="1:30" ht="18" x14ac:dyDescent="0.55000000000000004">
      <c r="A9" s="41"/>
      <c r="B9" s="41"/>
      <c r="C9" s="41"/>
      <c r="D9" s="41"/>
      <c r="E9" s="41"/>
      <c r="F9" s="41"/>
      <c r="G9" s="41"/>
      <c r="H9" s="41"/>
      <c r="I9" s="6"/>
      <c r="J9" s="6"/>
      <c r="AB9" t="s">
        <v>58</v>
      </c>
      <c r="AC9"/>
      <c r="AD9" s="55"/>
    </row>
    <row r="10" spans="1:30" ht="37.25" customHeight="1" x14ac:dyDescent="0.55000000000000004">
      <c r="A10" s="128" t="s">
        <v>3</v>
      </c>
      <c r="B10" s="129"/>
      <c r="C10" s="129"/>
      <c r="D10" s="51"/>
      <c r="E10" s="132" t="s">
        <v>4</v>
      </c>
      <c r="F10" s="133"/>
      <c r="G10" s="134"/>
      <c r="H10" s="135" t="s">
        <v>48</v>
      </c>
      <c r="I10" s="6"/>
      <c r="J10" s="6"/>
      <c r="AB10" t="s">
        <v>59</v>
      </c>
      <c r="AC10"/>
      <c r="AD10" s="55"/>
    </row>
    <row r="11" spans="1:30" ht="18" x14ac:dyDescent="0.55000000000000004">
      <c r="A11" s="130"/>
      <c r="B11" s="131"/>
      <c r="C11" s="131"/>
      <c r="D11" s="52"/>
      <c r="E11" s="38" t="s">
        <v>5</v>
      </c>
      <c r="F11" s="39" t="s">
        <v>6</v>
      </c>
      <c r="G11" s="40" t="s">
        <v>7</v>
      </c>
      <c r="H11" s="136"/>
      <c r="I11" s="6"/>
      <c r="J11" s="6"/>
      <c r="AB11" t="s">
        <v>60</v>
      </c>
      <c r="AC11"/>
      <c r="AD11" s="55"/>
    </row>
    <row r="12" spans="1:30" ht="15.5" customHeight="1" x14ac:dyDescent="0.55000000000000004">
      <c r="A12" s="79" t="s">
        <v>8</v>
      </c>
      <c r="B12" s="92" t="s">
        <v>49</v>
      </c>
      <c r="C12" s="93"/>
      <c r="D12" s="54"/>
      <c r="E12" s="7" t="s">
        <v>9</v>
      </c>
      <c r="F12" s="8" t="s">
        <v>9</v>
      </c>
      <c r="G12" s="42">
        <f>IF(COUNT(G13:G29)=0,"",SUM(G13:G29))</f>
        <v>0</v>
      </c>
      <c r="H12" s="60">
        <f>IF(G12="","",ROUNDDOWN(G12,0))</f>
        <v>0</v>
      </c>
      <c r="J12" s="9" t="s">
        <v>10</v>
      </c>
      <c r="AB12" t="s">
        <v>61</v>
      </c>
      <c r="AC12"/>
      <c r="AD12" s="55"/>
    </row>
    <row r="13" spans="1:30" ht="15.5" customHeight="1" x14ac:dyDescent="0.55000000000000004">
      <c r="A13" s="80"/>
      <c r="B13" s="82"/>
      <c r="C13" s="56"/>
      <c r="D13" s="57"/>
      <c r="E13" s="10"/>
      <c r="F13" s="11"/>
      <c r="G13" s="12" t="str">
        <f>IF(E13="","",E13*F13)</f>
        <v/>
      </c>
      <c r="H13" s="85"/>
      <c r="J13" s="13"/>
      <c r="K13" s="13"/>
      <c r="L13" s="13"/>
      <c r="M13" s="13"/>
      <c r="N13" s="13"/>
      <c r="Q13" s="91"/>
      <c r="R13" s="91"/>
      <c r="S13" s="91"/>
      <c r="T13" s="23"/>
      <c r="U13" s="23"/>
      <c r="AB13" t="s">
        <v>62</v>
      </c>
      <c r="AC13"/>
      <c r="AD13" s="55"/>
    </row>
    <row r="14" spans="1:30" ht="15.5" customHeight="1" x14ac:dyDescent="0.55000000000000004">
      <c r="A14" s="80"/>
      <c r="B14" s="82"/>
      <c r="C14" s="56"/>
      <c r="D14" s="57"/>
      <c r="E14" s="10"/>
      <c r="F14" s="11"/>
      <c r="G14" s="12">
        <f>IF(E14="",0,E14*F14)</f>
        <v>0</v>
      </c>
      <c r="H14" s="86"/>
      <c r="J14" s="13"/>
      <c r="K14" s="13"/>
      <c r="L14" s="13"/>
      <c r="M14" s="13"/>
      <c r="N14" s="13"/>
      <c r="AB14" t="s">
        <v>63</v>
      </c>
      <c r="AC14"/>
      <c r="AD14" s="55"/>
    </row>
    <row r="15" spans="1:30" ht="15.5" customHeight="1" x14ac:dyDescent="0.55000000000000004">
      <c r="A15" s="80"/>
      <c r="B15" s="82"/>
      <c r="C15" s="56"/>
      <c r="D15" s="57"/>
      <c r="E15" s="10"/>
      <c r="F15" s="11"/>
      <c r="G15" s="12" t="str">
        <f t="shared" ref="G15:G37" si="0">IF(E15="","",E15*F15)</f>
        <v/>
      </c>
      <c r="H15" s="86"/>
      <c r="J15" s="14"/>
      <c r="K15" s="14"/>
      <c r="L15" s="14"/>
      <c r="M15" s="14"/>
      <c r="N15" s="14"/>
      <c r="AB15" t="s">
        <v>64</v>
      </c>
      <c r="AC15"/>
      <c r="AD15" s="55"/>
    </row>
    <row r="16" spans="1:30" ht="15.5" customHeight="1" x14ac:dyDescent="0.55000000000000004">
      <c r="A16" s="80"/>
      <c r="B16" s="82"/>
      <c r="C16" s="56"/>
      <c r="D16" s="57"/>
      <c r="E16" s="10"/>
      <c r="F16" s="11"/>
      <c r="G16" s="12" t="str">
        <f t="shared" si="0"/>
        <v/>
      </c>
      <c r="H16" s="86"/>
      <c r="J16" s="14"/>
      <c r="K16" s="14"/>
      <c r="L16" s="14"/>
      <c r="M16" s="14"/>
      <c r="N16" s="14"/>
      <c r="Q16" s="23" t="s">
        <v>11</v>
      </c>
      <c r="R16" s="23" t="s">
        <v>12</v>
      </c>
      <c r="S16" s="23" t="s">
        <v>73</v>
      </c>
      <c r="U16" s="23"/>
      <c r="V16" s="23"/>
      <c r="AB16" t="s">
        <v>65</v>
      </c>
      <c r="AC16"/>
      <c r="AD16" s="55"/>
    </row>
    <row r="17" spans="1:30" ht="15.5" customHeight="1" x14ac:dyDescent="0.55000000000000004">
      <c r="A17" s="80"/>
      <c r="B17" s="82"/>
      <c r="C17" s="56"/>
      <c r="D17" s="57"/>
      <c r="E17" s="10"/>
      <c r="F17" s="11"/>
      <c r="G17" s="12" t="str">
        <f t="shared" si="0"/>
        <v/>
      </c>
      <c r="H17" s="86"/>
      <c r="J17" s="14"/>
      <c r="K17" s="14"/>
      <c r="L17" s="14"/>
      <c r="M17" s="14"/>
      <c r="N17" s="14"/>
      <c r="P17" s="1" t="s">
        <v>89</v>
      </c>
      <c r="Q17" s="15" t="str">
        <f>IF(AND(R6=1,R7=0)=TRUE,IF(H39*1/2&gt;400000,400000,ROUNDDOWN(H39*1/2,0)),"")</f>
        <v/>
      </c>
      <c r="R17" s="15" t="str">
        <f>IF(OR(AND(R6=2,R7=0)=TRUE,AND(R6=1,R7=0)=TRUE)=TRUE,IF(H40*1/2&gt;100000,100000,ROUNDDOWN(H40*1/2,0)),"")</f>
        <v/>
      </c>
      <c r="S17" s="15" t="str">
        <f>IF(AND(R6=3,R7=0)*TRUE,IF(H39*1/4&gt;200000,200000,ROUNDDOWN(H39*1/4,0)),"")</f>
        <v/>
      </c>
      <c r="V17" s="15"/>
      <c r="AB17" t="s">
        <v>66</v>
      </c>
      <c r="AC17"/>
      <c r="AD17" s="55"/>
    </row>
    <row r="18" spans="1:30" ht="15.5" customHeight="1" x14ac:dyDescent="0.55000000000000004">
      <c r="A18" s="80"/>
      <c r="B18" s="82"/>
      <c r="C18" s="56"/>
      <c r="D18" s="57"/>
      <c r="E18" s="10"/>
      <c r="F18" s="11"/>
      <c r="G18" s="12" t="str">
        <f t="shared" si="0"/>
        <v/>
      </c>
      <c r="H18" s="86"/>
      <c r="I18" s="6"/>
      <c r="J18" s="6"/>
      <c r="P18" s="1" t="s">
        <v>90</v>
      </c>
      <c r="Q18" s="15" t="str">
        <f>IF(AND(R6=1,R7=1)=TRUE,IF(H39*1/2&gt;400000,400000,ROUNDDOWN(H39*1/2,0)),"")</f>
        <v/>
      </c>
      <c r="R18" s="15" t="str">
        <f>IF(OR(AND(R6=2,R7=1)=TRUE,AND(R6=1,R7=1)=TRUE)=TRUE,IF(H40*1/2&gt;100000,100000,ROUNDDOWN(H40*1/2,0)),"")</f>
        <v/>
      </c>
      <c r="S18" s="15" t="str">
        <f>IF(AND(R6=3,R7=1)=TRUE,IF(H39*1/2&gt;400000,400000,ROUNDDOWN(H39*1/2,0)),"")</f>
        <v/>
      </c>
      <c r="AB18" t="s">
        <v>67</v>
      </c>
      <c r="AC18"/>
      <c r="AD18" s="55"/>
    </row>
    <row r="19" spans="1:30" ht="15.5" customHeight="1" x14ac:dyDescent="0.55000000000000004">
      <c r="A19" s="80"/>
      <c r="B19" s="82"/>
      <c r="C19" s="56"/>
      <c r="D19" s="57"/>
      <c r="E19" s="10"/>
      <c r="F19" s="11"/>
      <c r="G19" s="12" t="str">
        <f t="shared" si="0"/>
        <v/>
      </c>
      <c r="H19" s="86"/>
      <c r="I19" s="6"/>
      <c r="J19" s="6"/>
      <c r="Q19" s="15"/>
      <c r="S19" s="17"/>
      <c r="T19" s="17"/>
      <c r="V19" s="15"/>
      <c r="X19" s="17"/>
      <c r="Y19" s="17"/>
      <c r="AB19" t="s">
        <v>68</v>
      </c>
      <c r="AC19"/>
      <c r="AD19" s="55"/>
    </row>
    <row r="20" spans="1:30" ht="15.5" customHeight="1" x14ac:dyDescent="0.55000000000000004">
      <c r="A20" s="80"/>
      <c r="B20" s="82"/>
      <c r="C20" s="56"/>
      <c r="D20" s="57"/>
      <c r="E20" s="10"/>
      <c r="F20" s="11"/>
      <c r="G20" s="12" t="str">
        <f t="shared" si="0"/>
        <v/>
      </c>
      <c r="H20" s="86"/>
      <c r="I20" s="6"/>
      <c r="J20" s="6"/>
      <c r="S20" s="18"/>
      <c r="T20" s="18"/>
      <c r="X20" s="18"/>
      <c r="Y20" s="18"/>
      <c r="AB20" t="s">
        <v>69</v>
      </c>
      <c r="AC20"/>
      <c r="AD20" s="55"/>
    </row>
    <row r="21" spans="1:30" ht="15.5" customHeight="1" x14ac:dyDescent="0.55000000000000004">
      <c r="A21" s="80"/>
      <c r="B21" s="82"/>
      <c r="C21" s="56"/>
      <c r="D21" s="57"/>
      <c r="E21" s="10"/>
      <c r="F21" s="11"/>
      <c r="G21" s="12" t="str">
        <f t="shared" si="0"/>
        <v/>
      </c>
      <c r="H21" s="86"/>
      <c r="I21" s="6"/>
      <c r="J21" s="6"/>
      <c r="S21" s="18"/>
      <c r="T21" s="18"/>
      <c r="X21" s="18"/>
      <c r="Y21" s="18"/>
      <c r="AB21" t="s">
        <v>70</v>
      </c>
      <c r="AC21"/>
      <c r="AD21" s="55"/>
    </row>
    <row r="22" spans="1:30" ht="15.5" customHeight="1" x14ac:dyDescent="0.55000000000000004">
      <c r="A22" s="80"/>
      <c r="B22" s="82"/>
      <c r="C22" s="56"/>
      <c r="D22" s="57"/>
      <c r="E22" s="10"/>
      <c r="F22" s="11"/>
      <c r="G22" s="12" t="str">
        <f t="shared" si="0"/>
        <v/>
      </c>
      <c r="H22" s="86"/>
      <c r="I22" s="6"/>
      <c r="J22" s="6"/>
      <c r="AB22" t="s">
        <v>71</v>
      </c>
      <c r="AC22"/>
      <c r="AD22" s="55"/>
    </row>
    <row r="23" spans="1:30" ht="15.5" customHeight="1" x14ac:dyDescent="0.55000000000000004">
      <c r="A23" s="80"/>
      <c r="B23" s="82"/>
      <c r="C23" s="56"/>
      <c r="D23" s="57"/>
      <c r="E23" s="10"/>
      <c r="F23" s="11"/>
      <c r="G23" s="12" t="str">
        <f t="shared" si="0"/>
        <v/>
      </c>
      <c r="H23" s="86"/>
      <c r="I23" s="6"/>
      <c r="J23" s="6"/>
      <c r="AB23" t="s">
        <v>72</v>
      </c>
      <c r="AC23"/>
      <c r="AD23" s="55"/>
    </row>
    <row r="24" spans="1:30" ht="15.5" customHeight="1" x14ac:dyDescent="0.55000000000000004">
      <c r="A24" s="80"/>
      <c r="B24" s="82"/>
      <c r="C24" s="56" t="s">
        <v>87</v>
      </c>
      <c r="D24" s="57"/>
      <c r="E24" s="10"/>
      <c r="F24" s="11"/>
      <c r="G24" s="12" t="str">
        <f t="shared" si="0"/>
        <v/>
      </c>
      <c r="H24" s="86"/>
      <c r="I24" s="6"/>
      <c r="J24" s="6"/>
    </row>
    <row r="25" spans="1:30" ht="15.5" customHeight="1" x14ac:dyDescent="0.55000000000000004">
      <c r="A25" s="80"/>
      <c r="B25" s="82"/>
      <c r="C25" s="56"/>
      <c r="D25" s="57"/>
      <c r="E25" s="10"/>
      <c r="F25" s="11"/>
      <c r="G25" s="12" t="str">
        <f t="shared" si="0"/>
        <v/>
      </c>
      <c r="H25" s="86"/>
      <c r="I25" s="6"/>
      <c r="J25" s="6"/>
    </row>
    <row r="26" spans="1:30" ht="15.5" customHeight="1" x14ac:dyDescent="0.55000000000000004">
      <c r="A26" s="80"/>
      <c r="B26" s="82"/>
      <c r="C26" s="56"/>
      <c r="D26" s="57"/>
      <c r="E26" s="19"/>
      <c r="F26" s="11"/>
      <c r="G26" s="12" t="str">
        <f t="shared" si="0"/>
        <v/>
      </c>
      <c r="H26" s="86"/>
      <c r="I26" s="6"/>
      <c r="J26" s="6"/>
      <c r="AB26" s="1" t="s">
        <v>91</v>
      </c>
    </row>
    <row r="27" spans="1:30" ht="15.5" customHeight="1" x14ac:dyDescent="0.55000000000000004">
      <c r="A27" s="80"/>
      <c r="B27" s="82"/>
      <c r="C27" s="56"/>
      <c r="D27" s="57"/>
      <c r="E27" s="19"/>
      <c r="F27" s="11"/>
      <c r="G27" s="12" t="str">
        <f t="shared" si="0"/>
        <v/>
      </c>
      <c r="H27" s="86"/>
      <c r="I27" s="6"/>
      <c r="J27" s="6"/>
      <c r="AB27" s="1" t="s">
        <v>92</v>
      </c>
    </row>
    <row r="28" spans="1:30" ht="15.5" customHeight="1" x14ac:dyDescent="0.55000000000000004">
      <c r="A28" s="80"/>
      <c r="B28" s="82"/>
      <c r="C28" s="56"/>
      <c r="D28" s="57"/>
      <c r="E28" s="19"/>
      <c r="F28" s="11"/>
      <c r="G28" s="12" t="str">
        <f t="shared" si="0"/>
        <v/>
      </c>
      <c r="H28" s="86"/>
      <c r="I28" s="6"/>
      <c r="J28" s="6"/>
      <c r="AB28" s="1" t="s">
        <v>73</v>
      </c>
    </row>
    <row r="29" spans="1:30" ht="15.5" customHeight="1" x14ac:dyDescent="0.55000000000000004">
      <c r="A29" s="80"/>
      <c r="B29" s="83"/>
      <c r="C29" s="56"/>
      <c r="D29" s="57"/>
      <c r="E29" s="19"/>
      <c r="F29" s="11"/>
      <c r="G29" s="12" t="str">
        <f t="shared" si="0"/>
        <v/>
      </c>
      <c r="H29" s="87"/>
      <c r="I29" s="6"/>
      <c r="J29" s="6"/>
    </row>
    <row r="30" spans="1:30" ht="15.5" customHeight="1" x14ac:dyDescent="0.55000000000000004">
      <c r="A30" s="80"/>
      <c r="B30" s="92" t="s">
        <v>13</v>
      </c>
      <c r="C30" s="93"/>
      <c r="D30" s="54"/>
      <c r="E30" s="20" t="s">
        <v>9</v>
      </c>
      <c r="F30" s="21" t="s">
        <v>9</v>
      </c>
      <c r="G30" s="42" t="str">
        <f>IF(COUNT(G31:G37)=0,"",SUM(G31:G37))</f>
        <v/>
      </c>
      <c r="H30" s="61" t="str">
        <f>IF(G30="","",ROUNDDOWN(G30,0))</f>
        <v/>
      </c>
      <c r="I30" s="6"/>
      <c r="J30" s="6"/>
    </row>
    <row r="31" spans="1:30" ht="15.5" customHeight="1" x14ac:dyDescent="0.55000000000000004">
      <c r="A31" s="80"/>
      <c r="B31" s="82"/>
      <c r="C31" s="56"/>
      <c r="D31" s="57"/>
      <c r="E31" s="10"/>
      <c r="F31" s="11"/>
      <c r="G31" s="12" t="str">
        <f t="shared" si="0"/>
        <v/>
      </c>
      <c r="H31" s="88"/>
      <c r="I31" s="6"/>
      <c r="J31" s="6"/>
      <c r="AB31" s="1" t="s">
        <v>82</v>
      </c>
    </row>
    <row r="32" spans="1:30" ht="15.5" customHeight="1" x14ac:dyDescent="0.55000000000000004">
      <c r="A32" s="80"/>
      <c r="B32" s="82"/>
      <c r="C32" s="56"/>
      <c r="D32" s="57"/>
      <c r="E32" s="10"/>
      <c r="F32" s="11"/>
      <c r="G32" s="12" t="str">
        <f t="shared" si="0"/>
        <v/>
      </c>
      <c r="H32" s="89"/>
      <c r="I32" s="6"/>
      <c r="J32" s="6"/>
      <c r="AB32" s="1" t="s">
        <v>83</v>
      </c>
    </row>
    <row r="33" spans="1:28" ht="15.5" customHeight="1" x14ac:dyDescent="0.55000000000000004">
      <c r="A33" s="80"/>
      <c r="B33" s="82"/>
      <c r="C33" s="56"/>
      <c r="D33" s="57"/>
      <c r="E33" s="10"/>
      <c r="F33" s="11"/>
      <c r="G33" s="12" t="str">
        <f t="shared" si="0"/>
        <v/>
      </c>
      <c r="H33" s="89"/>
      <c r="I33" s="6"/>
      <c r="J33" s="6"/>
      <c r="AB33" s="1" t="s">
        <v>84</v>
      </c>
    </row>
    <row r="34" spans="1:28" ht="15.5" customHeight="1" x14ac:dyDescent="0.55000000000000004">
      <c r="A34" s="80"/>
      <c r="B34" s="82"/>
      <c r="C34" s="56"/>
      <c r="D34" s="57"/>
      <c r="E34" s="10"/>
      <c r="F34" s="11"/>
      <c r="G34" s="12" t="str">
        <f t="shared" si="0"/>
        <v/>
      </c>
      <c r="H34" s="89"/>
      <c r="I34" s="6"/>
      <c r="J34" s="6"/>
    </row>
    <row r="35" spans="1:28" ht="15.5" customHeight="1" x14ac:dyDescent="0.55000000000000004">
      <c r="A35" s="80"/>
      <c r="B35" s="82"/>
      <c r="C35" s="56"/>
      <c r="D35" s="57"/>
      <c r="E35" s="10"/>
      <c r="F35" s="11"/>
      <c r="G35" s="12" t="str">
        <f t="shared" si="0"/>
        <v/>
      </c>
      <c r="H35" s="89"/>
      <c r="I35" s="6"/>
      <c r="J35" s="6"/>
      <c r="AB35" s="1" t="s">
        <v>82</v>
      </c>
    </row>
    <row r="36" spans="1:28" ht="15.5" customHeight="1" x14ac:dyDescent="0.55000000000000004">
      <c r="A36" s="80"/>
      <c r="B36" s="82"/>
      <c r="C36" s="56"/>
      <c r="D36" s="57"/>
      <c r="E36" s="10"/>
      <c r="F36" s="11"/>
      <c r="G36" s="12" t="str">
        <f t="shared" si="0"/>
        <v/>
      </c>
      <c r="H36" s="89"/>
      <c r="I36" s="6"/>
      <c r="J36" s="6"/>
      <c r="AB36" s="1" t="s">
        <v>83</v>
      </c>
    </row>
    <row r="37" spans="1:28" ht="15.5" customHeight="1" thickBot="1" x14ac:dyDescent="0.6">
      <c r="A37" s="80"/>
      <c r="B37" s="84"/>
      <c r="C37" s="56"/>
      <c r="D37" s="57"/>
      <c r="E37" s="10"/>
      <c r="F37" s="11"/>
      <c r="G37" s="12" t="str">
        <f t="shared" si="0"/>
        <v/>
      </c>
      <c r="H37" s="90"/>
      <c r="I37" s="6"/>
      <c r="AB37" s="1" t="s">
        <v>84</v>
      </c>
    </row>
    <row r="38" spans="1:28" ht="15.5" customHeight="1" thickTop="1" x14ac:dyDescent="0.55000000000000004">
      <c r="A38" s="80"/>
      <c r="B38" s="138" t="s">
        <v>50</v>
      </c>
      <c r="C38" s="139"/>
      <c r="D38" s="53"/>
      <c r="E38" s="25"/>
      <c r="F38" s="25"/>
      <c r="G38" s="26" t="str">
        <f>IF(SUM(G39:G40)&gt;0,SUM(G39:G40),"")</f>
        <v/>
      </c>
      <c r="H38" s="62" t="str">
        <f>IF(SUM(H39:H40)&gt;0,SUM(H39:H40),"")</f>
        <v/>
      </c>
      <c r="I38" s="6"/>
      <c r="J38" s="6"/>
      <c r="AB38" s="1" t="s">
        <v>85</v>
      </c>
    </row>
    <row r="39" spans="1:28" ht="15.5" customHeight="1" x14ac:dyDescent="0.55000000000000004">
      <c r="A39" s="80"/>
      <c r="B39" s="16"/>
      <c r="C39" s="27" t="s">
        <v>16</v>
      </c>
      <c r="D39" s="27"/>
      <c r="E39" s="28"/>
      <c r="F39" s="28"/>
      <c r="G39" s="32" t="str">
        <f>IF(G12&gt;0,G12,"")</f>
        <v/>
      </c>
      <c r="H39" s="63" t="str">
        <f>IF(H12&gt;0,H12,"")</f>
        <v/>
      </c>
      <c r="I39" s="6"/>
      <c r="J39" s="6"/>
    </row>
    <row r="40" spans="1:28" ht="15.5" customHeight="1" thickBot="1" x14ac:dyDescent="0.6">
      <c r="A40" s="80"/>
      <c r="B40" s="16"/>
      <c r="C40" s="27" t="s">
        <v>17</v>
      </c>
      <c r="D40" s="27"/>
      <c r="E40" s="28"/>
      <c r="F40" s="28"/>
      <c r="G40" s="43" t="str">
        <f>IF(G30&gt;0,G30,"")</f>
        <v/>
      </c>
      <c r="H40" s="64" t="str">
        <f>IF(H30&gt;0,H30,"")</f>
        <v/>
      </c>
      <c r="I40" s="6"/>
      <c r="J40" s="6"/>
    </row>
    <row r="41" spans="1:28" ht="15.5" customHeight="1" thickTop="1" x14ac:dyDescent="0.55000000000000004">
      <c r="A41" s="80"/>
      <c r="B41" s="140" t="s">
        <v>51</v>
      </c>
      <c r="C41" s="141"/>
      <c r="D41" s="141"/>
      <c r="E41" s="141"/>
      <c r="F41" s="141"/>
      <c r="G41" s="142"/>
      <c r="H41" s="65">
        <f>SUM(H42:H43)</f>
        <v>0</v>
      </c>
      <c r="I41" s="6"/>
      <c r="J41" s="22" t="s">
        <v>14</v>
      </c>
      <c r="L41" s="23"/>
    </row>
    <row r="42" spans="1:28" ht="15.5" customHeight="1" x14ac:dyDescent="0.55000000000000004">
      <c r="A42" s="80"/>
      <c r="B42" s="143"/>
      <c r="C42" s="144" t="s">
        <v>16</v>
      </c>
      <c r="D42" s="145"/>
      <c r="E42" s="145"/>
      <c r="F42" s="145"/>
      <c r="G42" s="146"/>
      <c r="H42" s="66" t="str">
        <f>IF(H39="","",SUM(Q17:Q18,S17:S18))</f>
        <v/>
      </c>
      <c r="I42" s="6"/>
      <c r="J42" s="6"/>
    </row>
    <row r="43" spans="1:28" ht="15.5" customHeight="1" thickBot="1" x14ac:dyDescent="0.6">
      <c r="A43" s="81"/>
      <c r="B43" s="143"/>
      <c r="C43" s="98" t="s">
        <v>17</v>
      </c>
      <c r="D43" s="99"/>
      <c r="E43" s="99"/>
      <c r="F43" s="99"/>
      <c r="G43" s="100"/>
      <c r="H43" s="67" t="str">
        <f>IF(H40="","",SUM(R17:R18))</f>
        <v/>
      </c>
      <c r="I43" s="6"/>
      <c r="J43" s="6"/>
    </row>
    <row r="44" spans="1:28" ht="15.5" customHeight="1" thickTop="1" x14ac:dyDescent="0.55000000000000004">
      <c r="A44" s="120" t="s">
        <v>18</v>
      </c>
      <c r="B44" s="101" t="s">
        <v>19</v>
      </c>
      <c r="C44" s="102"/>
      <c r="D44" s="49"/>
      <c r="E44" s="44" t="s">
        <v>9</v>
      </c>
      <c r="F44" s="45" t="s">
        <v>9</v>
      </c>
      <c r="G44" s="46" t="str">
        <f>IF(COUNT(G45:G51)=0,"",SUM(G45:G51))</f>
        <v/>
      </c>
      <c r="H44" s="108"/>
      <c r="J44" s="6"/>
    </row>
    <row r="45" spans="1:28" ht="15.5" customHeight="1" x14ac:dyDescent="0.55000000000000004">
      <c r="A45" s="80"/>
      <c r="B45" s="82"/>
      <c r="C45" s="58"/>
      <c r="D45" s="50"/>
      <c r="E45" s="29"/>
      <c r="F45" s="30"/>
      <c r="G45" s="12" t="str">
        <f t="shared" ref="G45:G51" si="1">IF(E45="","",E45*F45)</f>
        <v/>
      </c>
      <c r="H45" s="109"/>
      <c r="J45" s="6"/>
    </row>
    <row r="46" spans="1:28" ht="15.5" customHeight="1" x14ac:dyDescent="0.55000000000000004">
      <c r="A46" s="80"/>
      <c r="B46" s="82"/>
      <c r="C46" s="58"/>
      <c r="D46" s="59"/>
      <c r="E46" s="31"/>
      <c r="F46" s="11"/>
      <c r="G46" s="12" t="str">
        <f t="shared" si="1"/>
        <v/>
      </c>
      <c r="H46" s="109"/>
      <c r="J46" s="6"/>
    </row>
    <row r="47" spans="1:28" ht="15.5" customHeight="1" x14ac:dyDescent="0.55000000000000004">
      <c r="A47" s="80"/>
      <c r="B47" s="82"/>
      <c r="C47" s="58"/>
      <c r="D47" s="59"/>
      <c r="E47" s="31"/>
      <c r="F47" s="11"/>
      <c r="G47" s="12" t="str">
        <f t="shared" si="1"/>
        <v/>
      </c>
      <c r="H47" s="109"/>
      <c r="J47" s="6"/>
    </row>
    <row r="48" spans="1:28" ht="15.5" customHeight="1" x14ac:dyDescent="0.55000000000000004">
      <c r="A48" s="80"/>
      <c r="B48" s="82"/>
      <c r="C48" s="58"/>
      <c r="D48" s="59"/>
      <c r="E48" s="31"/>
      <c r="F48" s="11"/>
      <c r="G48" s="12" t="str">
        <f t="shared" si="1"/>
        <v/>
      </c>
      <c r="H48" s="109"/>
      <c r="J48" s="6"/>
    </row>
    <row r="49" spans="1:10" ht="15.5" customHeight="1" x14ac:dyDescent="0.55000000000000004">
      <c r="A49" s="80"/>
      <c r="B49" s="82"/>
      <c r="C49" s="58"/>
      <c r="D49" s="59"/>
      <c r="E49" s="31"/>
      <c r="F49" s="11"/>
      <c r="G49" s="12" t="str">
        <f t="shared" si="1"/>
        <v/>
      </c>
      <c r="H49" s="109"/>
      <c r="J49" s="6"/>
    </row>
    <row r="50" spans="1:10" ht="15.5" customHeight="1" x14ac:dyDescent="0.55000000000000004">
      <c r="A50" s="80"/>
      <c r="B50" s="82"/>
      <c r="C50" s="58"/>
      <c r="D50" s="59"/>
      <c r="E50" s="31"/>
      <c r="F50" s="11"/>
      <c r="G50" s="12" t="str">
        <f t="shared" si="1"/>
        <v/>
      </c>
      <c r="H50" s="109"/>
      <c r="J50" s="6"/>
    </row>
    <row r="51" spans="1:10" ht="15.5" customHeight="1" x14ac:dyDescent="0.55000000000000004">
      <c r="A51" s="80"/>
      <c r="B51" s="122"/>
      <c r="C51" s="58"/>
      <c r="D51" s="59"/>
      <c r="E51" s="31"/>
      <c r="F51" s="11"/>
      <c r="G51" s="12" t="str">
        <f t="shared" si="1"/>
        <v/>
      </c>
      <c r="H51" s="109"/>
      <c r="J51" s="6"/>
    </row>
    <row r="52" spans="1:10" ht="15.5" customHeight="1" x14ac:dyDescent="0.55000000000000004">
      <c r="A52" s="121"/>
      <c r="B52" s="114" t="s">
        <v>20</v>
      </c>
      <c r="C52" s="115"/>
      <c r="D52" s="116"/>
      <c r="E52" s="103" t="s">
        <v>21</v>
      </c>
      <c r="F52" s="104"/>
      <c r="G52" s="47" t="str">
        <f>IF(COUNT(G44)=0,"",SUM(G44))</f>
        <v/>
      </c>
      <c r="H52" s="109"/>
      <c r="J52" s="6"/>
    </row>
    <row r="53" spans="1:10" ht="15.5" customHeight="1" x14ac:dyDescent="0.55000000000000004">
      <c r="A53" s="111" t="s">
        <v>22</v>
      </c>
      <c r="B53" s="112"/>
      <c r="C53" s="112"/>
      <c r="D53" s="113"/>
      <c r="E53" s="73">
        <f>IF(SUM(G38,G52)="","",SUM(G38,G52))</f>
        <v>0</v>
      </c>
      <c r="F53" s="74"/>
      <c r="G53" s="75"/>
      <c r="H53" s="109"/>
      <c r="J53" s="6"/>
    </row>
    <row r="54" spans="1:10" ht="15.5" customHeight="1" x14ac:dyDescent="0.55000000000000004">
      <c r="A54" s="70" t="s">
        <v>23</v>
      </c>
      <c r="B54" s="71"/>
      <c r="C54" s="71"/>
      <c r="D54" s="72"/>
      <c r="E54" s="76">
        <f>IF(E53="","",ROUNDDOWN(E53*G1/100,3))</f>
        <v>0</v>
      </c>
      <c r="F54" s="77"/>
      <c r="G54" s="78"/>
      <c r="H54" s="109"/>
      <c r="J54" s="6"/>
    </row>
    <row r="55" spans="1:10" ht="15.5" customHeight="1" x14ac:dyDescent="0.55000000000000004">
      <c r="A55" s="117" t="s">
        <v>24</v>
      </c>
      <c r="B55" s="118"/>
      <c r="C55" s="118"/>
      <c r="D55" s="119"/>
      <c r="E55" s="94"/>
      <c r="F55" s="95"/>
      <c r="G55" s="96"/>
      <c r="H55" s="109"/>
      <c r="J55" s="6"/>
    </row>
    <row r="56" spans="1:10" ht="15.5" customHeight="1" x14ac:dyDescent="0.55000000000000004">
      <c r="A56" s="70" t="s">
        <v>25</v>
      </c>
      <c r="B56" s="71"/>
      <c r="C56" s="71"/>
      <c r="D56" s="72"/>
      <c r="E56" s="105">
        <f>IF(COUNT(E53:G54)=0,"",SUM(E53:G54))</f>
        <v>0</v>
      </c>
      <c r="F56" s="106"/>
      <c r="G56" s="107"/>
      <c r="H56" s="110"/>
      <c r="J56" s="6"/>
    </row>
    <row r="57" spans="1:10" ht="15.5" customHeight="1" x14ac:dyDescent="0.55000000000000004">
      <c r="A57" s="24"/>
      <c r="B57" s="24"/>
      <c r="C57" s="24"/>
      <c r="D57" s="24"/>
      <c r="E57" s="33"/>
      <c r="F57" s="33"/>
      <c r="G57" s="34" t="s">
        <v>26</v>
      </c>
      <c r="H57" s="48" t="s">
        <v>86</v>
      </c>
    </row>
    <row r="58" spans="1:10" ht="15.5" customHeight="1" x14ac:dyDescent="0.55000000000000004">
      <c r="B58" s="4"/>
      <c r="C58" s="6"/>
      <c r="D58" s="6"/>
      <c r="E58" s="6"/>
      <c r="F58" s="6"/>
      <c r="H58" s="68" t="s">
        <v>15</v>
      </c>
    </row>
    <row r="59" spans="1:10" ht="15.5" customHeight="1" x14ac:dyDescent="0.55000000000000004">
      <c r="A59" s="35" t="s">
        <v>52</v>
      </c>
      <c r="B59" s="4"/>
      <c r="C59" s="6"/>
      <c r="D59" s="6"/>
      <c r="E59" s="6"/>
      <c r="F59" s="6"/>
      <c r="G59" s="6"/>
      <c r="H59" s="6"/>
    </row>
    <row r="60" spans="1:10" ht="15.5" customHeight="1" x14ac:dyDescent="0.55000000000000004">
      <c r="A60" s="4" t="s">
        <v>44</v>
      </c>
    </row>
    <row r="61" spans="1:10" ht="15.5" customHeight="1" x14ac:dyDescent="0.55000000000000004">
      <c r="A61" s="4" t="s">
        <v>45</v>
      </c>
    </row>
    <row r="62" spans="1:10" ht="15.5" customHeight="1" x14ac:dyDescent="0.55000000000000004">
      <c r="A62" s="4" t="s">
        <v>46</v>
      </c>
    </row>
    <row r="63" spans="1:10" ht="15.5" customHeight="1" x14ac:dyDescent="0.55000000000000004"/>
    <row r="64" spans="1:10" ht="15.5" customHeight="1" x14ac:dyDescent="0.55000000000000004"/>
    <row r="65" ht="15.5" customHeight="1" x14ac:dyDescent="0.55000000000000004"/>
    <row r="66" ht="15.5" customHeight="1" x14ac:dyDescent="0.55000000000000004"/>
    <row r="67" ht="15.5" customHeight="1" x14ac:dyDescent="0.55000000000000004"/>
    <row r="68" ht="15.5" customHeight="1" x14ac:dyDescent="0.55000000000000004"/>
    <row r="69" ht="15.5" customHeight="1" x14ac:dyDescent="0.55000000000000004"/>
    <row r="70" ht="15.5" customHeight="1" x14ac:dyDescent="0.55000000000000004"/>
    <row r="71" ht="15.5" customHeight="1" x14ac:dyDescent="0.55000000000000004"/>
    <row r="72" ht="15.5" customHeight="1" x14ac:dyDescent="0.55000000000000004"/>
    <row r="73" ht="15.5" customHeight="1" x14ac:dyDescent="0.55000000000000004"/>
    <row r="74" ht="15.5" customHeight="1" x14ac:dyDescent="0.55000000000000004"/>
    <row r="75" ht="15.5" customHeight="1" x14ac:dyDescent="0.55000000000000004"/>
    <row r="76" ht="15.5" customHeight="1" x14ac:dyDescent="0.55000000000000004"/>
    <row r="77" ht="15.5" customHeight="1" x14ac:dyDescent="0.55000000000000004"/>
    <row r="78" ht="15.5" customHeight="1" x14ac:dyDescent="0.55000000000000004"/>
    <row r="79" ht="15.5" customHeight="1" x14ac:dyDescent="0.55000000000000004"/>
    <row r="80" ht="15.5" customHeight="1" x14ac:dyDescent="0.55000000000000004"/>
    <row r="81" spans="10:14" ht="15.5" customHeight="1" x14ac:dyDescent="0.55000000000000004"/>
    <row r="82" spans="10:14" ht="15.5" customHeight="1" x14ac:dyDescent="0.55000000000000004"/>
    <row r="83" spans="10:14" ht="15.5" customHeight="1" x14ac:dyDescent="0.55000000000000004"/>
    <row r="84" spans="10:14" ht="15.5" customHeight="1" x14ac:dyDescent="0.55000000000000004"/>
    <row r="85" spans="10:14" ht="15.5" customHeight="1" x14ac:dyDescent="0.55000000000000004"/>
    <row r="86" spans="10:14" ht="15.5" customHeight="1" x14ac:dyDescent="0.55000000000000004">
      <c r="J86" s="97" t="str">
        <f>IF(OR(AND(E6="",E7="")=TRUE,AND(OR(E6="○",E6="●",E6="◎")=TRUE,OR(E7="○",E7="●",E7="◎")=TRUE)=TRUE)=TRUE,"←冒頭の助成事業パターンを選択してください。","")</f>
        <v>←冒頭の助成事業パターンを選択してください。</v>
      </c>
      <c r="K86" s="97"/>
      <c r="L86" s="97"/>
      <c r="M86" s="97"/>
      <c r="N86" s="97"/>
    </row>
    <row r="87" spans="10:14" ht="15.5" customHeight="1" x14ac:dyDescent="0.55000000000000004">
      <c r="J87" s="97"/>
      <c r="K87" s="97"/>
      <c r="L87" s="97"/>
      <c r="M87" s="97"/>
      <c r="N87" s="97"/>
    </row>
    <row r="88" spans="10:14" ht="15.5" customHeight="1" x14ac:dyDescent="0.55000000000000004"/>
    <row r="89" spans="10:14" ht="15.5" customHeight="1" x14ac:dyDescent="0.55000000000000004"/>
    <row r="90" spans="10:14" ht="15.5" customHeight="1" x14ac:dyDescent="0.55000000000000004"/>
    <row r="91" spans="10:14" ht="15.5" customHeight="1" x14ac:dyDescent="0.55000000000000004"/>
    <row r="92" spans="10:14" ht="15.5" customHeight="1" x14ac:dyDescent="0.55000000000000004"/>
    <row r="93" spans="10:14" ht="15.5" customHeight="1" x14ac:dyDescent="0.55000000000000004"/>
    <row r="94" spans="10:14" ht="15.5" customHeight="1" x14ac:dyDescent="0.55000000000000004"/>
    <row r="95" spans="10:14" ht="15.5" customHeight="1" x14ac:dyDescent="0.55000000000000004"/>
    <row r="96" spans="10:14" ht="15.5" customHeight="1" x14ac:dyDescent="0.55000000000000004"/>
    <row r="97" ht="15.5" customHeight="1" x14ac:dyDescent="0.55000000000000004"/>
    <row r="98" ht="15.5" customHeight="1" x14ac:dyDescent="0.55000000000000004"/>
    <row r="99" ht="15.5" customHeight="1" x14ac:dyDescent="0.55000000000000004"/>
    <row r="100" ht="15.5" customHeight="1" x14ac:dyDescent="0.55000000000000004"/>
    <row r="101" ht="15.5" customHeight="1" x14ac:dyDescent="0.55000000000000004"/>
    <row r="102" ht="15.5" customHeight="1" x14ac:dyDescent="0.55000000000000004"/>
    <row r="103" ht="15.5" customHeight="1" x14ac:dyDescent="0.55000000000000004"/>
    <row r="104" ht="15.5" customHeight="1" x14ac:dyDescent="0.55000000000000004"/>
    <row r="105" ht="15.5" customHeight="1" x14ac:dyDescent="0.55000000000000004"/>
    <row r="106" ht="15.5" customHeight="1" x14ac:dyDescent="0.55000000000000004"/>
    <row r="107" ht="15.5" customHeight="1" x14ac:dyDescent="0.55000000000000004"/>
    <row r="108" ht="15.5" customHeight="1" x14ac:dyDescent="0.55000000000000004"/>
    <row r="109" ht="15.5" customHeight="1" x14ac:dyDescent="0.55000000000000004"/>
    <row r="110" ht="15.5" customHeight="1" x14ac:dyDescent="0.55000000000000004"/>
    <row r="111" ht="15.5" customHeight="1" x14ac:dyDescent="0.55000000000000004"/>
    <row r="112" ht="15.5" customHeight="1" x14ac:dyDescent="0.55000000000000004"/>
    <row r="113" ht="15.5" customHeight="1" x14ac:dyDescent="0.55000000000000004"/>
    <row r="114" ht="15.5" customHeight="1" x14ac:dyDescent="0.55000000000000004"/>
    <row r="115" ht="15.5" customHeight="1" x14ac:dyDescent="0.55000000000000004"/>
    <row r="116" ht="15.5" customHeight="1" x14ac:dyDescent="0.55000000000000004"/>
    <row r="117" ht="15.5" customHeight="1" x14ac:dyDescent="0.55000000000000004"/>
    <row r="118" ht="15.5" customHeight="1" x14ac:dyDescent="0.55000000000000004"/>
    <row r="119" ht="15.5" customHeight="1" x14ac:dyDescent="0.55000000000000004"/>
    <row r="120" ht="15.5" customHeight="1" x14ac:dyDescent="0.55000000000000004"/>
    <row r="121" ht="15.5" customHeight="1" x14ac:dyDescent="0.55000000000000004"/>
    <row r="122" ht="15.5" customHeight="1" x14ac:dyDescent="0.55000000000000004"/>
    <row r="123" ht="15.5" customHeight="1" x14ac:dyDescent="0.55000000000000004"/>
    <row r="124" ht="15.5" customHeight="1" x14ac:dyDescent="0.55000000000000004"/>
    <row r="125" ht="15.5" customHeight="1" x14ac:dyDescent="0.55000000000000004"/>
    <row r="126" ht="15.5" customHeight="1" x14ac:dyDescent="0.55000000000000004"/>
    <row r="127" ht="15.5" customHeight="1" x14ac:dyDescent="0.55000000000000004"/>
    <row r="128" ht="15.5" customHeight="1" x14ac:dyDescent="0.55000000000000004"/>
    <row r="129" ht="15.5" customHeight="1" x14ac:dyDescent="0.55000000000000004"/>
  </sheetData>
  <mergeCells count="37">
    <mergeCell ref="A10:C11"/>
    <mergeCell ref="E10:G10"/>
    <mergeCell ref="H10:H11"/>
    <mergeCell ref="B12:C12"/>
    <mergeCell ref="A8:H8"/>
    <mergeCell ref="A3:B3"/>
    <mergeCell ref="C3:G3"/>
    <mergeCell ref="A4:H4"/>
    <mergeCell ref="E6:H6"/>
    <mergeCell ref="E7:H7"/>
    <mergeCell ref="J86:N87"/>
    <mergeCell ref="C43:G43"/>
    <mergeCell ref="B44:C44"/>
    <mergeCell ref="E52:F52"/>
    <mergeCell ref="E56:G56"/>
    <mergeCell ref="H44:H56"/>
    <mergeCell ref="A53:D53"/>
    <mergeCell ref="B52:D52"/>
    <mergeCell ref="A54:D54"/>
    <mergeCell ref="A55:D55"/>
    <mergeCell ref="A44:A52"/>
    <mergeCell ref="B45:B51"/>
    <mergeCell ref="B42:B43"/>
    <mergeCell ref="C42:G42"/>
    <mergeCell ref="H13:H29"/>
    <mergeCell ref="H31:H37"/>
    <mergeCell ref="Q13:S13"/>
    <mergeCell ref="B30:C30"/>
    <mergeCell ref="E55:G55"/>
    <mergeCell ref="B38:C38"/>
    <mergeCell ref="B41:G41"/>
    <mergeCell ref="A56:D56"/>
    <mergeCell ref="E53:G53"/>
    <mergeCell ref="E54:G54"/>
    <mergeCell ref="A12:A43"/>
    <mergeCell ref="B13:B29"/>
    <mergeCell ref="B31:B37"/>
  </mergeCells>
  <phoneticPr fontId="3"/>
  <dataValidations count="4">
    <dataValidation type="list" allowBlank="1" showInputMessage="1" showErrorMessage="1" sqref="E6" xr:uid="{00000000-0002-0000-0100-000000000000}">
      <formula1>$AB$26:$AB$29</formula1>
    </dataValidation>
    <dataValidation type="list" allowBlank="1" showInputMessage="1" showErrorMessage="1" sqref="E7" xr:uid="{00000000-0002-0000-0100-000001000000}">
      <formula1>$AB$6:$AB$24</formula1>
    </dataValidation>
    <dataValidation type="list" allowBlank="1" showInputMessage="1" showErrorMessage="1" sqref="D13:D37" xr:uid="{A6C51FDD-9201-4D6F-B381-09D6EA31C863}">
      <formula1>$AB$31:$AB$34</formula1>
    </dataValidation>
    <dataValidation type="list" allowBlank="1" showInputMessage="1" showErrorMessage="1" sqref="D45:D51" xr:uid="{2C7C0446-6840-4ED0-A8DD-A0A54FC4E94E}">
      <formula1>$AB$35:$AB$39</formula1>
    </dataValidation>
  </dataValidations>
  <pageMargins left="0.9055118110236221" right="0.11811023622047245" top="0.74803149606299213" bottom="0.35433070866141736" header="0.31496062992125984" footer="0.31496062992125984"/>
  <pageSetup paperSize="9" scale="81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説明書</vt:lpstr>
      <vt:lpstr>第16号別紙</vt:lpstr>
      <vt:lpstr>第16号別紙!Print_Area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PC19B60JS005</dc:creator>
  <cp:lastModifiedBy>PC23348JL004</cp:lastModifiedBy>
  <cp:lastPrinted>2025-04-02T23:44:44Z</cp:lastPrinted>
  <dcterms:created xsi:type="dcterms:W3CDTF">2020-08-12T02:54:26Z</dcterms:created>
  <dcterms:modified xsi:type="dcterms:W3CDTF">2025-04-18T00:51:35Z</dcterms:modified>
</cp:coreProperties>
</file>