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15.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16.xml" ContentType="application/vnd.openxmlformats-officedocument.drawing+xml"/>
  <Override PartName="/xl/ctrlProps/ctrlProp13.xml" ContentType="application/vnd.ms-excel.controlproperti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defaultThemeVersion="124226"/>
  <xr:revisionPtr revIDLastSave="0" documentId="13_ncr:1_{03E0A721-F7B6-40F4-8994-941D4092EDBE}" xr6:coauthVersionLast="47" xr6:coauthVersionMax="47" xr10:uidLastSave="{00000000-0000-0000-0000-000000000000}"/>
  <bookViews>
    <workbookView xWindow="20370" yWindow="-4770" windowWidth="29040" windowHeight="15720" tabRatio="757" activeTab="5" xr2:uid="{00000000-000D-0000-FFFF-FFFF00000000}"/>
  </bookViews>
  <sheets>
    <sheet name="目次" sheetId="70" r:id="rId1"/>
    <sheet name="提出方法" sheetId="51" r:id="rId2"/>
    <sheet name="記載要領" sheetId="6" r:id="rId3"/>
    <sheet name="日本標準産業中分類" sheetId="19" state="hidden" r:id="rId4"/>
    <sheet name="会社規模判断資料" sheetId="35" state="hidden" r:id="rId5"/>
    <sheet name="基本情報" sheetId="10" r:id="rId6"/>
    <sheet name="第1号様式" sheetId="86" r:id="rId7"/>
    <sheet name="第2号様式" sheetId="104" r:id="rId8"/>
    <sheet name="第5号様式" sheetId="53" r:id="rId9"/>
    <sheet name="第6号様式" sheetId="54" r:id="rId10"/>
    <sheet name="第7号様式" sheetId="56" r:id="rId11"/>
    <sheet name="第８号様式" sheetId="58" r:id="rId12"/>
    <sheet name="第９号様式" sheetId="59" r:id="rId13"/>
    <sheet name="第13号様式" sheetId="62" r:id="rId14"/>
    <sheet name="△第4(太陽光・蓄電池）" sheetId="7" state="hidden" r:id="rId15"/>
    <sheet name="×別紙1" sheetId="38" state="hidden" r:id="rId16"/>
    <sheet name="×共通様式_全体" sheetId="47" state="hidden" r:id="rId17"/>
    <sheet name="×共通様式_太陽光発電" sheetId="48" state="hidden" r:id="rId18"/>
    <sheet name="×共通様式_蓄電池" sheetId="50" state="hidden" r:id="rId19"/>
    <sheet name="補助資料（機器按分）" sheetId="74" state="hidden" r:id="rId20"/>
    <sheet name="×第7号様式" sheetId="52" state="hidden" r:id="rId21"/>
    <sheet name="（いったん没）第10号様式" sheetId="101" state="hidden" r:id="rId22"/>
    <sheet name="（いったん没）第11号様式 " sheetId="102" state="hidden" r:id="rId23"/>
    <sheet name="×第11号様式 (2)" sheetId="91" state="hidden" r:id="rId24"/>
    <sheet name="×使わない第22号様式" sheetId="63" state="hidden" r:id="rId25"/>
    <sheet name="×使わない第23号様式" sheetId="100" state="hidden" r:id="rId26"/>
    <sheet name="第22号様式" sheetId="83" state="hidden" r:id="rId27"/>
    <sheet name="第22様式 計算書（添付しない）" sheetId="84" state="hidden" r:id="rId28"/>
    <sheet name="第23号様式" sheetId="85"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4" hidden="1">会社規模判断資料!$B$9:$G$2118</definedName>
    <definedName name="_xlnm.Print_Area" localSheetId="21">'（いったん没）第10号様式'!$A$1:$AR$52</definedName>
    <definedName name="_xlnm.Print_Area" localSheetId="22">'（いったん没）第11号様式 '!$A$1:$AL$38</definedName>
    <definedName name="_xlnm.Print_Area" localSheetId="16">×共通様式_全体!$A$1:$F$29</definedName>
    <definedName name="_xlnm.Print_Area" localSheetId="17">×共通様式_太陽光発電!$B$1:$K$45</definedName>
    <definedName name="_xlnm.Print_Area" localSheetId="18">×共通様式_蓄電池!$B$1:$K$49</definedName>
    <definedName name="_xlnm.Print_Area" localSheetId="24">×使わない第22号様式!$A$1:$AR$59</definedName>
    <definedName name="_xlnm.Print_Area" localSheetId="25">×使わない第23号様式!$A$1:$AL$52</definedName>
    <definedName name="_xlnm.Print_Area" localSheetId="23">'×第11号様式 (2)'!$A$1:$Z$90</definedName>
    <definedName name="_xlnm.Print_Area" localSheetId="20">×第7号様式!$A$1:$Z$49</definedName>
    <definedName name="_xlnm.Print_Area" localSheetId="15">×別紙1!$A$1:$G$24</definedName>
    <definedName name="_xlnm.Print_Area" localSheetId="14">'△第4(太陽光・蓄電池）'!$A$1:$L$317</definedName>
    <definedName name="_xlnm.Print_Area" localSheetId="4">会社規模判断資料!$A$1:$H$2119</definedName>
    <definedName name="_xlnm.Print_Area" localSheetId="5">基本情報!$A$1:$F$37</definedName>
    <definedName name="_xlnm.Print_Area" localSheetId="2">記載要領!$A$1:$AB$86</definedName>
    <definedName name="_xlnm.Print_Area" localSheetId="13">第13号様式!$A$1:$AS$45</definedName>
    <definedName name="_xlnm.Print_Area" localSheetId="6">第1号様式!$A$1:$AR$69</definedName>
    <definedName name="_xlnm.Print_Area" localSheetId="26">第22号様式!$A$1:$AO$55</definedName>
    <definedName name="_xlnm.Print_Area" localSheetId="27">'第22様式 計算書（添付しない）'!$A$1:$K$20</definedName>
    <definedName name="_xlnm.Print_Area" localSheetId="28">第23号様式!$A$1:$AO$35</definedName>
    <definedName name="_xlnm.Print_Area" localSheetId="7">第2号様式!$A$1:$AS$43</definedName>
    <definedName name="_xlnm.Print_Area" localSheetId="8">第5号様式!$A$1:$AR$34</definedName>
    <definedName name="_xlnm.Print_Area" localSheetId="9">第6号様式!$A$1:$AR$41</definedName>
    <definedName name="_xlnm.Print_Area" localSheetId="10">第7号様式!$A$1:$AR$39</definedName>
    <definedName name="_xlnm.Print_Area" localSheetId="11">第８号様式!$A$1:$AR$39</definedName>
    <definedName name="_xlnm.Print_Area" localSheetId="12">第９号様式!$A$1:$AR$89</definedName>
    <definedName name="_xlnm.Print_Area" localSheetId="1">提出方法!$A$1:$M$12</definedName>
    <definedName name="_xlnm.Print_Area" localSheetId="3">日本標準産業中分類!$A$1:$C$101</definedName>
    <definedName name="_xlnm.Print_Area" localSheetId="19">'補助資料（機器按分）'!$A$1:$K$39</definedName>
    <definedName name="_xlnm.Print_Area" localSheetId="0">目次!$A$1:$A$15</definedName>
    <definedName name="_xlnm.Print_Titles" localSheetId="3">日本標準産業中分類!$1:$2</definedName>
    <definedName name="設備" localSheetId="23">[1]データ参照シート!$B$2</definedName>
    <definedName name="設備" localSheetId="20">[1]データ参照シート!$B$2</definedName>
    <definedName name="設備" localSheetId="19">[2]データ参照シート!$B$2</definedName>
    <definedName name="設備">[3]データ参照シート!$B$2</definedName>
    <definedName name="大分類" localSheetId="25">[4]基本情報!#REF!</definedName>
    <definedName name="大分類" localSheetId="23">[5]基本情報!#REF!</definedName>
    <definedName name="大分類" localSheetId="20">[5]基本情報!#REF!</definedName>
    <definedName name="大分類" localSheetId="7">#REF!</definedName>
    <definedName name="大分類" localSheetId="19">[6]基本情報!#REF!</definedName>
    <definedName name="大分類" localSheetId="0">[7]基本情報入力シート!#REF!</definedName>
    <definedName name="大分類">基本情報!#REF!</definedName>
    <definedName name="別1その2">[8]対策!$K$2:$K$9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6" i="59" l="1"/>
  <c r="L17" i="56"/>
  <c r="AA8" i="54"/>
  <c r="AH30" i="59"/>
  <c r="T16" i="59"/>
  <c r="L16" i="59"/>
  <c r="I16" i="59"/>
  <c r="G16" i="59"/>
  <c r="E16" i="59"/>
  <c r="T17" i="58"/>
  <c r="L17" i="58"/>
  <c r="I17" i="58"/>
  <c r="G17" i="58"/>
  <c r="E17" i="58"/>
  <c r="T17" i="56"/>
  <c r="I17" i="56"/>
  <c r="G17" i="56"/>
  <c r="E17" i="56"/>
  <c r="T16" i="54"/>
  <c r="M16" i="54"/>
  <c r="J16" i="54"/>
  <c r="H16" i="54"/>
  <c r="F16" i="54"/>
  <c r="T17" i="53"/>
  <c r="M17" i="53"/>
  <c r="J17" i="53"/>
  <c r="H17" i="53"/>
  <c r="F17" i="53"/>
  <c r="V17" i="62"/>
  <c r="M17" i="62"/>
  <c r="J17" i="62"/>
  <c r="H17" i="62"/>
  <c r="E17" i="62"/>
  <c r="AA11" i="86"/>
  <c r="O40" i="59"/>
  <c r="O22" i="59"/>
  <c r="O24" i="56"/>
  <c r="O22" i="54"/>
  <c r="O23" i="53"/>
  <c r="O23" i="58"/>
  <c r="P23" i="62"/>
  <c r="AD26" i="86"/>
  <c r="E19" i="10"/>
  <c r="E12" i="10"/>
  <c r="E9" i="10"/>
  <c r="BE14" i="86" l="1"/>
  <c r="U21" i="54"/>
  <c r="U20" i="54"/>
  <c r="Z19" i="10"/>
  <c r="AA19" i="10"/>
  <c r="AA20" i="10"/>
  <c r="AA21" i="10"/>
  <c r="U30" i="86"/>
  <c r="U31" i="86"/>
  <c r="T57" i="59"/>
  <c r="BW65" i="86"/>
  <c r="BE25" i="86"/>
  <c r="BE23" i="86"/>
  <c r="BE48" i="86"/>
  <c r="BE37" i="86"/>
  <c r="BE36" i="86"/>
  <c r="O23" i="59"/>
  <c r="O25" i="86"/>
  <c r="T37" i="63"/>
  <c r="AI10" i="62"/>
  <c r="AB10" i="62"/>
  <c r="AB8" i="62"/>
  <c r="AE6" i="62"/>
  <c r="AB6" i="62"/>
  <c r="E13" i="84"/>
  <c r="J13" i="84"/>
  <c r="CU1" i="86"/>
  <c r="CU36" i="86"/>
  <c r="AH9" i="59"/>
  <c r="AA9" i="59"/>
  <c r="AA7" i="59"/>
  <c r="AD5" i="59"/>
  <c r="AA5" i="59"/>
  <c r="BR25" i="86"/>
  <c r="U21" i="59"/>
  <c r="U20" i="59"/>
  <c r="U22" i="58"/>
  <c r="U21" i="58"/>
  <c r="M33" i="91"/>
  <c r="AH10" i="58"/>
  <c r="AA10" i="58"/>
  <c r="AA8" i="58"/>
  <c r="AD6" i="58"/>
  <c r="AA6" i="58"/>
  <c r="AH10" i="56"/>
  <c r="AA10" i="56"/>
  <c r="AA8" i="56"/>
  <c r="AD6" i="56"/>
  <c r="AA6" i="56"/>
  <c r="AH10" i="54"/>
  <c r="AA10" i="54"/>
  <c r="AD6" i="54"/>
  <c r="AA6" i="54"/>
  <c r="AH11" i="53"/>
  <c r="AA11" i="53"/>
  <c r="AA9" i="53"/>
  <c r="AD7" i="53"/>
  <c r="AA7" i="53"/>
  <c r="AH11" i="86"/>
  <c r="AA9" i="86"/>
  <c r="AD7" i="86"/>
  <c r="AA7" i="86"/>
  <c r="U24" i="86"/>
  <c r="U23" i="86"/>
  <c r="AA13" i="101" s="1"/>
  <c r="U22" i="53"/>
  <c r="U21" i="53"/>
  <c r="U23" i="56"/>
  <c r="U22" i="56"/>
  <c r="V22" i="62"/>
  <c r="V21" i="62"/>
  <c r="AA11" i="10"/>
  <c r="AA8" i="10"/>
  <c r="AA6" i="10"/>
  <c r="AA4" i="10"/>
  <c r="AB18" i="10"/>
  <c r="AB17" i="10"/>
  <c r="AB16" i="10"/>
  <c r="AB13" i="10"/>
  <c r="AB12" i="10"/>
  <c r="AB11" i="10"/>
  <c r="AB10" i="10"/>
  <c r="AB9" i="10"/>
  <c r="AB8" i="10"/>
  <c r="AB7" i="10"/>
  <c r="AB6" i="10"/>
  <c r="AB4" i="10"/>
  <c r="Z4" i="10"/>
  <c r="Z3" i="10"/>
  <c r="Z2" i="10"/>
  <c r="BX24" i="86"/>
  <c r="BX23" i="86"/>
  <c r="AG32" i="86"/>
  <c r="U33" i="86"/>
  <c r="AC32" i="86"/>
  <c r="U32" i="86"/>
  <c r="U29" i="86"/>
  <c r="U28" i="86"/>
  <c r="U27" i="86"/>
  <c r="BR24" i="86"/>
  <c r="BR23" i="86"/>
  <c r="R15" i="101"/>
  <c r="BE21" i="86"/>
  <c r="BE18" i="86"/>
  <c r="BE16" i="86"/>
  <c r="BY9" i="86"/>
  <c r="BY11" i="86"/>
  <c r="BY7" i="86"/>
  <c r="BY6" i="86"/>
  <c r="BD4" i="86"/>
  <c r="BD3" i="86"/>
  <c r="CT2" i="86"/>
  <c r="CP2" i="86"/>
  <c r="CL2" i="86"/>
  <c r="BD1" i="86"/>
  <c r="CK11" i="86"/>
  <c r="CD11" i="86"/>
  <c r="CD9" i="86"/>
  <c r="CG7" i="86"/>
  <c r="CD7" i="86"/>
  <c r="M75" i="91"/>
  <c r="I75" i="91"/>
  <c r="E75" i="91"/>
  <c r="Q74" i="91"/>
  <c r="U74" i="91" s="1"/>
  <c r="Q73" i="91"/>
  <c r="U73" i="91" s="1"/>
  <c r="Q72" i="91"/>
  <c r="Q75" i="91" s="1"/>
  <c r="M62" i="91"/>
  <c r="I62" i="91"/>
  <c r="E62" i="91"/>
  <c r="Q61" i="91"/>
  <c r="U61" i="91" s="1"/>
  <c r="Q60" i="91"/>
  <c r="U60" i="91" s="1"/>
  <c r="Q59" i="91"/>
  <c r="I45" i="91"/>
  <c r="E45" i="91"/>
  <c r="E46" i="91" s="1"/>
  <c r="M46" i="91" s="1"/>
  <c r="U44" i="91"/>
  <c r="B50" i="91"/>
  <c r="AA24" i="53"/>
  <c r="W24" i="53"/>
  <c r="P24" i="53"/>
  <c r="S31" i="63"/>
  <c r="P28" i="91"/>
  <c r="K28" i="91"/>
  <c r="E48" i="91"/>
  <c r="M48" i="91" s="1"/>
  <c r="U72" i="91"/>
  <c r="U75" i="91" s="1"/>
  <c r="AB72" i="91" s="1"/>
  <c r="O13" i="101"/>
  <c r="E47" i="91"/>
  <c r="I48" i="91"/>
  <c r="I47" i="91"/>
  <c r="I46" i="91"/>
  <c r="I49" i="91"/>
  <c r="M47" i="91"/>
  <c r="D49" i="83"/>
  <c r="C13" i="84"/>
  <c r="M9" i="84"/>
  <c r="L9" i="84"/>
  <c r="M8" i="84"/>
  <c r="L8" i="84"/>
  <c r="G6" i="84"/>
  <c r="E14" i="84"/>
  <c r="O33" i="83"/>
  <c r="E9" i="84"/>
  <c r="G13" i="84" s="1"/>
  <c r="I36" i="74"/>
  <c r="F35" i="74"/>
  <c r="I33" i="74"/>
  <c r="I25" i="74"/>
  <c r="F24" i="74"/>
  <c r="I23" i="74" s="1"/>
  <c r="I13" i="74"/>
  <c r="F12" i="74"/>
  <c r="I11" i="74"/>
  <c r="D11" i="74"/>
  <c r="I10" i="74"/>
  <c r="I12" i="74" s="1"/>
  <c r="I34" i="74"/>
  <c r="G7" i="48"/>
  <c r="F7" i="48"/>
  <c r="G154" i="7"/>
  <c r="G96" i="7" s="1"/>
  <c r="G153" i="7"/>
  <c r="H7" i="50"/>
  <c r="G7" i="50"/>
  <c r="D7" i="50"/>
  <c r="E9" i="50" s="1"/>
  <c r="N18" i="50"/>
  <c r="O4" i="50"/>
  <c r="O2" i="48"/>
  <c r="N14" i="48"/>
  <c r="H12" i="48"/>
  <c r="E10" i="47"/>
  <c r="P14" i="48"/>
  <c r="O17" i="48" s="1"/>
  <c r="G68" i="91"/>
  <c r="AB71" i="91"/>
  <c r="M77" i="91" s="1"/>
  <c r="I50" i="91" s="1"/>
  <c r="F4" i="47"/>
  <c r="F9" i="38"/>
  <c r="F10" i="38"/>
  <c r="F11" i="38"/>
  <c r="G114" i="7"/>
  <c r="G66" i="7"/>
  <c r="G58" i="7"/>
  <c r="G50" i="7"/>
  <c r="H13" i="48"/>
  <c r="G43" i="50"/>
  <c r="F43" i="50"/>
  <c r="E43" i="50"/>
  <c r="H42" i="50"/>
  <c r="H41" i="50"/>
  <c r="H40" i="50"/>
  <c r="H39" i="50"/>
  <c r="H38" i="50"/>
  <c r="H37" i="50"/>
  <c r="H36" i="50"/>
  <c r="H35" i="50"/>
  <c r="H34" i="50"/>
  <c r="H33" i="50"/>
  <c r="H32" i="50"/>
  <c r="G31" i="50"/>
  <c r="G45" i="50" s="1"/>
  <c r="C8" i="47" s="1"/>
  <c r="F31" i="50"/>
  <c r="E31" i="50"/>
  <c r="E45" i="50" s="1"/>
  <c r="H30" i="50"/>
  <c r="H29" i="50"/>
  <c r="H28" i="50"/>
  <c r="H27" i="50"/>
  <c r="H26" i="50"/>
  <c r="H25" i="50"/>
  <c r="H24" i="50"/>
  <c r="H23" i="50"/>
  <c r="H22" i="50"/>
  <c r="H21" i="50"/>
  <c r="G20" i="50"/>
  <c r="F20" i="50"/>
  <c r="E20" i="50"/>
  <c r="H19" i="50"/>
  <c r="H18" i="50"/>
  <c r="H17" i="50"/>
  <c r="F2" i="50"/>
  <c r="G38" i="48"/>
  <c r="F38" i="48"/>
  <c r="E38" i="48"/>
  <c r="H37" i="48"/>
  <c r="H36" i="48"/>
  <c r="H35" i="48"/>
  <c r="H34" i="48"/>
  <c r="H33" i="48"/>
  <c r="H32" i="48"/>
  <c r="H31" i="48"/>
  <c r="H30" i="48"/>
  <c r="H29" i="48"/>
  <c r="H28" i="48"/>
  <c r="H27" i="48"/>
  <c r="G26" i="48"/>
  <c r="F26" i="48"/>
  <c r="F40" i="48" s="1"/>
  <c r="E26" i="48"/>
  <c r="H25" i="48"/>
  <c r="H24" i="48"/>
  <c r="H23" i="48"/>
  <c r="H22" i="48"/>
  <c r="H21" i="48"/>
  <c r="H20" i="48"/>
  <c r="H19" i="48"/>
  <c r="H18" i="48"/>
  <c r="H17" i="48"/>
  <c r="H16" i="48"/>
  <c r="G15" i="48"/>
  <c r="F15" i="48"/>
  <c r="E15" i="48"/>
  <c r="E40" i="48" s="1"/>
  <c r="H14" i="48"/>
  <c r="H15" i="48"/>
  <c r="F2" i="48"/>
  <c r="B5" i="47"/>
  <c r="A10" i="47"/>
  <c r="G43" i="48"/>
  <c r="G48" i="50" s="1"/>
  <c r="I10" i="48"/>
  <c r="I15" i="50" s="1"/>
  <c r="H20" i="50"/>
  <c r="F45" i="50"/>
  <c r="H38" i="48"/>
  <c r="E41" i="48"/>
  <c r="E39" i="48" s="1"/>
  <c r="H26" i="48"/>
  <c r="F41" i="48"/>
  <c r="F39" i="48" s="1"/>
  <c r="G40" i="48"/>
  <c r="B8" i="47" s="1"/>
  <c r="G46" i="50"/>
  <c r="G44" i="50" s="1"/>
  <c r="P18" i="50"/>
  <c r="G41" i="48"/>
  <c r="G39" i="48" s="1"/>
  <c r="R16" i="48"/>
  <c r="H40" i="48"/>
  <c r="B7" i="47"/>
  <c r="B6" i="47"/>
  <c r="R21" i="50"/>
  <c r="E43" i="48"/>
  <c r="P6" i="91"/>
  <c r="P6" i="52"/>
  <c r="F7" i="38"/>
  <c r="F8" i="38"/>
  <c r="F12" i="38"/>
  <c r="F13" i="38"/>
  <c r="F14" i="38"/>
  <c r="F6" i="38"/>
  <c r="F15" i="38" s="1"/>
  <c r="F5" i="38"/>
  <c r="Z7" i="63"/>
  <c r="F24" i="7"/>
  <c r="AK13" i="101"/>
  <c r="L31" i="91"/>
  <c r="L31" i="52"/>
  <c r="F7" i="7"/>
  <c r="H8" i="7" s="1"/>
  <c r="Q31" i="91"/>
  <c r="G133" i="7"/>
  <c r="O35" i="63"/>
  <c r="Q31" i="52"/>
  <c r="E16" i="7"/>
  <c r="I17" i="7"/>
  <c r="G17" i="7"/>
  <c r="E17" i="7"/>
  <c r="AD35" i="63"/>
  <c r="G134" i="7"/>
  <c r="M294" i="7"/>
  <c r="M295" i="7"/>
  <c r="M296" i="7"/>
  <c r="M297" i="7"/>
  <c r="M298" i="7"/>
  <c r="M293" i="7"/>
  <c r="P15" i="91"/>
  <c r="P15" i="52"/>
  <c r="I168" i="7"/>
  <c r="J168" i="7"/>
  <c r="Z16" i="63"/>
  <c r="P13" i="91"/>
  <c r="P17" i="91"/>
  <c r="P13" i="52"/>
  <c r="P17" i="52"/>
  <c r="P8" i="91"/>
  <c r="Z18" i="63"/>
  <c r="Z14" i="63"/>
  <c r="P8" i="52"/>
  <c r="Z9" i="63"/>
  <c r="T10" i="91"/>
  <c r="T10" i="52"/>
  <c r="F25" i="7"/>
  <c r="F29" i="7"/>
  <c r="F28" i="7"/>
  <c r="F27" i="7"/>
  <c r="F26" i="7"/>
  <c r="G25" i="7"/>
  <c r="H24" i="7"/>
  <c r="F22" i="7"/>
  <c r="E14" i="7"/>
  <c r="AH11" i="63"/>
  <c r="U31" i="91"/>
  <c r="U31" i="52"/>
  <c r="T24" i="91"/>
  <c r="P24" i="91"/>
  <c r="P22" i="91"/>
  <c r="P20" i="91"/>
  <c r="T17" i="91"/>
  <c r="P10" i="91"/>
  <c r="Z21" i="63"/>
  <c r="P20" i="52"/>
  <c r="Z23" i="63"/>
  <c r="P22" i="52"/>
  <c r="Z25" i="63"/>
  <c r="P24" i="52"/>
  <c r="AH25" i="63"/>
  <c r="T24" i="52"/>
  <c r="T17" i="52"/>
  <c r="P10" i="52"/>
  <c r="F8" i="7"/>
  <c r="J8" i="7"/>
  <c r="AH18" i="63"/>
  <c r="AK35" i="63"/>
  <c r="Z11" i="63"/>
  <c r="G174" i="7"/>
  <c r="G176" i="7"/>
  <c r="E172" i="7"/>
  <c r="J172" i="7"/>
  <c r="I172" i="7"/>
  <c r="H172" i="7"/>
  <c r="G172" i="7"/>
  <c r="F172" i="7"/>
  <c r="F168" i="7"/>
  <c r="G168" i="7"/>
  <c r="H168" i="7"/>
  <c r="E168" i="7"/>
  <c r="G144" i="7"/>
  <c r="G143" i="7"/>
  <c r="G122" i="7"/>
  <c r="G93" i="7"/>
  <c r="G85" i="7"/>
  <c r="G106" i="7"/>
  <c r="G77" i="7"/>
  <c r="G39" i="7"/>
  <c r="F181" i="7"/>
  <c r="M184" i="7" s="1"/>
  <c r="G178" i="7"/>
  <c r="B183" i="7"/>
  <c r="AC9" i="10"/>
  <c r="AC12" i="10"/>
  <c r="AC4" i="10"/>
  <c r="AC19" i="10"/>
  <c r="E15" i="7"/>
  <c r="H23" i="7"/>
  <c r="F23" i="7"/>
  <c r="E4" i="10"/>
  <c r="E10" i="50" l="1"/>
  <c r="I96" i="7"/>
  <c r="C6" i="47"/>
  <c r="D6" i="47" s="1"/>
  <c r="E46" i="50"/>
  <c r="E44" i="50" s="1"/>
  <c r="R17" i="48"/>
  <c r="R18" i="48" s="1"/>
  <c r="B9" i="47"/>
  <c r="H41" i="48"/>
  <c r="H39" i="48" s="1"/>
  <c r="C7" i="47"/>
  <c r="D7" i="47" s="1"/>
  <c r="F46" i="50"/>
  <c r="F44" i="50" s="1"/>
  <c r="H31" i="50"/>
  <c r="H45" i="50" s="1"/>
  <c r="H43" i="50"/>
  <c r="Q14" i="48"/>
  <c r="R14" i="48"/>
  <c r="I35" i="74"/>
  <c r="Q62" i="91"/>
  <c r="U59" i="91"/>
  <c r="U62" i="91" s="1"/>
  <c r="AB59" i="91" s="1"/>
  <c r="D8" i="47"/>
  <c r="F55" i="91"/>
  <c r="AB58" i="91" s="1"/>
  <c r="M64" i="91" s="1"/>
  <c r="E50" i="91" s="1"/>
  <c r="M50" i="91" s="1"/>
  <c r="U50" i="91" s="1"/>
  <c r="O14" i="48"/>
  <c r="S14" i="48"/>
  <c r="R19" i="50"/>
  <c r="S19" i="50"/>
  <c r="O18" i="50"/>
  <c r="Q18" i="50"/>
  <c r="O22" i="50" s="1"/>
  <c r="I22" i="74"/>
  <c r="I24" i="74" s="1"/>
  <c r="E49" i="91"/>
  <c r="M49" i="91" s="1"/>
  <c r="T65" i="86"/>
  <c r="B31" i="63"/>
  <c r="K31" i="63"/>
  <c r="F21" i="7"/>
  <c r="D28" i="91"/>
  <c r="R22" i="50" l="1"/>
  <c r="R23" i="50" s="1"/>
  <c r="H46" i="50"/>
  <c r="H44" i="50" s="1"/>
  <c r="C9" i="47"/>
  <c r="I36" i="48"/>
  <c r="I34" i="48"/>
  <c r="I30" i="48"/>
  <c r="I14" i="48"/>
  <c r="I24" i="48"/>
  <c r="I28" i="48"/>
  <c r="I23" i="48"/>
  <c r="I20" i="48"/>
  <c r="I33" i="48"/>
  <c r="I17" i="48"/>
  <c r="I31" i="48"/>
  <c r="I32" i="48"/>
  <c r="I12" i="48"/>
  <c r="I21" i="48"/>
  <c r="I25" i="48"/>
  <c r="I16" i="48"/>
  <c r="I22" i="48"/>
  <c r="I18" i="48"/>
  <c r="I37" i="48"/>
  <c r="I29" i="48"/>
  <c r="I19" i="48"/>
  <c r="D9" i="47"/>
  <c r="E11" i="50"/>
  <c r="I48" i="50"/>
  <c r="C10" i="47" s="1"/>
  <c r="C5" i="47"/>
  <c r="I9" i="50"/>
  <c r="I13" i="48"/>
  <c r="I35" i="48"/>
  <c r="I27" i="48"/>
  <c r="I39" i="48"/>
  <c r="I10" i="50" l="1"/>
  <c r="O21" i="50"/>
  <c r="E48" i="50" s="1"/>
  <c r="I26" i="48"/>
  <c r="I38" i="48"/>
  <c r="I15" i="48"/>
  <c r="I30" i="50" l="1"/>
  <c r="I24" i="50"/>
  <c r="I26" i="50"/>
  <c r="I38" i="50"/>
  <c r="I35" i="50"/>
  <c r="I18" i="50"/>
  <c r="I36" i="50"/>
  <c r="I37" i="50"/>
  <c r="I33" i="50"/>
  <c r="I21" i="50"/>
  <c r="I27" i="50"/>
  <c r="I42" i="50"/>
  <c r="I40" i="50"/>
  <c r="I32" i="50"/>
  <c r="I17" i="50"/>
  <c r="I22" i="50"/>
  <c r="I34" i="50"/>
  <c r="I23" i="50"/>
  <c r="I28" i="50"/>
  <c r="I41" i="50"/>
  <c r="I25" i="50"/>
  <c r="I19" i="50"/>
  <c r="I39" i="50"/>
  <c r="I29" i="50"/>
  <c r="I40" i="48"/>
  <c r="I44" i="50"/>
  <c r="I43" i="50" l="1"/>
  <c r="I31" i="50"/>
  <c r="O19" i="48"/>
  <c r="O20" i="48" s="1"/>
  <c r="I43" i="48" s="1"/>
  <c r="B10" i="47" s="1"/>
  <c r="D10" i="47" s="1"/>
  <c r="F10" i="47" s="1"/>
  <c r="I41" i="48"/>
  <c r="I20" i="50"/>
  <c r="I45" i="50" s="1"/>
  <c r="O23" i="50" s="1"/>
  <c r="O24" i="50" s="1"/>
  <c r="I46" i="5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00000000-0006-0000-1000-000001000000}">
      <text>
        <r>
          <rPr>
            <b/>
            <sz val="9"/>
            <color indexed="81"/>
            <rFont val="MS P ゴシック"/>
            <family val="3"/>
            <charset val="128"/>
          </rPr>
          <t>都助成対象経費と重複して交付される国等補助金の額を記載してください。</t>
        </r>
      </text>
    </comment>
    <comment ref="F40" authorId="0" shapeId="0" xr:uid="{00000000-0006-0000-1000-000002000000}">
      <text>
        <r>
          <rPr>
            <sz val="9"/>
            <color indexed="81"/>
            <rFont val="MS P ゴシック"/>
            <family val="3"/>
            <charset val="128"/>
          </rPr>
          <t xml:space="preserve">国等補助金の交付決定通知書の額と乖離がある場合は、別紙説明資料を添付してください。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5" authorId="0" shapeId="0" xr:uid="{00000000-0006-0000-1100-000001000000}">
      <text>
        <r>
          <rPr>
            <b/>
            <sz val="9"/>
            <color indexed="81"/>
            <rFont val="MS P ゴシック"/>
            <family val="3"/>
            <charset val="128"/>
          </rPr>
          <t>都助成対象経費と重複して交付される国等補助金の額を記載してください。</t>
        </r>
      </text>
    </comment>
    <comment ref="F45" authorId="0" shapeId="0" xr:uid="{00000000-0006-0000-1100-000002000000}">
      <text>
        <r>
          <rPr>
            <sz val="9"/>
            <color indexed="81"/>
            <rFont val="MS P ゴシック"/>
            <family val="3"/>
            <charset val="128"/>
          </rPr>
          <t xml:space="preserve">国等補助金の交付決定通知書の額と乖離がある場合は、別紙説明資料を添付してください。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5" authorId="0" shapeId="0" xr:uid="{00000000-0006-0000-1B00-000001000000}">
      <text>
        <r>
          <rPr>
            <sz val="9"/>
            <color indexed="81"/>
            <rFont val="MS P ゴシック"/>
            <family val="3"/>
            <charset val="128"/>
          </rPr>
          <t xml:space="preserve">10kW未満の場合、事業計画書不要のため、手入力可能としてある。
</t>
        </r>
      </text>
    </comment>
    <comment ref="G68" authorId="0" shapeId="0" xr:uid="{00000000-0006-0000-1B00-000002000000}">
      <text>
        <r>
          <rPr>
            <b/>
            <sz val="9"/>
            <color indexed="81"/>
            <rFont val="MS P ゴシック"/>
            <family val="3"/>
            <charset val="128"/>
          </rPr>
          <t>20kWh未満の場合、事業計画書不要のため、手入力可能としてある。</t>
        </r>
      </text>
    </comment>
  </commentList>
</comments>
</file>

<file path=xl/sharedStrings.xml><?xml version="1.0" encoding="utf-8"?>
<sst xmlns="http://schemas.openxmlformats.org/spreadsheetml/2006/main" count="8177" uniqueCount="2794">
  <si>
    <t>年</t>
    <rPh sb="0" eb="1">
      <t>ネン</t>
    </rPh>
    <phoneticPr fontId="13"/>
  </si>
  <si>
    <r>
      <rPr>
        <sz val="11"/>
        <color indexed="8"/>
        <rFont val="ＭＳ Ｐ明朝"/>
        <family val="1"/>
        <charset val="128"/>
      </rPr>
      <t>月</t>
    </r>
    <rPh sb="0" eb="1">
      <t>ツキ</t>
    </rPh>
    <phoneticPr fontId="13"/>
  </si>
  <si>
    <r>
      <rPr>
        <sz val="11"/>
        <color indexed="8"/>
        <rFont val="ＭＳ Ｐ明朝"/>
        <family val="1"/>
        <charset val="128"/>
      </rPr>
      <t>日</t>
    </r>
    <rPh sb="0" eb="1">
      <t>ヒ</t>
    </rPh>
    <phoneticPr fontId="13"/>
  </si>
  <si>
    <t>←手入力</t>
    <rPh sb="1" eb="2">
      <t>テ</t>
    </rPh>
    <rPh sb="2" eb="4">
      <t>ニュウリョク</t>
    </rPh>
    <phoneticPr fontId="13"/>
  </si>
  <si>
    <t>公益財団法人　東京都環境公社</t>
    <rPh sb="0" eb="2">
      <t>コウエキ</t>
    </rPh>
    <phoneticPr fontId="13"/>
  </si>
  <si>
    <t>　理事長　殿</t>
    <phoneticPr fontId="13"/>
  </si>
  <si>
    <r>
      <rPr>
        <sz val="11"/>
        <color indexed="8"/>
        <rFont val="ＭＳ Ｐ明朝"/>
        <family val="1"/>
        <charset val="128"/>
      </rPr>
      <t>住　所</t>
    </r>
  </si>
  <si>
    <t>記</t>
    <rPh sb="0" eb="1">
      <t>キ</t>
    </rPh>
    <phoneticPr fontId="13"/>
  </si>
  <si>
    <t>円</t>
    <rPh sb="0" eb="1">
      <t>エン</t>
    </rPh>
    <phoneticPr fontId="13"/>
  </si>
  <si>
    <r>
      <rPr>
        <sz val="11"/>
        <color indexed="8"/>
        <rFont val="ＭＳ Ｐ明朝"/>
        <family val="1"/>
        <charset val="128"/>
      </rPr>
      <t xml:space="preserve">会社名 </t>
    </r>
    <rPh sb="0" eb="2">
      <t>カイシャ</t>
    </rPh>
    <rPh sb="2" eb="3">
      <t>ナ</t>
    </rPh>
    <phoneticPr fontId="13"/>
  </si>
  <si>
    <r>
      <rPr>
        <sz val="11"/>
        <color indexed="8"/>
        <rFont val="ＭＳ Ｐ明朝"/>
        <family val="1"/>
        <charset val="128"/>
      </rPr>
      <t>部課名</t>
    </r>
    <rPh sb="0" eb="2">
      <t>ブカ</t>
    </rPh>
    <rPh sb="2" eb="3">
      <t>ナ</t>
    </rPh>
    <phoneticPr fontId="13"/>
  </si>
  <si>
    <r>
      <rPr>
        <sz val="11"/>
        <color indexed="8"/>
        <rFont val="ＭＳ Ｐ明朝"/>
        <family val="1"/>
        <charset val="128"/>
      </rPr>
      <t>担当者氏名</t>
    </r>
    <rPh sb="0" eb="3">
      <t>タントウシャ</t>
    </rPh>
    <rPh sb="3" eb="5">
      <t>シメイ</t>
    </rPh>
    <phoneticPr fontId="13"/>
  </si>
  <si>
    <t>第４号様式（第８条関係)</t>
    <phoneticPr fontId="13"/>
  </si>
  <si>
    <t>人</t>
    <rPh sb="0" eb="1">
      <t>ニン</t>
    </rPh>
    <phoneticPr fontId="13"/>
  </si>
  <si>
    <t>１．事業の概要</t>
    <rPh sb="2" eb="4">
      <t>ジギョウ</t>
    </rPh>
    <rPh sb="5" eb="7">
      <t>ガイヨウ</t>
    </rPh>
    <phoneticPr fontId="12"/>
  </si>
  <si>
    <t>施設の名称</t>
    <rPh sb="0" eb="2">
      <t>シセツ</t>
    </rPh>
    <rPh sb="3" eb="5">
      <t>メイショウ</t>
    </rPh>
    <phoneticPr fontId="12"/>
  </si>
  <si>
    <t>〒</t>
    <phoneticPr fontId="12"/>
  </si>
  <si>
    <t>（１）事業の名称・設備の種別</t>
    <rPh sb="3" eb="5">
      <t>ジギョウ</t>
    </rPh>
    <rPh sb="6" eb="8">
      <t>メイショウ</t>
    </rPh>
    <rPh sb="9" eb="11">
      <t>セツビ</t>
    </rPh>
    <rPh sb="12" eb="14">
      <t>シュベツ</t>
    </rPh>
    <phoneticPr fontId="12"/>
  </si>
  <si>
    <t>役職名</t>
    <rPh sb="0" eb="2">
      <t>ヤクショク</t>
    </rPh>
    <rPh sb="2" eb="3">
      <t>メイ</t>
    </rPh>
    <phoneticPr fontId="19"/>
  </si>
  <si>
    <t>氏名</t>
    <rPh sb="0" eb="2">
      <t>シメイ</t>
    </rPh>
    <phoneticPr fontId="19"/>
  </si>
  <si>
    <t>〒</t>
    <phoneticPr fontId="19"/>
  </si>
  <si>
    <t>住所</t>
    <rPh sb="0" eb="2">
      <t>ジュウショ</t>
    </rPh>
    <phoneticPr fontId="19"/>
  </si>
  <si>
    <t>電話番号</t>
    <rPh sb="0" eb="2">
      <t>デンワ</t>
    </rPh>
    <rPh sb="2" eb="4">
      <t>バンゴウ</t>
    </rPh>
    <phoneticPr fontId="19"/>
  </si>
  <si>
    <t>E-mail</t>
    <phoneticPr fontId="19"/>
  </si>
  <si>
    <t>部課名</t>
    <rPh sb="0" eb="1">
      <t>ブ</t>
    </rPh>
    <rPh sb="1" eb="2">
      <t>カ</t>
    </rPh>
    <rPh sb="2" eb="3">
      <t>メイ</t>
    </rPh>
    <phoneticPr fontId="19"/>
  </si>
  <si>
    <t>携帯電話</t>
    <rPh sb="0" eb="2">
      <t>ケイタイ</t>
    </rPh>
    <rPh sb="2" eb="4">
      <t>デンワ</t>
    </rPh>
    <phoneticPr fontId="19"/>
  </si>
  <si>
    <t>（２）設備の導入場所</t>
    <rPh sb="3" eb="5">
      <t>セツビ</t>
    </rPh>
    <rPh sb="6" eb="8">
      <t>ドウニュウ</t>
    </rPh>
    <rPh sb="8" eb="10">
      <t>バショ</t>
    </rPh>
    <phoneticPr fontId="12"/>
  </si>
  <si>
    <t>所有代表者</t>
    <rPh sb="0" eb="2">
      <t>ショユウ</t>
    </rPh>
    <rPh sb="2" eb="5">
      <t>ダイヒョウシャ</t>
    </rPh>
    <phoneticPr fontId="12"/>
  </si>
  <si>
    <t>kW</t>
    <phoneticPr fontId="12"/>
  </si>
  <si>
    <t>台数</t>
    <rPh sb="0" eb="2">
      <t>ダイスウ</t>
    </rPh>
    <phoneticPr fontId="13"/>
  </si>
  <si>
    <t>定格出力合計</t>
    <rPh sb="0" eb="2">
      <t>テイカク</t>
    </rPh>
    <rPh sb="2" eb="4">
      <t>シュツリョク</t>
    </rPh>
    <rPh sb="4" eb="6">
      <t>ゴウケイ</t>
    </rPh>
    <phoneticPr fontId="13"/>
  </si>
  <si>
    <t>定格容量合計</t>
    <rPh sb="0" eb="2">
      <t>テイカク</t>
    </rPh>
    <rPh sb="2" eb="4">
      <t>ヨウリョウ</t>
    </rPh>
    <rPh sb="4" eb="6">
      <t>ゴウケイ</t>
    </rPh>
    <phoneticPr fontId="12"/>
  </si>
  <si>
    <t>フリガナ</t>
    <phoneticPr fontId="19"/>
  </si>
  <si>
    <t>再生可能エネルギー
利用設備の種別</t>
    <rPh sb="0" eb="2">
      <t>サイセイ</t>
    </rPh>
    <rPh sb="2" eb="4">
      <t>カノウ</t>
    </rPh>
    <rPh sb="10" eb="12">
      <t>リヨウ</t>
    </rPh>
    <rPh sb="12" eb="14">
      <t>セツビ</t>
    </rPh>
    <rPh sb="15" eb="17">
      <t>シュベツ</t>
    </rPh>
    <phoneticPr fontId="12"/>
  </si>
  <si>
    <t>大分類</t>
    <rPh sb="0" eb="3">
      <t>ダイブンルイ</t>
    </rPh>
    <phoneticPr fontId="12"/>
  </si>
  <si>
    <t>中分類</t>
    <rPh sb="0" eb="3">
      <t>チュウブンルイ</t>
    </rPh>
    <phoneticPr fontId="12"/>
  </si>
  <si>
    <t>２．設備の概要</t>
    <rPh sb="2" eb="4">
      <t>セツビ</t>
    </rPh>
    <rPh sb="5" eb="7">
      <t>ガイヨウ</t>
    </rPh>
    <phoneticPr fontId="12"/>
  </si>
  <si>
    <t>　※複数の型式を導入する場合は、それぞれの型式ごとにまとめること。</t>
    <rPh sb="2" eb="4">
      <t>フクスウ</t>
    </rPh>
    <rPh sb="5" eb="7">
      <t>カタシキ</t>
    </rPh>
    <rPh sb="8" eb="10">
      <t>ドウニュウ</t>
    </rPh>
    <rPh sb="12" eb="14">
      <t>バアイ</t>
    </rPh>
    <rPh sb="21" eb="23">
      <t>カタシキ</t>
    </rPh>
    <phoneticPr fontId="19"/>
  </si>
  <si>
    <t>W</t>
  </si>
  <si>
    <t>W</t>
    <phoneticPr fontId="12"/>
  </si>
  <si>
    <t>台</t>
    <rPh sb="0" eb="1">
      <t>ダイ</t>
    </rPh>
    <phoneticPr fontId="19"/>
  </si>
  <si>
    <t>（４）蓄電池</t>
    <rPh sb="3" eb="6">
      <t>チクデンチ</t>
    </rPh>
    <phoneticPr fontId="19"/>
  </si>
  <si>
    <t>kWh</t>
    <phoneticPr fontId="12"/>
  </si>
  <si>
    <t>定格出力合計（連系）</t>
    <rPh sb="0" eb="2">
      <t>テイカク</t>
    </rPh>
    <rPh sb="2" eb="4">
      <t>シュツリョク</t>
    </rPh>
    <rPh sb="4" eb="6">
      <t>ゴウケイ</t>
    </rPh>
    <rPh sb="7" eb="9">
      <t>レンケイ</t>
    </rPh>
    <phoneticPr fontId="12"/>
  </si>
  <si>
    <t>（２）太陽電池モジュール</t>
    <rPh sb="3" eb="5">
      <t>タイヨウ</t>
    </rPh>
    <rPh sb="5" eb="7">
      <t>デンチ</t>
    </rPh>
    <phoneticPr fontId="19"/>
  </si>
  <si>
    <t>型式名</t>
    <rPh sb="0" eb="2">
      <t>カタシキ</t>
    </rPh>
    <rPh sb="2" eb="3">
      <t>メイ</t>
    </rPh>
    <phoneticPr fontId="12"/>
  </si>
  <si>
    <t>使用枚数</t>
    <rPh sb="0" eb="2">
      <t>シヨウ</t>
    </rPh>
    <rPh sb="2" eb="4">
      <t>マイスウ</t>
    </rPh>
    <phoneticPr fontId="17"/>
  </si>
  <si>
    <t>製造者名（メーカー名）</t>
    <rPh sb="0" eb="3">
      <t>セイゾウシャ</t>
    </rPh>
    <rPh sb="3" eb="4">
      <t>メイ</t>
    </rPh>
    <rPh sb="9" eb="10">
      <t>メイ</t>
    </rPh>
    <phoneticPr fontId="13"/>
  </si>
  <si>
    <t>［添付資料］</t>
    <rPh sb="1" eb="3">
      <t>テンプ</t>
    </rPh>
    <rPh sb="3" eb="5">
      <t>シリョウ</t>
    </rPh>
    <phoneticPr fontId="12"/>
  </si>
  <si>
    <t>４月</t>
    <rPh sb="1" eb="2">
      <t>ガツ</t>
    </rPh>
    <phoneticPr fontId="12"/>
  </si>
  <si>
    <t>５月</t>
  </si>
  <si>
    <t>６月</t>
  </si>
  <si>
    <t>７月</t>
  </si>
  <si>
    <t>８月</t>
  </si>
  <si>
    <t>９月</t>
  </si>
  <si>
    <t>１０月</t>
  </si>
  <si>
    <t>１１月</t>
    <rPh sb="2" eb="3">
      <t>ガツ</t>
    </rPh>
    <phoneticPr fontId="12"/>
  </si>
  <si>
    <t>１２月</t>
  </si>
  <si>
    <t>１月</t>
  </si>
  <si>
    <t>２月</t>
  </si>
  <si>
    <t>３月</t>
  </si>
  <si>
    <t>電力消費量（Ａ）</t>
    <rPh sb="0" eb="2">
      <t>デンリョク</t>
    </rPh>
    <rPh sb="2" eb="5">
      <t>ショウヒリョウ</t>
    </rPh>
    <phoneticPr fontId="12"/>
  </si>
  <si>
    <t>発電電力量（Ｂ）</t>
    <rPh sb="0" eb="2">
      <t>ハツデン</t>
    </rPh>
    <rPh sb="2" eb="4">
      <t>デンリョク</t>
    </rPh>
    <rPh sb="4" eb="5">
      <t>リョウ</t>
    </rPh>
    <rPh sb="5" eb="6">
      <t>デンリョウ</t>
    </rPh>
    <phoneticPr fontId="12"/>
  </si>
  <si>
    <t>差（Ａ－Ｂ）</t>
    <rPh sb="0" eb="1">
      <t>サ</t>
    </rPh>
    <phoneticPr fontId="12"/>
  </si>
  <si>
    <t>・需要先の年間想定電力消費量(A)</t>
    <rPh sb="1" eb="3">
      <t>ジュヨウ</t>
    </rPh>
    <rPh sb="3" eb="4">
      <t>サキ</t>
    </rPh>
    <rPh sb="5" eb="7">
      <t>ネンカン</t>
    </rPh>
    <rPh sb="7" eb="9">
      <t>ソウテイ</t>
    </rPh>
    <rPh sb="9" eb="11">
      <t>デンリョク</t>
    </rPh>
    <rPh sb="11" eb="14">
      <t>ショウヒリョウ</t>
    </rPh>
    <phoneticPr fontId="12"/>
  </si>
  <si>
    <t>・年間想定発電電力量(B)</t>
    <rPh sb="1" eb="3">
      <t>ネンカン</t>
    </rPh>
    <rPh sb="3" eb="5">
      <t>ソウテイ</t>
    </rPh>
    <rPh sb="5" eb="7">
      <t>ハツデン</t>
    </rPh>
    <rPh sb="7" eb="9">
      <t>デンリョク</t>
    </rPh>
    <rPh sb="9" eb="10">
      <t>リョウ</t>
    </rPh>
    <phoneticPr fontId="12"/>
  </si>
  <si>
    <t>・差 （A－B)</t>
    <rPh sb="1" eb="2">
      <t>サ</t>
    </rPh>
    <phoneticPr fontId="12"/>
  </si>
  <si>
    <t>kWh/年</t>
    <rPh sb="4" eb="5">
      <t>ネン</t>
    </rPh>
    <phoneticPr fontId="12"/>
  </si>
  <si>
    <t>①目的</t>
    <rPh sb="1" eb="3">
      <t>モクテキ</t>
    </rPh>
    <phoneticPr fontId="12"/>
  </si>
  <si>
    <t>（１）事業経費配分</t>
    <rPh sb="3" eb="5">
      <t>ジギョウ</t>
    </rPh>
    <rPh sb="5" eb="7">
      <t>ケイヒ</t>
    </rPh>
    <rPh sb="7" eb="9">
      <t>ハイブン</t>
    </rPh>
    <phoneticPr fontId="12"/>
  </si>
  <si>
    <t>地元調整</t>
    <rPh sb="0" eb="2">
      <t>ジモト</t>
    </rPh>
    <rPh sb="2" eb="4">
      <t>チョウセイ</t>
    </rPh>
    <phoneticPr fontId="12"/>
  </si>
  <si>
    <t>用地確保</t>
    <rPh sb="0" eb="2">
      <t>ヨウチ</t>
    </rPh>
    <rPh sb="2" eb="4">
      <t>カクホ</t>
    </rPh>
    <phoneticPr fontId="12"/>
  </si>
  <si>
    <t>その他</t>
    <rPh sb="2" eb="3">
      <t>タ</t>
    </rPh>
    <phoneticPr fontId="12"/>
  </si>
  <si>
    <t>環境に関する
調査等</t>
    <rPh sb="0" eb="2">
      <t>カンキョウ</t>
    </rPh>
    <rPh sb="3" eb="4">
      <t>カン</t>
    </rPh>
    <rPh sb="7" eb="9">
      <t>チョウサ</t>
    </rPh>
    <rPh sb="9" eb="10">
      <t>トウ</t>
    </rPh>
    <phoneticPr fontId="12"/>
  </si>
  <si>
    <t>法規制に係る
許認可</t>
    <rPh sb="0" eb="1">
      <t>ホウ</t>
    </rPh>
    <rPh sb="1" eb="3">
      <t>キセイ</t>
    </rPh>
    <rPh sb="4" eb="5">
      <t>カカ</t>
    </rPh>
    <rPh sb="7" eb="10">
      <t>キョニンカ</t>
    </rPh>
    <phoneticPr fontId="12"/>
  </si>
  <si>
    <t>事　項</t>
    <rPh sb="0" eb="1">
      <t>コト</t>
    </rPh>
    <rPh sb="2" eb="3">
      <t>コウ</t>
    </rPh>
    <phoneticPr fontId="12"/>
  </si>
  <si>
    <t>事項の有無</t>
    <rPh sb="0" eb="2">
      <t>ジコウ</t>
    </rPh>
    <rPh sb="3" eb="5">
      <t>ウム</t>
    </rPh>
    <phoneticPr fontId="12"/>
  </si>
  <si>
    <t>詳細</t>
    <rPh sb="0" eb="2">
      <t>ショウサイ</t>
    </rPh>
    <phoneticPr fontId="12"/>
  </si>
  <si>
    <t>※　実施上問題となる事項があれば、その内容と解決の見通しを記載すること。</t>
    <rPh sb="2" eb="4">
      <t>ジッシ</t>
    </rPh>
    <phoneticPr fontId="12"/>
  </si>
  <si>
    <t>（添付資料11）</t>
    <rPh sb="1" eb="3">
      <t>テンプ</t>
    </rPh>
    <rPh sb="3" eb="5">
      <t>シリョウ</t>
    </rPh>
    <phoneticPr fontId="12"/>
  </si>
  <si>
    <t>①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2"/>
  </si>
  <si>
    <t>再生可能エネルギー利用設備の種別</t>
    <phoneticPr fontId="12"/>
  </si>
  <si>
    <t>設備容量</t>
    <rPh sb="0" eb="2">
      <t>セツビ</t>
    </rPh>
    <rPh sb="2" eb="4">
      <t>ヨウリョウ</t>
    </rPh>
    <phoneticPr fontId="12"/>
  </si>
  <si>
    <t>（１）許認可・権利関係等事業実施の前提となる事項及び実施上問題となる事項</t>
    <rPh sb="24" eb="25">
      <t>オヨ</t>
    </rPh>
    <phoneticPr fontId="12"/>
  </si>
  <si>
    <t>(２)設備の保守計画</t>
    <rPh sb="3" eb="5">
      <t>セツビ</t>
    </rPh>
    <rPh sb="6" eb="8">
      <t>ホシュ</t>
    </rPh>
    <rPh sb="8" eb="10">
      <t>ケイカク</t>
    </rPh>
    <phoneticPr fontId="12"/>
  </si>
  <si>
    <t>（３）再生可能エネルギー設備の導入に関する計画</t>
    <rPh sb="3" eb="5">
      <t>サイセイ</t>
    </rPh>
    <rPh sb="5" eb="7">
      <t>カノウ</t>
    </rPh>
    <rPh sb="12" eb="14">
      <t>セツビ</t>
    </rPh>
    <rPh sb="15" eb="17">
      <t>ドウニュウ</t>
    </rPh>
    <rPh sb="18" eb="19">
      <t>カン</t>
    </rPh>
    <rPh sb="21" eb="23">
      <t>ケイカク</t>
    </rPh>
    <phoneticPr fontId="12"/>
  </si>
  <si>
    <t>　記載すること。</t>
    <rPh sb="1" eb="3">
      <t>キサイ</t>
    </rPh>
    <phoneticPr fontId="12"/>
  </si>
  <si>
    <t>※　事業実施に当たって許認可（届出）、権利使用（又は取得）の必要なものについて、その取得状況等を</t>
    <rPh sb="2" eb="4">
      <t>ジギョウ</t>
    </rPh>
    <rPh sb="46" eb="47">
      <t>トウ</t>
    </rPh>
    <phoneticPr fontId="12"/>
  </si>
  <si>
    <r>
      <t>（１）</t>
    </r>
    <r>
      <rPr>
        <b/>
        <sz val="11"/>
        <color indexed="8"/>
        <rFont val="ＭＳ Ｐ明朝"/>
        <family val="1"/>
        <charset val="128"/>
      </rPr>
      <t>「基本情報」入力シートへの入力</t>
    </r>
    <rPh sb="9" eb="11">
      <t>ニュウリョク</t>
    </rPh>
    <rPh sb="16" eb="18">
      <t>ニュウリョク</t>
    </rPh>
    <phoneticPr fontId="13"/>
  </si>
  <si>
    <t>（２）個別様式への入力</t>
    <rPh sb="3" eb="5">
      <t>コベツ</t>
    </rPh>
    <rPh sb="5" eb="7">
      <t>ヨウシキ</t>
    </rPh>
    <rPh sb="9" eb="11">
      <t>ニュウリョク</t>
    </rPh>
    <phoneticPr fontId="13"/>
  </si>
  <si>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3"/>
  </si>
  <si>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3"/>
  </si>
  <si>
    <t>１．申請する各様式の印刷について</t>
    <rPh sb="2" eb="4">
      <t>シンセイ</t>
    </rPh>
    <rPh sb="6" eb="7">
      <t>カク</t>
    </rPh>
    <rPh sb="7" eb="9">
      <t>ヨウシキ</t>
    </rPh>
    <rPh sb="10" eb="12">
      <t>インサツ</t>
    </rPh>
    <phoneticPr fontId="13"/>
  </si>
  <si>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3"/>
  </si>
  <si>
    <t>←プルダウンリストから選択してください</t>
    <rPh sb="11" eb="13">
      <t>センタク</t>
    </rPh>
    <phoneticPr fontId="19"/>
  </si>
  <si>
    <t>セルの色が黄色い部分に入力してください。　</t>
    <rPh sb="3" eb="4">
      <t>イロ</t>
    </rPh>
    <rPh sb="5" eb="7">
      <t>キイロ</t>
    </rPh>
    <rPh sb="11" eb="13">
      <t>ニュウリョク</t>
    </rPh>
    <phoneticPr fontId="13"/>
  </si>
  <si>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3"/>
  </si>
  <si>
    <t>セルの色がピンク色の部分は、プルダウンリストから選択してください。</t>
    <rPh sb="3" eb="4">
      <t>イロ</t>
    </rPh>
    <rPh sb="8" eb="9">
      <t>イロ</t>
    </rPh>
    <rPh sb="10" eb="12">
      <t>ブブン</t>
    </rPh>
    <rPh sb="24" eb="26">
      <t>センタク</t>
    </rPh>
    <phoneticPr fontId="12"/>
  </si>
  <si>
    <t>２．設定方法</t>
    <rPh sb="2" eb="4">
      <t>セッテイ</t>
    </rPh>
    <rPh sb="4" eb="6">
      <t>ホウホウ</t>
    </rPh>
    <phoneticPr fontId="13"/>
  </si>
  <si>
    <t>　「基本情報」入力シートに、入力可能な情報を入力してください。</t>
    <phoneticPr fontId="13"/>
  </si>
  <si>
    <t>　（重複する入力等の省力化ができます。）</t>
    <rPh sb="2" eb="4">
      <t>チョウフク</t>
    </rPh>
    <rPh sb="6" eb="8">
      <t>ニュウリョク</t>
    </rPh>
    <rPh sb="8" eb="9">
      <t>ナド</t>
    </rPh>
    <rPh sb="10" eb="12">
      <t>ショウリョク</t>
    </rPh>
    <rPh sb="12" eb="13">
      <t>カ</t>
    </rPh>
    <phoneticPr fontId="13"/>
  </si>
  <si>
    <t>①「ファイル」メニューの「ページ設定」を実行し、「ページ設定」ダイアログボックスを表示する。</t>
    <phoneticPr fontId="13"/>
  </si>
  <si>
    <t>②「シート」タブをクリックして「白黒印刷」チェックボックスをオンにする。</t>
    <phoneticPr fontId="13"/>
  </si>
  <si>
    <t>　もし、設定が解除されておりましたら、下記の手順を基に設定してください。</t>
    <rPh sb="19" eb="21">
      <t>カキ</t>
    </rPh>
    <rPh sb="22" eb="24">
      <t>テジュン</t>
    </rPh>
    <rPh sb="25" eb="26">
      <t>モト</t>
    </rPh>
    <rPh sb="27" eb="29">
      <t>セッテイ</t>
    </rPh>
    <phoneticPr fontId="13"/>
  </si>
  <si>
    <t>※本ファイルは、セルの色を印刷しないよう設定しています。</t>
    <rPh sb="1" eb="2">
      <t>ホン</t>
    </rPh>
    <rPh sb="11" eb="12">
      <t>イロ</t>
    </rPh>
    <rPh sb="13" eb="15">
      <t>インサツ</t>
    </rPh>
    <rPh sb="20" eb="22">
      <t>セッテイ</t>
    </rPh>
    <phoneticPr fontId="13"/>
  </si>
  <si>
    <t>【印刷設定の手順】</t>
    <rPh sb="1" eb="3">
      <t>インサツ</t>
    </rPh>
    <rPh sb="3" eb="5">
      <t>セッテイ</t>
    </rPh>
    <rPh sb="6" eb="8">
      <t>テジュン</t>
    </rPh>
    <phoneticPr fontId="12"/>
  </si>
  <si>
    <t xml:space="preserve">中分類 </t>
    <phoneticPr fontId="27"/>
  </si>
  <si>
    <t xml:space="preserve">大分類 </t>
  </si>
  <si>
    <t xml:space="preserve">Ａ 農業、林業 </t>
  </si>
  <si>
    <t xml:space="preserve">Ｂ 漁業 </t>
  </si>
  <si>
    <t xml:space="preserve">Ｃ 鉱業、採石業、砂利採取業 </t>
    <phoneticPr fontId="27"/>
  </si>
  <si>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</si>
  <si>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</si>
  <si>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</si>
  <si>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</si>
  <si>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</si>
  <si>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</si>
  <si>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</si>
  <si>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</si>
  <si>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</si>
  <si>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</si>
  <si>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</si>
  <si>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</si>
  <si>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</si>
  <si>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</si>
  <si>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phoneticPr fontId="27"/>
  </si>
  <si>
    <t xml:space="preserve">Ｓ 公務（他に分類されるものを 除く） </t>
    <phoneticPr fontId="27"/>
  </si>
  <si>
    <t xml:space="preserve">Ｔ 分類不能の産業 </t>
  </si>
  <si>
    <t xml:space="preserve">1 農業 </t>
    <phoneticPr fontId="27"/>
  </si>
  <si>
    <t xml:space="preserve">2 林業 </t>
    <phoneticPr fontId="27"/>
  </si>
  <si>
    <t xml:space="preserve">3 漁業 </t>
    <phoneticPr fontId="27"/>
  </si>
  <si>
    <t xml:space="preserve">4 水産養殖業 </t>
    <phoneticPr fontId="27"/>
  </si>
  <si>
    <t xml:space="preserve">5 鉱業、採石業、砂利採取業 </t>
    <phoneticPr fontId="27"/>
  </si>
  <si>
    <t xml:space="preserve">6 総合工事業 </t>
    <phoneticPr fontId="27"/>
  </si>
  <si>
    <t xml:space="preserve">7 職別工事業（設備工事業を除く） </t>
    <phoneticPr fontId="27"/>
  </si>
  <si>
    <t xml:space="preserve">8 設備工事業 </t>
    <phoneticPr fontId="27"/>
  </si>
  <si>
    <t xml:space="preserve">9 食料品製造業 </t>
    <phoneticPr fontId="27"/>
  </si>
  <si>
    <t xml:space="preserve">10 飲料・たばこ・飼料製造業 </t>
    <phoneticPr fontId="27"/>
  </si>
  <si>
    <t xml:space="preserve">11 繊維工業 </t>
    <phoneticPr fontId="27"/>
  </si>
  <si>
    <t xml:space="preserve">12 木材・木製品製造業（家具を除く） </t>
    <phoneticPr fontId="27"/>
  </si>
  <si>
    <t xml:space="preserve">13 家具・装備品製造業 </t>
    <phoneticPr fontId="27"/>
  </si>
  <si>
    <t xml:space="preserve">14 パルプ・紙・紙加工品製造業 </t>
    <phoneticPr fontId="27"/>
  </si>
  <si>
    <t xml:space="preserve">15 印刷・同関連業 </t>
    <phoneticPr fontId="27"/>
  </si>
  <si>
    <t xml:space="preserve">16 化学工業 </t>
    <phoneticPr fontId="27"/>
  </si>
  <si>
    <t xml:space="preserve">17 石油製品・石炭製品製造業 </t>
    <phoneticPr fontId="27"/>
  </si>
  <si>
    <t xml:space="preserve">18 プラスチック製品製造業（別掲を除く） </t>
    <phoneticPr fontId="27"/>
  </si>
  <si>
    <t xml:space="preserve">19ゴム製品製造業 </t>
    <phoneticPr fontId="27"/>
  </si>
  <si>
    <t xml:space="preserve">20なめし革・同製品・毛皮製造業 </t>
    <phoneticPr fontId="27"/>
  </si>
  <si>
    <t xml:space="preserve">21 窯業・土石製品製造業 </t>
    <phoneticPr fontId="27"/>
  </si>
  <si>
    <t xml:space="preserve">22 鉄鋼業 </t>
    <phoneticPr fontId="27"/>
  </si>
  <si>
    <t xml:space="preserve">23 非鉄金属製造業 </t>
    <phoneticPr fontId="27"/>
  </si>
  <si>
    <t xml:space="preserve">24 金属製品製造業 </t>
    <phoneticPr fontId="27"/>
  </si>
  <si>
    <t xml:space="preserve">25 はん用機械器具製造業 </t>
    <phoneticPr fontId="27"/>
  </si>
  <si>
    <t xml:space="preserve">26 生産用機械器具製造業 </t>
    <phoneticPr fontId="27"/>
  </si>
  <si>
    <t xml:space="preserve">27 業務用機械器具製造業 </t>
    <phoneticPr fontId="27"/>
  </si>
  <si>
    <t xml:space="preserve">28 電子部品・デバイス・電子回路製造業 </t>
    <phoneticPr fontId="27"/>
  </si>
  <si>
    <t xml:space="preserve">29 電気機械器具製造業 </t>
    <phoneticPr fontId="27"/>
  </si>
  <si>
    <t xml:space="preserve">30 情報通信機械器具製造業 </t>
    <phoneticPr fontId="27"/>
  </si>
  <si>
    <t xml:space="preserve">31 輸送用機械器具製造業 </t>
    <phoneticPr fontId="27"/>
  </si>
  <si>
    <t xml:space="preserve">32 その他の製造業 </t>
    <phoneticPr fontId="27"/>
  </si>
  <si>
    <t xml:space="preserve">33 電気業 </t>
    <phoneticPr fontId="27"/>
  </si>
  <si>
    <t xml:space="preserve">34 ガス業 </t>
    <phoneticPr fontId="27"/>
  </si>
  <si>
    <t xml:space="preserve">35 熱供給業 </t>
    <phoneticPr fontId="27"/>
  </si>
  <si>
    <t xml:space="preserve">36 水道業 </t>
    <phoneticPr fontId="27"/>
  </si>
  <si>
    <t xml:space="preserve">37 通信業 </t>
    <phoneticPr fontId="27"/>
  </si>
  <si>
    <t xml:space="preserve">38 放送業 </t>
    <phoneticPr fontId="27"/>
  </si>
  <si>
    <t xml:space="preserve">39 情報サービス業 </t>
    <phoneticPr fontId="27"/>
  </si>
  <si>
    <t xml:space="preserve">40 インターネット付随サービス業 </t>
    <phoneticPr fontId="27"/>
  </si>
  <si>
    <t xml:space="preserve">41 映像・音声・文字情報制作業 </t>
    <phoneticPr fontId="27"/>
  </si>
  <si>
    <t xml:space="preserve">42 鉄道業 </t>
    <phoneticPr fontId="27"/>
  </si>
  <si>
    <t xml:space="preserve">43 道路旅客運送業 </t>
    <phoneticPr fontId="27"/>
  </si>
  <si>
    <t xml:space="preserve">44 道路貨物運送業 </t>
    <phoneticPr fontId="27"/>
  </si>
  <si>
    <t xml:space="preserve">45 水運業 </t>
    <phoneticPr fontId="27"/>
  </si>
  <si>
    <t xml:space="preserve">46 航空運輸業 </t>
    <phoneticPr fontId="27"/>
  </si>
  <si>
    <t xml:space="preserve">47 倉庫業 </t>
    <phoneticPr fontId="27"/>
  </si>
  <si>
    <t xml:space="preserve">48 運輸に附帯するサービス業 </t>
    <phoneticPr fontId="27"/>
  </si>
  <si>
    <t xml:space="preserve">49 郵便業（信書便事業を含む） </t>
    <phoneticPr fontId="27"/>
  </si>
  <si>
    <t xml:space="preserve">50 各種商品卸売業 </t>
    <phoneticPr fontId="27"/>
  </si>
  <si>
    <t xml:space="preserve">51 繊維・衣服等卸売業 </t>
    <phoneticPr fontId="27"/>
  </si>
  <si>
    <t xml:space="preserve">52 飲食料品卸売業 </t>
    <phoneticPr fontId="27"/>
  </si>
  <si>
    <t xml:space="preserve">53 建築材料、鉱物・金属材料等卸売業 </t>
    <phoneticPr fontId="27"/>
  </si>
  <si>
    <t xml:space="preserve">54 機械器具卸売業 </t>
    <phoneticPr fontId="27"/>
  </si>
  <si>
    <t xml:space="preserve">55 その他の卸売業 </t>
    <phoneticPr fontId="27"/>
  </si>
  <si>
    <t xml:space="preserve">56 各種商品小売業 </t>
    <phoneticPr fontId="27"/>
  </si>
  <si>
    <t xml:space="preserve">57 織物・衣服・身の回り品小売業 </t>
    <phoneticPr fontId="27"/>
  </si>
  <si>
    <t xml:space="preserve">58 飲食料品小売業 </t>
    <phoneticPr fontId="27"/>
  </si>
  <si>
    <t xml:space="preserve">59 機械器具小売業 </t>
    <phoneticPr fontId="27"/>
  </si>
  <si>
    <t xml:space="preserve">60 その他の小売業 </t>
    <phoneticPr fontId="27"/>
  </si>
  <si>
    <t xml:space="preserve">61 無店舗小売業 </t>
    <phoneticPr fontId="27"/>
  </si>
  <si>
    <t xml:space="preserve">62 銀行業 </t>
    <phoneticPr fontId="27"/>
  </si>
  <si>
    <t xml:space="preserve">63 協同組織金融業 </t>
    <phoneticPr fontId="27"/>
  </si>
  <si>
    <t xml:space="preserve">64 貸金業、クレジットカード業等非預金信用機関 </t>
    <phoneticPr fontId="27"/>
  </si>
  <si>
    <t xml:space="preserve">65 金融商品取引業、商品先物取引業 </t>
    <phoneticPr fontId="27"/>
  </si>
  <si>
    <t xml:space="preserve">66 補助的金融業等 </t>
    <phoneticPr fontId="27"/>
  </si>
  <si>
    <t xml:space="preserve">67 保険業（保険媒介代理業、保険サービス業を含む） </t>
    <phoneticPr fontId="27"/>
  </si>
  <si>
    <t xml:space="preserve">68 不動産取引業 </t>
    <phoneticPr fontId="27"/>
  </si>
  <si>
    <t xml:space="preserve">69 不動産賃貸業・管理業 </t>
    <phoneticPr fontId="27"/>
  </si>
  <si>
    <t xml:space="preserve">70 物品賃貸業 </t>
    <phoneticPr fontId="27"/>
  </si>
  <si>
    <t xml:space="preserve">71 学術・開発研究機関 </t>
    <phoneticPr fontId="27"/>
  </si>
  <si>
    <t xml:space="preserve">72 専門サービス業（他に分類されないもの） </t>
    <phoneticPr fontId="27"/>
  </si>
  <si>
    <t xml:space="preserve">73 広告業 </t>
    <phoneticPr fontId="27"/>
  </si>
  <si>
    <t xml:space="preserve">74 技術サービス業（他に分類されないもの） </t>
    <phoneticPr fontId="27"/>
  </si>
  <si>
    <t xml:space="preserve">75 宿泊業 </t>
    <phoneticPr fontId="27"/>
  </si>
  <si>
    <t xml:space="preserve">76 飲食店 </t>
    <phoneticPr fontId="27"/>
  </si>
  <si>
    <t xml:space="preserve">77 持ち帰り・配達飲食サービス業 </t>
    <phoneticPr fontId="27"/>
  </si>
  <si>
    <t xml:space="preserve">78 選択・利用・美容・浴場業 </t>
    <phoneticPr fontId="27"/>
  </si>
  <si>
    <t xml:space="preserve">79 その他の生活関連サービス業 </t>
    <phoneticPr fontId="27"/>
  </si>
  <si>
    <t xml:space="preserve">80 娯楽業 </t>
    <phoneticPr fontId="27"/>
  </si>
  <si>
    <t xml:space="preserve">81 学校教育 </t>
    <phoneticPr fontId="27"/>
  </si>
  <si>
    <t xml:space="preserve">82 その他の教育、学習支援業 </t>
    <phoneticPr fontId="27"/>
  </si>
  <si>
    <t xml:space="preserve">83 医療業 </t>
    <phoneticPr fontId="27"/>
  </si>
  <si>
    <t xml:space="preserve">84 保健衛生 </t>
    <phoneticPr fontId="27"/>
  </si>
  <si>
    <t xml:space="preserve">85 社会保険・社会福祉・介護事業 </t>
    <phoneticPr fontId="27"/>
  </si>
  <si>
    <t xml:space="preserve">86 郵便局 </t>
    <phoneticPr fontId="27"/>
  </si>
  <si>
    <t xml:space="preserve">87 協同組合（他に分類されないもの） </t>
    <phoneticPr fontId="27"/>
  </si>
  <si>
    <t xml:space="preserve">88 廃棄物処理業 </t>
    <phoneticPr fontId="27"/>
  </si>
  <si>
    <t xml:space="preserve">89 自動車整備業 </t>
    <phoneticPr fontId="27"/>
  </si>
  <si>
    <t xml:space="preserve">90 機械等修理業（別掲を除く） </t>
    <phoneticPr fontId="27"/>
  </si>
  <si>
    <t xml:space="preserve">91 職業紹介・労働者派遣業 </t>
    <phoneticPr fontId="27"/>
  </si>
  <si>
    <t xml:space="preserve">92 その他の事業サービス業 </t>
    <phoneticPr fontId="27"/>
  </si>
  <si>
    <t xml:space="preserve">93 政治・経済・文化団体 </t>
    <phoneticPr fontId="27"/>
  </si>
  <si>
    <t xml:space="preserve">94 宗教 </t>
    <phoneticPr fontId="27"/>
  </si>
  <si>
    <t xml:space="preserve">95 その他のサービス業 </t>
    <phoneticPr fontId="27"/>
  </si>
  <si>
    <t xml:space="preserve">96 外国公務 </t>
    <phoneticPr fontId="27"/>
  </si>
  <si>
    <t xml:space="preserve">97 国家公務 </t>
    <phoneticPr fontId="27"/>
  </si>
  <si>
    <t xml:space="preserve">98 地方公務 </t>
    <phoneticPr fontId="27"/>
  </si>
  <si>
    <t xml:space="preserve">99 分類不能の産業 </t>
    <phoneticPr fontId="27"/>
  </si>
  <si>
    <t>日本標準産業中分類</t>
    <rPh sb="0" eb="2">
      <t>ニホン</t>
    </rPh>
    <rPh sb="2" eb="4">
      <t>ヒョウジュン</t>
    </rPh>
    <rPh sb="4" eb="6">
      <t>サンギョウ</t>
    </rPh>
    <rPh sb="6" eb="9">
      <t>チュウブンルイ</t>
    </rPh>
    <phoneticPr fontId="26"/>
  </si>
  <si>
    <t>１台あたりの定格出力</t>
    <rPh sb="1" eb="2">
      <t>ダイ</t>
    </rPh>
    <rPh sb="6" eb="8">
      <t>テイカク</t>
    </rPh>
    <rPh sb="8" eb="10">
      <t>シュツリョク</t>
    </rPh>
    <phoneticPr fontId="13"/>
  </si>
  <si>
    <t>１台あたりの定格容量</t>
    <rPh sb="1" eb="2">
      <t>ダイ</t>
    </rPh>
    <rPh sb="6" eb="8">
      <t>テイカク</t>
    </rPh>
    <rPh sb="8" eb="10">
      <t>ヨウリョウ</t>
    </rPh>
    <phoneticPr fontId="13"/>
  </si>
  <si>
    <t>１台あたりの定格出力（連系）</t>
    <rPh sb="1" eb="2">
      <t>ダイ</t>
    </rPh>
    <rPh sb="6" eb="8">
      <t>テイカク</t>
    </rPh>
    <rPh sb="8" eb="10">
      <t>シュツリョク</t>
    </rPh>
    <rPh sb="11" eb="13">
      <t>レンケイ</t>
    </rPh>
    <phoneticPr fontId="12"/>
  </si>
  <si>
    <t>３．導入効果</t>
    <rPh sb="2" eb="4">
      <t>ドウニュウ</t>
    </rPh>
    <rPh sb="4" eb="6">
      <t>コウカ</t>
    </rPh>
    <phoneticPr fontId="12"/>
  </si>
  <si>
    <t>※自家消費型再生可能エネルギー発電等設備の年間発電量が、電気事業者とのひとつの需要先（１需給契約の設備）の年間消費電力量の範囲内であること。</t>
    <rPh sb="1" eb="3">
      <t>ジカ</t>
    </rPh>
    <rPh sb="3" eb="6">
      <t>ショウヒガタ</t>
    </rPh>
    <rPh sb="6" eb="8">
      <t>サイセイ</t>
    </rPh>
    <rPh sb="8" eb="10">
      <t>カノウ</t>
    </rPh>
    <rPh sb="15" eb="17">
      <t>ハツデン</t>
    </rPh>
    <rPh sb="17" eb="18">
      <t>トウ</t>
    </rPh>
    <rPh sb="18" eb="20">
      <t>セツビ</t>
    </rPh>
    <rPh sb="21" eb="23">
      <t>ネンカン</t>
    </rPh>
    <rPh sb="23" eb="25">
      <t>ハツデン</t>
    </rPh>
    <rPh sb="25" eb="26">
      <t>リョウ</t>
    </rPh>
    <rPh sb="28" eb="30">
      <t>デンキ</t>
    </rPh>
    <rPh sb="30" eb="33">
      <t>ジギョウシャ</t>
    </rPh>
    <rPh sb="39" eb="41">
      <t>ジュヨウ</t>
    </rPh>
    <rPh sb="41" eb="42">
      <t>サキ</t>
    </rPh>
    <rPh sb="53" eb="55">
      <t>ネンカン</t>
    </rPh>
    <rPh sb="55" eb="57">
      <t>ショウヒ</t>
    </rPh>
    <rPh sb="57" eb="59">
      <t>デンリョク</t>
    </rPh>
    <rPh sb="59" eb="60">
      <t>リョウ</t>
    </rPh>
    <rPh sb="61" eb="64">
      <t>ハンイナイ</t>
    </rPh>
    <phoneticPr fontId="12"/>
  </si>
  <si>
    <t>事業実施計画書</t>
    <rPh sb="0" eb="2">
      <t>ジギョウ</t>
    </rPh>
    <rPh sb="2" eb="4">
      <t>ジッシ</t>
    </rPh>
    <rPh sb="4" eb="7">
      <t>ケイカクショ</t>
    </rPh>
    <phoneticPr fontId="12"/>
  </si>
  <si>
    <t>①</t>
    <phoneticPr fontId="12"/>
  </si>
  <si>
    <t>②</t>
    <phoneticPr fontId="12"/>
  </si>
  <si>
    <t>※共同申請の場合は、リース使用者も記入すること。</t>
    <rPh sb="1" eb="3">
      <t>キョウドウ</t>
    </rPh>
    <rPh sb="3" eb="5">
      <t>シンセイ</t>
    </rPh>
    <rPh sb="6" eb="8">
      <t>バアイ</t>
    </rPh>
    <rPh sb="13" eb="16">
      <t>シヨウシャ</t>
    </rPh>
    <rPh sb="17" eb="19">
      <t>キニュウ</t>
    </rPh>
    <phoneticPr fontId="12"/>
  </si>
  <si>
    <t>※申請者の組織図を基に、申請代表者、経理担当者、検収責任者、事業実施担当者の所属部署が記載された、申請事業の実施体制を簡潔に記載、あるいは添付すること。</t>
    <rPh sb="1" eb="4">
      <t>シンセイシャ</t>
    </rPh>
    <rPh sb="5" eb="8">
      <t>ソシキズ</t>
    </rPh>
    <rPh sb="9" eb="10">
      <t>モト</t>
    </rPh>
    <rPh sb="12" eb="14">
      <t>シンセイ</t>
    </rPh>
    <rPh sb="14" eb="17">
      <t>ダイヒョウシャ</t>
    </rPh>
    <rPh sb="18" eb="20">
      <t>ケイリ</t>
    </rPh>
    <rPh sb="20" eb="23">
      <t>タントウシャ</t>
    </rPh>
    <rPh sb="24" eb="26">
      <t>ケンシュウ</t>
    </rPh>
    <rPh sb="26" eb="28">
      <t>セキニン</t>
    </rPh>
    <rPh sb="28" eb="29">
      <t>シャ</t>
    </rPh>
    <rPh sb="30" eb="32">
      <t>ジギョウ</t>
    </rPh>
    <rPh sb="32" eb="34">
      <t>ジッシ</t>
    </rPh>
    <rPh sb="34" eb="37">
      <t>タントウシャ</t>
    </rPh>
    <rPh sb="38" eb="40">
      <t>ショゾク</t>
    </rPh>
    <rPh sb="40" eb="42">
      <t>ブショ</t>
    </rPh>
    <rPh sb="43" eb="45">
      <t>キサイ</t>
    </rPh>
    <rPh sb="49" eb="51">
      <t>シンセイ</t>
    </rPh>
    <rPh sb="51" eb="53">
      <t>ジギョウ</t>
    </rPh>
    <rPh sb="54" eb="56">
      <t>ジッシ</t>
    </rPh>
    <rPh sb="56" eb="58">
      <t>タイセイ</t>
    </rPh>
    <rPh sb="59" eb="61">
      <t>カンケツ</t>
    </rPh>
    <rPh sb="62" eb="64">
      <t>キサイ</t>
    </rPh>
    <rPh sb="69" eb="71">
      <t>テンプ</t>
    </rPh>
    <phoneticPr fontId="12"/>
  </si>
  <si>
    <t>～</t>
    <phoneticPr fontId="12"/>
  </si>
  <si>
    <t>施設の住所</t>
    <rPh sb="0" eb="2">
      <t>シセツ</t>
    </rPh>
    <rPh sb="3" eb="5">
      <t>ジュウショ</t>
    </rPh>
    <phoneticPr fontId="12"/>
  </si>
  <si>
    <t xml:space="preserve"> フリガナ</t>
    <phoneticPr fontId="12"/>
  </si>
  <si>
    <t xml:space="preserve"> 名称</t>
    <rPh sb="1" eb="3">
      <t>メイショウ</t>
    </rPh>
    <phoneticPr fontId="12"/>
  </si>
  <si>
    <t xml:space="preserve"> 代表者名</t>
    <phoneticPr fontId="12"/>
  </si>
  <si>
    <t xml:space="preserve"> 資本金（出資金）</t>
    <phoneticPr fontId="12"/>
  </si>
  <si>
    <t xml:space="preserve"> 従業員数</t>
    <phoneticPr fontId="12"/>
  </si>
  <si>
    <r>
      <t>日本標準産業分類</t>
    </r>
    <r>
      <rPr>
        <vertAlign val="superscript"/>
        <sz val="10.5"/>
        <rFont val="ＭＳ Ｐ明朝"/>
        <family val="1"/>
        <charset val="128"/>
      </rPr>
      <t>※1</t>
    </r>
    <r>
      <rPr>
        <sz val="10.5"/>
        <rFont val="ＭＳ Ｐ明朝"/>
        <family val="1"/>
        <charset val="128"/>
      </rPr>
      <t>による業種</t>
    </r>
    <r>
      <rPr>
        <vertAlign val="superscript"/>
        <sz val="10.5"/>
        <rFont val="ＭＳ Ｐ明朝"/>
        <family val="1"/>
        <charset val="128"/>
      </rPr>
      <t>※2</t>
    </r>
    <rPh sb="0" eb="2">
      <t>ニホン</t>
    </rPh>
    <rPh sb="2" eb="4">
      <t>ヒョウジュン</t>
    </rPh>
    <rPh sb="4" eb="6">
      <t>サンギョウ</t>
    </rPh>
    <rPh sb="6" eb="8">
      <t>ブンルイ</t>
    </rPh>
    <phoneticPr fontId="12"/>
  </si>
  <si>
    <t>※2 業種は、売上高が最も大きな業種を記載すること。</t>
  </si>
  <si>
    <t>１台あたりの定格容量</t>
    <rPh sb="1" eb="2">
      <t>ダイ</t>
    </rPh>
    <rPh sb="6" eb="8">
      <t>テイカク</t>
    </rPh>
    <rPh sb="8" eb="10">
      <t>ヨウリョウ</t>
    </rPh>
    <rPh sb="9" eb="10">
      <t>テイヨウ</t>
    </rPh>
    <phoneticPr fontId="13"/>
  </si>
  <si>
    <t>・再エネ設備から供給される発電量の計算根拠</t>
    <rPh sb="1" eb="2">
      <t>サイ</t>
    </rPh>
    <rPh sb="4" eb="6">
      <t>セツビ</t>
    </rPh>
    <rPh sb="8" eb="10">
      <t>キョウキュウ</t>
    </rPh>
    <rPh sb="13" eb="15">
      <t>ハツデン</t>
    </rPh>
    <rPh sb="15" eb="16">
      <t>リョウ</t>
    </rPh>
    <rPh sb="17" eb="19">
      <t>ケイサン</t>
    </rPh>
    <rPh sb="19" eb="21">
      <t>コンキョ</t>
    </rPh>
    <phoneticPr fontId="12"/>
  </si>
  <si>
    <t>（２）蓄電池の導入計画（導入する場合のみ）</t>
    <rPh sb="3" eb="6">
      <t>チクデンチ</t>
    </rPh>
    <rPh sb="7" eb="9">
      <t>ドウニュウ</t>
    </rPh>
    <rPh sb="9" eb="11">
      <t>ケイカク</t>
    </rPh>
    <rPh sb="12" eb="14">
      <t>ドウニュウ</t>
    </rPh>
    <rPh sb="16" eb="18">
      <t>バアイ</t>
    </rPh>
    <phoneticPr fontId="12"/>
  </si>
  <si>
    <t>助成対象事業の名称</t>
    <rPh sb="2" eb="4">
      <t>タイショウ</t>
    </rPh>
    <rPh sb="4" eb="6">
      <t>ジギョウ</t>
    </rPh>
    <rPh sb="7" eb="9">
      <t>メイショウ</t>
    </rPh>
    <phoneticPr fontId="12"/>
  </si>
  <si>
    <t>助成金交付申請書</t>
    <rPh sb="0" eb="3">
      <t>ジョセイキン</t>
    </rPh>
    <rPh sb="2" eb="3">
      <t>キン</t>
    </rPh>
    <phoneticPr fontId="12"/>
  </si>
  <si>
    <t>申請担当者連絡先＊</t>
    <rPh sb="0" eb="2">
      <t>シンセイ</t>
    </rPh>
    <rPh sb="2" eb="5">
      <t>タントウシャ</t>
    </rPh>
    <rPh sb="5" eb="8">
      <t>レンラクサキ</t>
    </rPh>
    <phoneticPr fontId="13"/>
  </si>
  <si>
    <t>E-mail</t>
    <phoneticPr fontId="12"/>
  </si>
  <si>
    <t>電話番号</t>
    <phoneticPr fontId="13"/>
  </si>
  <si>
    <t>助成対象事業の目的</t>
    <rPh sb="2" eb="4">
      <t>タイショウ</t>
    </rPh>
    <rPh sb="4" eb="6">
      <t>ジギョウ</t>
    </rPh>
    <rPh sb="7" eb="9">
      <t>モクテキ</t>
    </rPh>
    <phoneticPr fontId="12"/>
  </si>
  <si>
    <t>助成対象事業の開始及び
完了予定日</t>
    <rPh sb="2" eb="4">
      <t>タイショウ</t>
    </rPh>
    <rPh sb="4" eb="6">
      <t>ジギョウ</t>
    </rPh>
    <rPh sb="7" eb="9">
      <t>カイシ</t>
    </rPh>
    <rPh sb="9" eb="10">
      <t>オヨ</t>
    </rPh>
    <rPh sb="12" eb="14">
      <t>カンリョウ</t>
    </rPh>
    <rPh sb="14" eb="17">
      <t>ヨテイビ</t>
    </rPh>
    <phoneticPr fontId="13"/>
  </si>
  <si>
    <t>（３）助成対象事業者に関する情報</t>
    <rPh sb="5" eb="7">
      <t>タイショウ</t>
    </rPh>
    <rPh sb="7" eb="9">
      <t>ジギョウ</t>
    </rPh>
    <rPh sb="9" eb="10">
      <t>シャ</t>
    </rPh>
    <rPh sb="11" eb="12">
      <t>カン</t>
    </rPh>
    <rPh sb="14" eb="16">
      <t>ジョウホウ</t>
    </rPh>
    <phoneticPr fontId="12"/>
  </si>
  <si>
    <t>住所</t>
    <rPh sb="0" eb="2">
      <t>ジュウショ</t>
    </rPh>
    <phoneticPr fontId="12"/>
  </si>
  <si>
    <t>系統連系協議</t>
    <rPh sb="0" eb="4">
      <t>ケイトウレンケイ</t>
    </rPh>
    <rPh sb="4" eb="6">
      <t>キョウギ</t>
    </rPh>
    <phoneticPr fontId="12"/>
  </si>
  <si>
    <t>売電の有無</t>
    <rPh sb="0" eb="2">
      <t>バイデン</t>
    </rPh>
    <rPh sb="3" eb="5">
      <t>ウム</t>
    </rPh>
    <phoneticPr fontId="12"/>
  </si>
  <si>
    <t>導入済み再生可能エネルギー利用設備の種別</t>
    <rPh sb="0" eb="2">
      <t>ドウニュウ</t>
    </rPh>
    <rPh sb="2" eb="3">
      <t>ズ</t>
    </rPh>
    <phoneticPr fontId="12"/>
  </si>
  <si>
    <t>（４）余剰電力売電の有無</t>
    <rPh sb="3" eb="5">
      <t>ヨジョウ</t>
    </rPh>
    <rPh sb="5" eb="7">
      <t>デンリョク</t>
    </rPh>
    <rPh sb="7" eb="9">
      <t>バイデン</t>
    </rPh>
    <rPh sb="10" eb="12">
      <t>ウム</t>
    </rPh>
    <phoneticPr fontId="12"/>
  </si>
  <si>
    <t>%</t>
    <phoneticPr fontId="12"/>
  </si>
  <si>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</si>
  <si>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</si>
  <si>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</si>
  <si>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</si>
  <si>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</si>
  <si>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</si>
  <si>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</si>
  <si>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</si>
  <si>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</si>
  <si>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</si>
  <si>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</si>
  <si>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</si>
  <si>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</si>
  <si>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</si>
  <si>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</si>
  <si>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</si>
  <si>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</si>
  <si>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</si>
  <si>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</si>
  <si>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</si>
  <si>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</si>
  <si>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</si>
  <si>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</si>
  <si>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</si>
  <si>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</si>
  <si>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</si>
  <si>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</si>
  <si>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</si>
  <si>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</si>
  <si>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</si>
  <si>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</si>
  <si>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</si>
  <si>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</si>
  <si>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</si>
  <si>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</si>
  <si>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</si>
  <si>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</si>
  <si>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</si>
  <si>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</si>
  <si>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</si>
  <si>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</si>
  <si>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</si>
  <si>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</si>
  <si>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</si>
  <si>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</si>
  <si>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</si>
  <si>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</si>
  <si>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</si>
  <si>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</si>
  <si>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</si>
  <si>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</si>
  <si>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</si>
  <si>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</si>
  <si>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</si>
  <si>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</si>
  <si>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</si>
  <si>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</si>
  <si>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</si>
  <si>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</si>
  <si>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</si>
  <si>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</si>
  <si>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</si>
  <si>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</si>
  <si>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</si>
  <si>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</si>
  <si>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</si>
  <si>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</si>
  <si>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</si>
  <si>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</si>
  <si>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</si>
  <si>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</si>
  <si>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</si>
  <si>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</si>
  <si>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</si>
  <si>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</si>
  <si>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</si>
  <si>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</si>
  <si>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</si>
  <si>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</si>
  <si>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</si>
  <si>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</si>
  <si>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</si>
  <si>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</si>
  <si>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</si>
  <si>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</si>
  <si>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</si>
  <si>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</si>
  <si>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</si>
  <si>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</si>
  <si>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</si>
  <si>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</si>
  <si>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</si>
  <si>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</si>
  <si>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</si>
  <si>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</si>
  <si>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</si>
  <si>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</si>
  <si>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</si>
  <si>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</si>
  <si>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</si>
  <si>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</si>
  <si>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</si>
  <si>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</si>
  <si>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</si>
  <si>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</si>
  <si>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</si>
  <si>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</si>
  <si>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</si>
  <si>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</si>
  <si>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</si>
  <si>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</si>
  <si>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</si>
  <si>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</si>
  <si>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</si>
  <si>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</si>
  <si>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</si>
  <si>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</si>
  <si>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</si>
  <si>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</si>
  <si>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</si>
  <si>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</si>
  <si>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</si>
  <si>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</si>
  <si>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</si>
  <si>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</si>
  <si>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</si>
  <si>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</si>
  <si>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</si>
  <si>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</si>
  <si>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</si>
  <si>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</si>
  <si>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</si>
  <si>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</si>
  <si>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</si>
  <si>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</si>
  <si>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</si>
  <si>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</si>
  <si>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</si>
  <si>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</si>
  <si>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</si>
  <si>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</si>
  <si>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</si>
  <si>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</si>
  <si>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</si>
  <si>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</si>
  <si>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</si>
  <si>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</si>
  <si>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</si>
  <si>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</si>
  <si>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</si>
  <si>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</si>
  <si>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</si>
  <si>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</si>
  <si>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</si>
  <si>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</si>
  <si>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</si>
  <si>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</si>
  <si>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</si>
  <si>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</si>
  <si>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</si>
  <si>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</si>
  <si>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</si>
  <si>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</si>
  <si>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</si>
  <si>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</si>
  <si>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</si>
  <si>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</si>
  <si>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</si>
  <si>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</si>
  <si>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</si>
  <si>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</si>
  <si>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</si>
  <si>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</si>
  <si>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</si>
  <si>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</si>
  <si>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</si>
  <si>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</si>
  <si>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</si>
  <si>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</si>
  <si>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</si>
  <si>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</si>
  <si>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</si>
  <si>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</si>
  <si>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</si>
  <si>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</si>
  <si>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</si>
  <si>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</si>
  <si>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</si>
  <si>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</si>
  <si>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</si>
  <si>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</si>
  <si>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</si>
  <si>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</si>
  <si>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</si>
  <si>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</si>
  <si>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</si>
  <si>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</si>
  <si>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</si>
  <si>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</si>
  <si>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</si>
  <si>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</si>
  <si>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</si>
  <si>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</si>
  <si>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</si>
  <si>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</si>
  <si>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</si>
  <si>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</si>
  <si>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</si>
  <si>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</si>
  <si>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</si>
  <si>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</si>
  <si>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</si>
  <si>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</si>
  <si>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</si>
  <si>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</si>
  <si>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</si>
  <si>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</si>
  <si>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</si>
  <si>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</si>
  <si>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</si>
  <si>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</si>
  <si>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</si>
  <si>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</si>
  <si>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</si>
  <si>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</si>
  <si>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</si>
  <si>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</si>
  <si>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</si>
  <si>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</si>
  <si>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</si>
  <si>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</si>
  <si>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</si>
  <si>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</si>
  <si>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</si>
  <si>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</si>
  <si>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</si>
  <si>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</si>
  <si>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</si>
  <si>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</si>
  <si>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</si>
  <si>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</si>
  <si>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</si>
  <si>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</si>
  <si>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</si>
  <si>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</si>
  <si>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</si>
  <si>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</si>
  <si>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</si>
  <si>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</si>
  <si>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</si>
  <si>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</si>
  <si>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</si>
  <si>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</si>
  <si>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</si>
  <si>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</si>
  <si>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</si>
  <si>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</si>
  <si>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</si>
  <si>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</si>
  <si>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</si>
  <si>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</si>
  <si>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</si>
  <si>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</si>
  <si>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</si>
  <si>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</si>
  <si>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</si>
  <si>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</si>
  <si>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</si>
  <si>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</si>
  <si>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</si>
  <si>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</si>
  <si>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</si>
  <si>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</si>
  <si>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</si>
  <si>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</si>
  <si>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</si>
  <si>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</si>
  <si>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</si>
  <si>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</si>
  <si>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</si>
  <si>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</si>
  <si>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</si>
  <si>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</si>
  <si>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</si>
  <si>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</si>
  <si>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</si>
  <si>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</si>
  <si>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</si>
  <si>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</si>
  <si>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</si>
  <si>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</si>
  <si>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</si>
  <si>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</si>
  <si>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</si>
  <si>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</si>
  <si>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</si>
  <si>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</si>
  <si>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</si>
  <si>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</si>
  <si>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</si>
  <si>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</si>
  <si>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</si>
  <si>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</si>
  <si>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</si>
  <si>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</si>
  <si>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</si>
  <si>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</si>
  <si>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</si>
  <si>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</si>
  <si>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</si>
  <si>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</si>
  <si>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</si>
  <si>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</si>
  <si>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</si>
  <si>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</si>
  <si>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</si>
  <si>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</si>
  <si>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</si>
  <si>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</si>
  <si>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</si>
  <si>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</si>
  <si>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</si>
  <si>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</si>
  <si>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</si>
  <si>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</si>
  <si>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</si>
  <si>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</si>
  <si>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</si>
  <si>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</si>
  <si>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</si>
  <si>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</si>
  <si>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</si>
  <si>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</si>
  <si>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</si>
  <si>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</si>
  <si>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</si>
  <si>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</si>
  <si>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</si>
  <si>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</si>
  <si>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</si>
  <si>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</si>
  <si>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</si>
  <si>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</si>
  <si>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</si>
  <si>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</si>
  <si>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</si>
  <si>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</si>
  <si>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</si>
  <si>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</si>
  <si>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</si>
  <si>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</si>
  <si>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</si>
  <si>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</si>
  <si>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</si>
  <si>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</si>
  <si>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</si>
  <si>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</si>
  <si>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</si>
  <si>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</si>
  <si>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</si>
  <si>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</si>
  <si>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</si>
  <si>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</si>
  <si>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</si>
  <si>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</si>
  <si>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</si>
  <si>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</si>
  <si>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</si>
  <si>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</si>
  <si>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</si>
  <si>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</si>
  <si>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</si>
  <si>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</si>
  <si>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</si>
  <si>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</si>
  <si>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</si>
  <si>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</si>
  <si>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</si>
  <si>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</si>
  <si>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</si>
  <si>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</si>
  <si>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</si>
  <si>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</si>
  <si>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</si>
  <si>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</si>
  <si>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</si>
  <si>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</si>
  <si>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</si>
  <si>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</si>
  <si>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</si>
  <si>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</si>
  <si>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</si>
  <si>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</si>
  <si>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</si>
  <si>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</si>
  <si>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</si>
  <si>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</si>
  <si>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</si>
  <si>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</si>
  <si>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</si>
  <si>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</si>
  <si>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</si>
  <si>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</si>
  <si>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</si>
  <si>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</si>
  <si>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</si>
  <si>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</si>
  <si>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</si>
  <si>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</si>
  <si>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</si>
  <si>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</si>
  <si>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</si>
  <si>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</si>
  <si>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</si>
  <si>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</si>
  <si>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</si>
  <si>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</si>
  <si>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</si>
  <si>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</si>
  <si>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</si>
  <si>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</si>
  <si>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</si>
  <si>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</si>
  <si>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</si>
  <si>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</si>
  <si>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</si>
  <si>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</si>
  <si>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</si>
  <si>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</si>
  <si>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</si>
  <si>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</si>
  <si>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</si>
  <si>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</si>
  <si>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</si>
  <si>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</si>
  <si>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</si>
  <si>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</si>
  <si>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</si>
  <si>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</si>
  <si>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</si>
  <si>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</si>
  <si>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</si>
  <si>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</si>
  <si>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</si>
  <si>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</si>
  <si>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</si>
  <si>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</si>
  <si>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</si>
  <si>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</si>
  <si>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</si>
  <si>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</si>
  <si>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</si>
  <si>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</si>
  <si>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</si>
  <si>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</si>
  <si>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</si>
  <si>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</si>
  <si>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</si>
  <si>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</si>
  <si>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</si>
  <si>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</si>
  <si>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</si>
  <si>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</si>
  <si>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</si>
  <si>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</si>
  <si>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</si>
  <si>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</si>
  <si>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</si>
  <si>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</si>
  <si>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</si>
  <si>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</si>
  <si>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</si>
  <si>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</si>
  <si>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</si>
  <si>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</si>
  <si>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</si>
  <si>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</si>
  <si>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</si>
  <si>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</si>
  <si>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</si>
  <si>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</si>
  <si>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</si>
  <si>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</si>
  <si>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</si>
  <si>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</si>
  <si>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</si>
  <si>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</si>
  <si>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</si>
  <si>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</si>
  <si>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</si>
  <si>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</si>
  <si>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</si>
  <si>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</si>
  <si>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</si>
  <si>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</si>
  <si>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</si>
  <si>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</si>
  <si>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</si>
  <si>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</si>
  <si>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</si>
  <si>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</si>
  <si>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</si>
  <si>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</si>
  <si>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</si>
  <si>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</si>
  <si>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</si>
  <si>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</si>
  <si>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</si>
  <si>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</si>
  <si>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</si>
  <si>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</si>
  <si>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</si>
  <si>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</si>
  <si>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</si>
  <si>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</si>
  <si>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</si>
  <si>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</si>
  <si>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</si>
  <si>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</si>
  <si>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</si>
  <si>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</si>
  <si>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</si>
  <si>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</si>
  <si>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</si>
  <si>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</si>
  <si>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</si>
  <si>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</si>
  <si>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</si>
  <si>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</si>
  <si>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</si>
  <si>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</si>
  <si>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</si>
  <si>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</si>
  <si>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</si>
  <si>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</si>
  <si>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</si>
  <si>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</si>
  <si>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</si>
  <si>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</si>
  <si>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</si>
  <si>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</si>
  <si>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</si>
  <si>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</si>
  <si>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</si>
  <si>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</si>
  <si>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</si>
  <si>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</si>
  <si>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</si>
  <si>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</si>
  <si>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</si>
  <si>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</si>
  <si>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</si>
  <si>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</si>
  <si>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</si>
  <si>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</si>
  <si>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</si>
  <si>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</si>
  <si>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</si>
  <si>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</si>
  <si>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</si>
  <si>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</si>
  <si>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</si>
  <si>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</si>
  <si>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</si>
  <si>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</si>
  <si>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</si>
  <si>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</si>
  <si>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</si>
  <si>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</si>
  <si>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</si>
  <si>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</si>
  <si>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</si>
  <si>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</si>
  <si>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</si>
  <si>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</si>
  <si>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</si>
  <si>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</si>
  <si>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</si>
  <si>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</si>
  <si>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</si>
  <si>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</si>
  <si>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</si>
  <si>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</si>
  <si>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</si>
  <si>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</si>
  <si>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</si>
  <si>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</si>
  <si>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</si>
  <si>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</si>
  <si>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</si>
  <si>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</si>
  <si>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</si>
  <si>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</si>
  <si>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</si>
  <si>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</si>
  <si>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</si>
  <si>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</si>
  <si>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</si>
  <si>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</si>
  <si>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</si>
  <si>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</si>
  <si>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</si>
  <si>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</si>
  <si>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</si>
  <si>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</si>
  <si>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</si>
  <si>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</si>
  <si>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</si>
  <si>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</si>
  <si>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</si>
  <si>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</si>
  <si>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</si>
  <si>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</si>
  <si>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</si>
  <si>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</si>
  <si>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</si>
  <si>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</si>
  <si>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</si>
  <si>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</si>
  <si>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</si>
  <si>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</si>
  <si>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</si>
  <si>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</si>
  <si>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</si>
  <si>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</si>
  <si>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</si>
  <si>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</si>
  <si>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</si>
  <si>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</si>
  <si>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</si>
  <si>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</si>
  <si>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</si>
  <si>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</si>
  <si>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</si>
  <si>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</si>
  <si>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</si>
  <si>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</si>
  <si>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</si>
  <si>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</si>
  <si>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</si>
  <si>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</si>
  <si>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</si>
  <si>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</si>
  <si>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</si>
  <si>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</si>
  <si>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</si>
  <si>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</si>
  <si>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</si>
  <si>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</si>
  <si>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</si>
  <si>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</si>
  <si>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</si>
  <si>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</si>
  <si>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</si>
  <si>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</si>
  <si>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</si>
  <si>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</si>
  <si>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</si>
  <si>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</si>
  <si>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</si>
  <si>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</si>
  <si>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</si>
  <si>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</si>
  <si>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</si>
  <si>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</si>
  <si>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</si>
  <si>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</si>
  <si>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</si>
  <si>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</si>
  <si>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</si>
  <si>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</si>
  <si>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</si>
  <si>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</si>
  <si>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</si>
  <si>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</si>
  <si>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</si>
  <si>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</si>
  <si>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</si>
  <si>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</si>
  <si>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</si>
  <si>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</si>
  <si>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</si>
  <si>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</si>
  <si>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</si>
  <si>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</si>
  <si>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</si>
  <si>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</si>
  <si>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</si>
  <si>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</si>
  <si>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</si>
  <si>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</si>
  <si>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</si>
  <si>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</si>
  <si>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</si>
  <si>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</si>
  <si>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</si>
  <si>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</si>
  <si>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</si>
  <si>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</si>
  <si>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</si>
  <si>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</si>
  <si>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</si>
  <si>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</si>
  <si>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</si>
  <si>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</si>
  <si>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</si>
  <si>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</si>
  <si>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</si>
  <si>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</si>
  <si>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</si>
  <si>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</si>
  <si>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</si>
  <si>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</si>
  <si>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</si>
  <si>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</si>
  <si>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</si>
  <si>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</si>
  <si>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</si>
  <si>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</si>
  <si>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</si>
  <si>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</si>
  <si>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</si>
  <si>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</si>
  <si>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</si>
  <si>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</si>
  <si>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</si>
  <si>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</si>
  <si>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</si>
  <si>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</si>
  <si>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</si>
  <si>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</si>
  <si>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</si>
  <si>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</si>
  <si>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</si>
  <si>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</si>
  <si>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</si>
  <si>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</si>
  <si>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</si>
  <si>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</si>
  <si>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</si>
  <si>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</si>
  <si>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</si>
  <si>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</si>
  <si>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</si>
  <si>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</si>
  <si>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</si>
  <si>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</si>
  <si>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</si>
  <si>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</si>
  <si>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</si>
  <si>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</si>
  <si>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</si>
  <si>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</si>
  <si>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</si>
  <si>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</si>
  <si>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</si>
  <si>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</si>
  <si>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</si>
  <si>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</si>
  <si>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</si>
  <si>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</si>
  <si>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</si>
  <si>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</si>
  <si>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</si>
  <si>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</si>
  <si>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</si>
  <si>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</si>
  <si>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</si>
  <si>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</si>
  <si>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</si>
  <si>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</si>
  <si>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</si>
  <si>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</si>
  <si>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</si>
  <si>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</si>
  <si>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</si>
  <si>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</si>
  <si>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</si>
  <si>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</si>
  <si>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</si>
  <si>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</si>
  <si>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</si>
  <si>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</si>
  <si>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</si>
  <si>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</si>
  <si>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</si>
  <si>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</si>
  <si>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</si>
  <si>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</si>
  <si>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</si>
  <si>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</si>
  <si>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</si>
  <si>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</si>
  <si>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</si>
  <si>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</si>
  <si>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</si>
  <si>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</si>
  <si>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</si>
  <si>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</si>
  <si>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</si>
  <si>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</si>
  <si>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</si>
  <si>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</si>
  <si>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</si>
  <si>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</si>
  <si>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</si>
  <si>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</si>
  <si>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</si>
  <si>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</si>
  <si>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</si>
  <si>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</si>
  <si>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</si>
  <si>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</si>
  <si>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</si>
  <si>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</si>
  <si>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</si>
  <si>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</si>
  <si>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</si>
  <si>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</si>
  <si>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</si>
  <si>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</si>
  <si>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</si>
  <si>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</si>
  <si>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</si>
  <si>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</si>
  <si>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</si>
  <si>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</si>
  <si>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</si>
  <si>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</si>
  <si>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</si>
  <si>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</si>
  <si>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</si>
  <si>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</si>
  <si>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</si>
  <si>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</si>
  <si>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</si>
  <si>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</si>
  <si>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</si>
  <si>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</si>
  <si>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</si>
  <si>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</si>
  <si>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</si>
  <si>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</si>
  <si>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</si>
  <si>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</si>
  <si>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</si>
  <si>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</si>
  <si>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</si>
  <si>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</si>
  <si>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</si>
  <si>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</si>
  <si>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</si>
  <si>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</si>
  <si>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</si>
  <si>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</si>
  <si>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</si>
  <si>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</si>
  <si>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</si>
  <si>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</si>
  <si>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</si>
  <si>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</si>
  <si>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</si>
  <si>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</si>
  <si>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</si>
  <si>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</si>
  <si>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</si>
  <si>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</si>
  <si>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</si>
  <si>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</si>
  <si>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</si>
  <si>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</si>
  <si>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</si>
  <si>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</si>
  <si>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</si>
  <si>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</si>
  <si>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</si>
  <si>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</si>
  <si>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</si>
  <si>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</si>
  <si>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</si>
  <si>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</si>
  <si>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</si>
  <si>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</si>
  <si>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</si>
  <si>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</si>
  <si>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</si>
  <si>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</si>
  <si>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</si>
  <si>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</si>
  <si>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</si>
  <si>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</si>
  <si>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</si>
  <si>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</si>
  <si>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</si>
  <si>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</si>
  <si>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</si>
  <si>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</si>
  <si>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</si>
  <si>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</si>
  <si>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</si>
  <si>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</si>
  <si>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</si>
  <si>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</si>
  <si>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</si>
  <si>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</si>
  <si>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</si>
  <si>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</si>
  <si>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</si>
  <si>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</si>
  <si>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</si>
  <si>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</si>
  <si>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</si>
  <si>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</si>
  <si>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</si>
  <si>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</si>
  <si>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</si>
  <si>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</si>
  <si>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</si>
  <si>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</si>
  <si>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</si>
  <si>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</si>
  <si>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</si>
  <si>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</si>
  <si>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</si>
  <si>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</si>
  <si>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</si>
  <si>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</si>
  <si>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</si>
  <si>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</si>
  <si>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</si>
  <si>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</si>
  <si>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</si>
  <si>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</si>
  <si>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</si>
  <si>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</si>
  <si>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</si>
  <si>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</si>
  <si>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</si>
  <si>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</si>
  <si>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</si>
  <si>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</si>
  <si>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</si>
  <si>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</si>
  <si>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</si>
  <si>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</si>
  <si>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</si>
  <si>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</si>
  <si>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</si>
  <si>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</si>
  <si>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</si>
  <si>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</si>
  <si>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</si>
  <si>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</si>
  <si>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</si>
  <si>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</si>
  <si>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</si>
  <si>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</si>
  <si>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</si>
  <si>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</si>
  <si>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</si>
  <si>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</si>
  <si>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</si>
  <si>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</si>
  <si>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</si>
  <si>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</si>
  <si>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</si>
  <si>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</si>
  <si>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</si>
  <si>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</si>
  <si>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</si>
  <si>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</si>
  <si>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</si>
  <si>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</si>
  <si>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</si>
  <si>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</si>
  <si>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</si>
  <si>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</si>
  <si>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</si>
  <si>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</si>
  <si>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</si>
  <si>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</si>
  <si>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</si>
  <si>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</si>
  <si>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</si>
  <si>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</si>
  <si>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</si>
  <si>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</si>
  <si>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</si>
  <si>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</si>
  <si>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</si>
  <si>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</si>
  <si>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</si>
  <si>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</si>
  <si>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</si>
  <si>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</si>
  <si>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</si>
  <si>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</si>
  <si>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</si>
  <si>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</si>
  <si>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</si>
  <si>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</si>
  <si>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</si>
  <si>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</si>
  <si>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</si>
  <si>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</si>
  <si>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</si>
  <si>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</si>
  <si>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</si>
  <si>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</si>
  <si>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</si>
  <si>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</si>
  <si>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</si>
  <si>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</si>
  <si>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</si>
  <si>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</si>
  <si>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</si>
  <si>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</si>
  <si>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</si>
  <si>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</si>
  <si>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</si>
  <si>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</si>
  <si>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</si>
  <si>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</si>
  <si>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</si>
  <si>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</si>
  <si>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</si>
  <si>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</si>
  <si>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</si>
  <si>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</si>
  <si>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</si>
  <si>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</si>
  <si>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</si>
  <si>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</si>
  <si>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</si>
  <si>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</si>
  <si>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</si>
  <si>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</si>
  <si>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</si>
  <si>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</si>
  <si>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</si>
  <si>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</si>
  <si>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</si>
  <si>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</si>
  <si>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</si>
  <si>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</si>
  <si>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</si>
  <si>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</si>
  <si>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</si>
  <si>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</si>
  <si>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</si>
  <si>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</si>
  <si>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</si>
  <si>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</si>
  <si>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</si>
  <si>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</si>
  <si>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</si>
  <si>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</si>
  <si>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</si>
  <si>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</si>
  <si>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</si>
  <si>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</si>
  <si>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</si>
  <si>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</si>
  <si>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</si>
  <si>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</si>
  <si>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</si>
  <si>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</si>
  <si>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</si>
  <si>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</si>
  <si>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</si>
  <si>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</si>
  <si>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</si>
  <si>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</si>
  <si>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</si>
  <si>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</si>
  <si>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</si>
  <si>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</si>
  <si>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</si>
  <si>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</si>
  <si>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</si>
  <si>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</si>
  <si>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</si>
  <si>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</si>
  <si>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</si>
  <si>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</si>
  <si>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</si>
  <si>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</si>
  <si>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</si>
  <si>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</si>
  <si>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</si>
  <si>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</si>
  <si>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</si>
  <si>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</si>
  <si>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</si>
  <si>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</si>
  <si>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</si>
  <si>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</si>
  <si>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</si>
  <si>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</si>
  <si>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</si>
  <si>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</si>
  <si>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</si>
  <si>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</si>
  <si>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</si>
  <si>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</si>
  <si>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</si>
  <si>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</si>
  <si>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</si>
  <si>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</si>
  <si>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</si>
  <si>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</si>
  <si>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</si>
  <si>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</si>
  <si>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</si>
  <si>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</si>
  <si>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</si>
  <si>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</si>
  <si>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</si>
  <si>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</si>
  <si>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</si>
  <si>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</si>
  <si>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</si>
  <si>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</si>
  <si>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</si>
  <si>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</si>
  <si>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</si>
  <si>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</si>
  <si>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</si>
  <si>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</si>
  <si>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</si>
  <si>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</si>
  <si>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</si>
  <si>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</si>
  <si>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</si>
  <si>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</si>
  <si>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</si>
  <si>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</si>
  <si>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</si>
  <si>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</si>
  <si>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</si>
  <si>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</si>
  <si>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</si>
  <si>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</si>
  <si>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</si>
  <si>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</si>
  <si>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</si>
  <si>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</si>
  <si>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</si>
  <si>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</si>
  <si>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</si>
  <si>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</si>
  <si>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</si>
  <si>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</si>
  <si>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</si>
  <si>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</si>
  <si>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</si>
  <si>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</si>
  <si>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</si>
  <si>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</si>
  <si>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</si>
  <si>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</si>
  <si>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</si>
  <si>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</si>
  <si>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</si>
  <si>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</si>
  <si>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</si>
  <si>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</si>
  <si>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</si>
  <si>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</si>
  <si>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</si>
  <si>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</si>
  <si>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</si>
  <si>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</si>
  <si>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</si>
  <si>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</si>
  <si>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</si>
  <si>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</si>
  <si>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</si>
  <si>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</si>
  <si>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</si>
  <si>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</si>
  <si>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</si>
  <si>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</si>
  <si>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</si>
  <si>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</si>
  <si>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</si>
  <si>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</si>
  <si>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</si>
  <si>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</si>
  <si>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</si>
  <si>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</si>
  <si>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</si>
  <si>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</si>
  <si>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</si>
  <si>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</si>
  <si>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</si>
  <si>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</si>
  <si>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</si>
  <si>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</si>
  <si>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</si>
  <si>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</si>
  <si>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</si>
  <si>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</si>
  <si>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</si>
  <si>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</si>
  <si>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</si>
  <si>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</si>
  <si>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</si>
  <si>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</si>
  <si>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</si>
  <si>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</si>
  <si>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</si>
  <si>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</si>
  <si>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</si>
  <si>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</si>
  <si>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</si>
  <si>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</si>
  <si>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</si>
  <si>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</si>
  <si>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</si>
  <si>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</si>
  <si>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</si>
  <si>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</si>
  <si>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</si>
  <si>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</si>
  <si>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</si>
  <si>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</si>
  <si>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</si>
  <si>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</si>
  <si>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</si>
  <si>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</si>
  <si>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</si>
  <si>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</si>
  <si>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</si>
  <si>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</si>
  <si>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</si>
  <si>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</si>
  <si>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</si>
  <si>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</si>
  <si>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</si>
  <si>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</si>
  <si>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</si>
  <si>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</si>
  <si>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</si>
  <si>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</si>
  <si>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</si>
  <si>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</si>
  <si>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</si>
  <si>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</si>
  <si>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</si>
  <si>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</si>
  <si>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</si>
  <si>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</si>
  <si>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</si>
  <si>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</si>
  <si>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</si>
  <si>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</si>
  <si>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</si>
  <si>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</si>
  <si>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持ち帰り・配達飲食サービス業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</si>
  <si>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</si>
  <si>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</si>
  <si>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</si>
  <si>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</si>
  <si>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</si>
  <si>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</si>
  <si>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</si>
  <si>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</si>
  <si>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</si>
  <si>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</si>
  <si>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</si>
  <si>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</si>
  <si>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</si>
  <si>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</si>
  <si>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</si>
  <si>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</si>
  <si>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</si>
  <si>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</si>
  <si>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</si>
  <si>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</si>
  <si>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</si>
  <si>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</si>
  <si>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</si>
  <si>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</si>
  <si>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</si>
  <si>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</si>
  <si>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</si>
  <si>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</si>
  <si>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</si>
  <si>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</si>
  <si>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</si>
  <si>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</si>
  <si>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</si>
  <si>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</si>
  <si>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</si>
  <si>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</si>
  <si>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</si>
  <si>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</si>
  <si>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</si>
  <si>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</si>
  <si>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</si>
  <si>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</si>
  <si>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</si>
  <si>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</si>
  <si>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</si>
  <si>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</si>
  <si>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</si>
  <si>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</si>
  <si>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</si>
  <si>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</si>
  <si>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</si>
  <si>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</si>
  <si>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</si>
  <si>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</si>
  <si>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</si>
  <si>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</si>
  <si>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</si>
  <si>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</si>
  <si>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</si>
  <si>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</si>
  <si>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</si>
  <si>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</si>
  <si>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</si>
  <si>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</si>
  <si>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</si>
  <si>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</si>
  <si>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</si>
  <si>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</si>
  <si>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</si>
  <si>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</si>
  <si>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</si>
  <si>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</si>
  <si>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</si>
  <si>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</si>
  <si>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</si>
  <si>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</si>
  <si>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</si>
  <si>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</si>
  <si>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</si>
  <si>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</si>
  <si>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</si>
  <si>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</si>
  <si>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</si>
  <si>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</si>
  <si>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</si>
  <si>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</si>
  <si>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</si>
  <si>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</si>
  <si>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</si>
  <si>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</si>
  <si>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</si>
  <si>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</si>
  <si>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</si>
  <si>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</si>
  <si>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</si>
  <si>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</si>
  <si>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</si>
  <si>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</si>
  <si>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</si>
  <si>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</si>
  <si>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</si>
  <si>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</si>
  <si>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</si>
  <si>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</si>
  <si>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</si>
  <si>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</si>
  <si>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</si>
  <si>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</si>
  <si>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</si>
  <si>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</si>
  <si>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</si>
  <si>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</si>
  <si>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</si>
  <si>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</si>
  <si>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</si>
  <si>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</si>
  <si>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</si>
  <si>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</si>
  <si>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</si>
  <si>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</si>
  <si>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</si>
  <si>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</si>
  <si>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</si>
  <si>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</si>
  <si>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</si>
  <si>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</si>
  <si>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</si>
  <si>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</si>
  <si>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</si>
  <si>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</si>
  <si>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</si>
  <si>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</si>
  <si>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</si>
  <si>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</si>
  <si>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</si>
  <si>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</si>
  <si>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</si>
  <si>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</si>
  <si>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</si>
  <si>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</si>
  <si>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</si>
  <si>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</si>
  <si>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</si>
  <si>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</si>
  <si>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</si>
  <si>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</si>
  <si>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</si>
  <si>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</si>
  <si>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</si>
  <si>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</si>
  <si>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</si>
  <si>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</si>
  <si>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</si>
  <si>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</si>
  <si>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</si>
  <si>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</si>
  <si>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</si>
  <si>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</si>
  <si>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</si>
  <si>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</si>
  <si>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</si>
  <si>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</si>
  <si>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</si>
  <si>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</si>
  <si>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</si>
  <si>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</si>
  <si>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</si>
  <si>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</si>
  <si>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</si>
  <si>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</si>
  <si>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</si>
  <si>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</si>
  <si>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</si>
  <si>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</si>
  <si>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</si>
  <si>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</si>
  <si>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</si>
  <si>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</si>
  <si>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</si>
  <si>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</si>
  <si>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</si>
  <si>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</si>
  <si>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</si>
  <si>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</si>
  <si>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</si>
  <si>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</si>
  <si>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</si>
  <si>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</si>
  <si>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</si>
  <si>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</si>
  <si>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</si>
  <si>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</si>
  <si>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</si>
  <si>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</si>
  <si>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</si>
  <si>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</si>
  <si>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</si>
  <si>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</si>
  <si>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</si>
  <si>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</si>
  <si>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</si>
  <si>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</si>
  <si>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</si>
  <si>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</si>
  <si>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</si>
  <si>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</si>
  <si>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</si>
  <si>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</si>
  <si>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</si>
  <si>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</si>
  <si>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</si>
  <si>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</si>
  <si>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</si>
  <si>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</si>
  <si>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</si>
  <si>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</si>
  <si>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</si>
  <si>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</si>
  <si>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</si>
  <si>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</si>
  <si>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</si>
  <si>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</si>
  <si>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</si>
  <si>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</si>
  <si>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</si>
  <si>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</si>
  <si>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</si>
  <si>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</si>
  <si>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</si>
  <si>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</si>
  <si>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</si>
  <si>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</si>
  <si>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</si>
  <si>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</si>
  <si>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</si>
  <si>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</si>
  <si>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</si>
  <si>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</si>
  <si>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</si>
  <si>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</si>
  <si>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</si>
  <si>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</si>
  <si>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</si>
  <si>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</si>
  <si>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</si>
  <si>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</si>
  <si>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</si>
  <si>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</si>
  <si>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</si>
  <si>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</si>
  <si>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</si>
  <si>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</si>
  <si>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</si>
  <si>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</si>
  <si>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</si>
  <si>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</si>
  <si>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</si>
  <si>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</si>
  <si>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</si>
  <si>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</si>
  <si>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</si>
  <si>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</si>
  <si>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</si>
  <si>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</si>
  <si>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</si>
  <si>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</si>
  <si>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</si>
  <si>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</si>
  <si>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</si>
  <si>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</si>
  <si>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</si>
  <si>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</si>
  <si>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</si>
  <si>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</si>
  <si>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</si>
  <si>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</si>
  <si>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</si>
  <si>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</si>
  <si>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</si>
  <si>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</si>
  <si>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</si>
  <si>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</si>
  <si>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</si>
  <si>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</si>
  <si>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</si>
  <si>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</si>
  <si>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</si>
  <si>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</si>
  <si>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</si>
  <si>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</si>
  <si>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</si>
  <si>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</si>
  <si>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</si>
  <si>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</si>
  <si>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</si>
  <si>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中小企業法上の分類</t>
    <rPh sb="0" eb="2">
      <t>チュウショウ</t>
    </rPh>
    <rPh sb="2" eb="4">
      <t>キギョウ</t>
    </rPh>
    <rPh sb="4" eb="5">
      <t>ホウ</t>
    </rPh>
    <rPh sb="5" eb="6">
      <t>ジョウ</t>
    </rPh>
    <rPh sb="7" eb="9">
      <t>ブンルイ</t>
    </rPh>
    <phoneticPr fontId="56"/>
  </si>
  <si>
    <t>管理，補助的経済活動を行う事業所（50各種商品卸売業）</t>
  </si>
  <si>
    <t>自家用倉庫</t>
  </si>
  <si>
    <t>各種商品卸売業（従業者が常時100人以上のもの）</t>
  </si>
  <si>
    <t>その他の各種商品卸売業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</si>
  <si>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</si>
  <si>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</si>
  <si>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</si>
  <si>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</si>
  <si>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</si>
  <si>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</si>
  <si>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</si>
  <si>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</si>
  <si>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</si>
  <si>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</si>
  <si>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</si>
  <si>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</si>
  <si>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</si>
  <si>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</si>
  <si>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</si>
  <si>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</si>
  <si>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</si>
  <si>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</si>
  <si>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</si>
  <si>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</si>
  <si>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</si>
  <si>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</si>
  <si>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</si>
  <si>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</si>
  <si>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</si>
  <si>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</si>
  <si>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</si>
  <si>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</si>
  <si>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</si>
  <si>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</si>
  <si>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</si>
  <si>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</si>
  <si>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</si>
  <si>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</si>
  <si>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</si>
  <si>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</si>
  <si>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</si>
  <si>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</si>
  <si>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</si>
  <si>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</si>
  <si>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</si>
  <si>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</si>
  <si>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</si>
  <si>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</si>
  <si>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</si>
  <si>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</si>
  <si>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</si>
  <si>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</si>
  <si>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</si>
  <si>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</si>
  <si>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</si>
  <si>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</si>
  <si>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</si>
  <si>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</si>
  <si>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</si>
  <si>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</si>
  <si>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</si>
  <si>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</si>
  <si>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</si>
  <si>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</si>
  <si>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</si>
  <si>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</si>
  <si>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</si>
  <si>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</si>
  <si>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</si>
  <si>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</si>
  <si>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</si>
  <si>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</si>
  <si>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</si>
  <si>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</si>
  <si>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</si>
  <si>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</si>
  <si>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</si>
  <si>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</si>
  <si>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</si>
  <si>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</si>
  <si>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</si>
  <si>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</si>
  <si>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</si>
  <si>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</si>
  <si>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</si>
  <si>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</si>
  <si>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</si>
  <si>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</si>
  <si>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</si>
  <si>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</si>
  <si>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</si>
  <si>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</si>
  <si>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</si>
  <si>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</si>
  <si>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</si>
  <si>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</si>
  <si>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</si>
  <si>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</si>
  <si>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</si>
  <si>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</si>
  <si>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</si>
  <si>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</si>
  <si>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</si>
  <si>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</si>
  <si>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</si>
  <si>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</si>
  <si>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</si>
  <si>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</si>
  <si>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</si>
  <si>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</si>
  <si>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</si>
  <si>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</si>
  <si>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</si>
  <si>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</si>
  <si>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</si>
  <si>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</si>
  <si>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</si>
  <si>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</si>
  <si>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</si>
  <si>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</si>
  <si>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</si>
  <si>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</si>
  <si>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</si>
  <si>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</si>
  <si>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</si>
  <si>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</si>
  <si>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</si>
  <si>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</si>
  <si>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</si>
  <si>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</si>
  <si>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</si>
  <si>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</si>
  <si>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</si>
  <si>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</si>
  <si>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</si>
  <si>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</si>
  <si>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</si>
  <si>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</si>
  <si>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</si>
  <si>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</si>
  <si>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</si>
  <si>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</si>
  <si>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</si>
  <si>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</si>
  <si>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</si>
  <si>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</si>
  <si>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</si>
  <si>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</si>
  <si>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</si>
  <si>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</si>
  <si>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</si>
  <si>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</si>
  <si>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</si>
  <si>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</si>
  <si>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</si>
  <si>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</si>
  <si>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</si>
  <si>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</si>
  <si>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</si>
  <si>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</si>
  <si>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</si>
  <si>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</si>
  <si>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</si>
  <si>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</si>
  <si>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</si>
  <si>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</si>
  <si>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</si>
  <si>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</si>
  <si>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</si>
  <si>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</si>
  <si>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</si>
  <si>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</si>
  <si>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</si>
  <si>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</si>
  <si>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</si>
  <si>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</si>
  <si>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</si>
  <si>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</si>
  <si>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</si>
  <si>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</si>
  <si>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</si>
  <si>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</si>
  <si>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</si>
  <si>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</si>
  <si>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</si>
  <si>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</si>
  <si>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</si>
  <si>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</si>
  <si>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</si>
  <si>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</si>
  <si>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</si>
  <si>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</si>
  <si>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</si>
  <si>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</si>
  <si>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</si>
  <si>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</si>
  <si>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</si>
  <si>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</si>
  <si>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</si>
  <si>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</si>
  <si>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</si>
  <si>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</si>
  <si>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</si>
  <si>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</si>
  <si>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</si>
  <si>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</si>
  <si>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</si>
  <si>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</si>
  <si>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</si>
  <si>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</si>
  <si>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</si>
  <si>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</si>
  <si>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</si>
  <si>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</si>
  <si>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</si>
  <si>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</si>
  <si>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</si>
  <si>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</si>
  <si>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</si>
  <si>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</si>
  <si>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</si>
  <si>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</si>
  <si>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</si>
  <si>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</si>
  <si>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</si>
  <si>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</si>
  <si>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</si>
  <si>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</si>
  <si>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</si>
  <si>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</si>
  <si>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</si>
  <si>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</si>
  <si>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</si>
  <si>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</si>
  <si>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</si>
  <si>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</si>
  <si>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管理，補助的経済活動を行う事業所（77持ち帰り・配達飲食サービス業）</t>
  </si>
  <si>
    <t>持ち帰り飲食サービス業</t>
  </si>
  <si>
    <t>配達飲食サービス業</t>
  </si>
  <si>
    <t>卸売業</t>
    <rPh sb="0" eb="3">
      <t>オロシウリギョウ</t>
    </rPh>
    <phoneticPr fontId="56"/>
  </si>
  <si>
    <t>小売業</t>
    <rPh sb="0" eb="3">
      <t>コウリギョウ</t>
    </rPh>
    <phoneticPr fontId="56"/>
  </si>
  <si>
    <t>サービス業</t>
    <rPh sb="4" eb="5">
      <t>ギョウ</t>
    </rPh>
    <phoneticPr fontId="56"/>
  </si>
  <si>
    <t>製造業・その他</t>
    <rPh sb="0" eb="3">
      <t>セイゾウギョウ</t>
    </rPh>
    <rPh sb="6" eb="7">
      <t>タ</t>
    </rPh>
    <phoneticPr fontId="56"/>
  </si>
  <si>
    <t>中小企業法上の分類</t>
    <phoneticPr fontId="56"/>
  </si>
  <si>
    <t>大分類コード</t>
    <phoneticPr fontId="56"/>
  </si>
  <si>
    <t>資本金の額または出資の額の総額</t>
    <rPh sb="0" eb="3">
      <t>シホンキン</t>
    </rPh>
    <rPh sb="4" eb="5">
      <t>ガク</t>
    </rPh>
    <rPh sb="8" eb="10">
      <t>シュッシ</t>
    </rPh>
    <rPh sb="11" eb="12">
      <t>ガク</t>
    </rPh>
    <rPh sb="13" eb="15">
      <t>ソウガク</t>
    </rPh>
    <phoneticPr fontId="56"/>
  </si>
  <si>
    <t>常時使用する従業員の数</t>
    <rPh sb="0" eb="1">
      <t>ジョウ</t>
    </rPh>
    <rPh sb="1" eb="2">
      <t>ジ</t>
    </rPh>
    <rPh sb="2" eb="4">
      <t>シヨウ</t>
    </rPh>
    <rPh sb="6" eb="9">
      <t>ジュウギョウイン</t>
    </rPh>
    <rPh sb="10" eb="11">
      <t>カズ</t>
    </rPh>
    <phoneticPr fontId="56"/>
  </si>
  <si>
    <t>3億円以下</t>
    <rPh sb="1" eb="3">
      <t>オクエン</t>
    </rPh>
    <rPh sb="3" eb="5">
      <t>イカ</t>
    </rPh>
    <phoneticPr fontId="56"/>
  </si>
  <si>
    <t>1億円以下</t>
    <rPh sb="1" eb="3">
      <t>オクエン</t>
    </rPh>
    <rPh sb="3" eb="5">
      <t>イカ</t>
    </rPh>
    <phoneticPr fontId="56"/>
  </si>
  <si>
    <t>5千万円以下</t>
    <rPh sb="1" eb="3">
      <t>センマン</t>
    </rPh>
    <rPh sb="3" eb="4">
      <t>エン</t>
    </rPh>
    <rPh sb="4" eb="6">
      <t>イカ</t>
    </rPh>
    <phoneticPr fontId="56"/>
  </si>
  <si>
    <t>5千万円以下</t>
    <rPh sb="1" eb="4">
      <t>センマンエン</t>
    </rPh>
    <rPh sb="4" eb="6">
      <t>イカ</t>
    </rPh>
    <phoneticPr fontId="56"/>
  </si>
  <si>
    <t>300人以下</t>
    <rPh sb="3" eb="4">
      <t>ニン</t>
    </rPh>
    <rPh sb="4" eb="6">
      <t>イカ</t>
    </rPh>
    <phoneticPr fontId="56"/>
  </si>
  <si>
    <t>100人以下</t>
    <rPh sb="3" eb="4">
      <t>ニン</t>
    </rPh>
    <rPh sb="4" eb="6">
      <t>イカ</t>
    </rPh>
    <phoneticPr fontId="56"/>
  </si>
  <si>
    <t>50人以下</t>
    <rPh sb="2" eb="3">
      <t>ニン</t>
    </rPh>
    <rPh sb="3" eb="5">
      <t>イカ</t>
    </rPh>
    <phoneticPr fontId="56"/>
  </si>
  <si>
    <t>※選定に当たっては、見積書等による競争に付してください。</t>
    <phoneticPr fontId="12"/>
  </si>
  <si>
    <t>日本標準産業分類</t>
    <rPh sb="0" eb="2">
      <t>ニホン</t>
    </rPh>
    <rPh sb="2" eb="4">
      <t>ヒョウジュン</t>
    </rPh>
    <rPh sb="4" eb="6">
      <t>サンギョウ</t>
    </rPh>
    <rPh sb="6" eb="8">
      <t>ブンルイ</t>
    </rPh>
    <phoneticPr fontId="56"/>
  </si>
  <si>
    <t>中小企業法上の分類</t>
    <rPh sb="0" eb="6">
      <t>チュウショウキギョウホウジョウ</t>
    </rPh>
    <rPh sb="7" eb="9">
      <t>ブンルイ</t>
    </rPh>
    <phoneticPr fontId="56"/>
  </si>
  <si>
    <t>（５）蓄電池（ハイブリッドパワコン一体型タイプ）</t>
    <rPh sb="3" eb="6">
      <t>チクデンチ</t>
    </rPh>
    <rPh sb="17" eb="20">
      <t>イッタイガタ</t>
    </rPh>
    <phoneticPr fontId="19"/>
  </si>
  <si>
    <t>（３）パワーコンディショナ（※蓄電池一体型ハイブリッドパワコンの場合は、（５）に記載すること。）</t>
    <phoneticPr fontId="19"/>
  </si>
  <si>
    <t xml:space="preserve">←体制図は第3者所有、自己託送、リース契約のいずれかを行う場合に
作成してください
</t>
    <phoneticPr fontId="12"/>
  </si>
  <si>
    <t>導入年度・設置場所施設名</t>
    <rPh sb="0" eb="2">
      <t>ドウニュウ</t>
    </rPh>
    <rPh sb="2" eb="4">
      <t>ネンド</t>
    </rPh>
    <rPh sb="5" eb="7">
      <t>セッチ</t>
    </rPh>
    <rPh sb="7" eb="9">
      <t>バショ</t>
    </rPh>
    <rPh sb="9" eb="11">
      <t>シセツ</t>
    </rPh>
    <rPh sb="11" eb="12">
      <t>メイ</t>
    </rPh>
    <phoneticPr fontId="12"/>
  </si>
  <si>
    <t>４．事業費</t>
    <rPh sb="2" eb="5">
      <t>ジギョウヒ</t>
    </rPh>
    <phoneticPr fontId="12"/>
  </si>
  <si>
    <t>（２）助成金申請額</t>
    <rPh sb="6" eb="8">
      <t>シンセイ</t>
    </rPh>
    <rPh sb="8" eb="9">
      <t>ガク</t>
    </rPh>
    <phoneticPr fontId="12"/>
  </si>
  <si>
    <t>←データ貼り付けを行うとﾌﾘｶﾞﾅが上手く表示されません</t>
    <phoneticPr fontId="19"/>
  </si>
  <si>
    <t>←データ貼り付けを行うとﾌﾘｶﾞﾅが上手く表示されません</t>
    <phoneticPr fontId="19"/>
  </si>
  <si>
    <t>台数</t>
    <phoneticPr fontId="64"/>
  </si>
  <si>
    <t>合計</t>
    <rPh sb="0" eb="2">
      <t>ゴウケイ</t>
    </rPh>
    <phoneticPr fontId="64"/>
  </si>
  <si>
    <t>【以下説明】</t>
    <rPh sb="1" eb="3">
      <t>イカ</t>
    </rPh>
    <rPh sb="3" eb="5">
      <t>セツメイ</t>
    </rPh>
    <phoneticPr fontId="64"/>
  </si>
  <si>
    <t>第4号様式：別紙1 蓄電池容量選定理由書</t>
    <phoneticPr fontId="64"/>
  </si>
  <si>
    <t>第４号様式：別紙１</t>
    <phoneticPr fontId="12"/>
  </si>
  <si>
    <t>第４号様式：別紙２</t>
  </si>
  <si>
    <t>・蓄電池容量選定理由書</t>
    <phoneticPr fontId="12"/>
  </si>
  <si>
    <t>・発災時の蓄電池活用計画書</t>
    <phoneticPr fontId="12"/>
  </si>
  <si>
    <t>（添付資料10）</t>
    <rPh sb="1" eb="3">
      <t>テンプ</t>
    </rPh>
    <rPh sb="3" eb="5">
      <t>シリョウ</t>
    </rPh>
    <phoneticPr fontId="12"/>
  </si>
  <si>
    <t>←固定価格買取制度を活用する場合は助成対象外事業</t>
    <rPh sb="1" eb="3">
      <t>コテイ</t>
    </rPh>
    <rPh sb="3" eb="5">
      <t>カカク</t>
    </rPh>
    <rPh sb="5" eb="7">
      <t>カイトリ</t>
    </rPh>
    <rPh sb="7" eb="9">
      <t>セイド</t>
    </rPh>
    <rPh sb="10" eb="12">
      <t>カツヨウ</t>
    </rPh>
    <rPh sb="14" eb="16">
      <t>バアイ</t>
    </rPh>
    <rPh sb="17" eb="19">
      <t>ジョセイ</t>
    </rPh>
    <rPh sb="19" eb="21">
      <t>タイショウ</t>
    </rPh>
    <rPh sb="21" eb="22">
      <t>ガイ</t>
    </rPh>
    <rPh sb="22" eb="24">
      <t>ジギョウ</t>
    </rPh>
    <phoneticPr fontId="12"/>
  </si>
  <si>
    <t>消費電力(kW)/１台</t>
    <rPh sb="10" eb="11">
      <t>ダイ</t>
    </rPh>
    <phoneticPr fontId="64"/>
  </si>
  <si>
    <t>消費電力量(kWh)</t>
  </si>
  <si>
    <t>（共同申請者）</t>
    <rPh sb="5" eb="6">
      <t>モノ</t>
    </rPh>
    <phoneticPr fontId="12"/>
  </si>
  <si>
    <t>（手続代行者）</t>
    <rPh sb="1" eb="3">
      <t>テツヅ</t>
    </rPh>
    <rPh sb="3" eb="5">
      <t>ダイコウ</t>
    </rPh>
    <rPh sb="5" eb="6">
      <t>シャ</t>
    </rPh>
    <phoneticPr fontId="12"/>
  </si>
  <si>
    <t>５．事業の実施体制</t>
    <rPh sb="2" eb="4">
      <t>ジギョウ</t>
    </rPh>
    <rPh sb="5" eb="7">
      <t>ジッシ</t>
    </rPh>
    <rPh sb="7" eb="9">
      <t>タイセイ</t>
    </rPh>
    <phoneticPr fontId="12"/>
  </si>
  <si>
    <t>６．実施事業に関する事項</t>
    <phoneticPr fontId="12"/>
  </si>
  <si>
    <t>（添付資料８）</t>
    <rPh sb="1" eb="3">
      <t>テンプ</t>
    </rPh>
    <rPh sb="3" eb="5">
      <t>シリョウ</t>
    </rPh>
    <phoneticPr fontId="12"/>
  </si>
  <si>
    <t>（添付資料９）</t>
    <rPh sb="1" eb="3">
      <t>テンプ</t>
    </rPh>
    <rPh sb="3" eb="5">
      <t>シリョウ</t>
    </rPh>
    <phoneticPr fontId="12"/>
  </si>
  <si>
    <t>上記の表をもとに導入する蓄電池の容量算出根拠を記載してください。</t>
    <rPh sb="8" eb="10">
      <t>ドウニュウ</t>
    </rPh>
    <rPh sb="14" eb="15">
      <t>イケ</t>
    </rPh>
    <phoneticPr fontId="64"/>
  </si>
  <si>
    <t>①将来の導入計画について（導入予定がある場合のみ記入）</t>
    <phoneticPr fontId="12"/>
  </si>
  <si>
    <t>②過去の導入実績について（導入済みの設備がある場合のみ記入）</t>
    <phoneticPr fontId="12"/>
  </si>
  <si>
    <t xml:space="preserve">   ［添付資料］</t>
    <rPh sb="4" eb="6">
      <t>テンプ</t>
    </rPh>
    <rPh sb="6" eb="8">
      <t>シリョウ</t>
    </rPh>
    <phoneticPr fontId="12"/>
  </si>
  <si>
    <t>・システム系統図</t>
    <rPh sb="5" eb="8">
      <t>ケイトウズ</t>
    </rPh>
    <phoneticPr fontId="12"/>
  </si>
  <si>
    <t>・単線結線図</t>
    <rPh sb="1" eb="3">
      <t>タンセン</t>
    </rPh>
    <rPh sb="3" eb="6">
      <t>ケッセンズ</t>
    </rPh>
    <phoneticPr fontId="12"/>
  </si>
  <si>
    <t>・機器配置図</t>
    <rPh sb="1" eb="3">
      <t>キキ</t>
    </rPh>
    <rPh sb="3" eb="6">
      <t>ハイチズ</t>
    </rPh>
    <phoneticPr fontId="12"/>
  </si>
  <si>
    <t>導入年度・設置場所施設名</t>
    <phoneticPr fontId="12"/>
  </si>
  <si>
    <t>（２）請負会社の選定方法</t>
    <phoneticPr fontId="12"/>
  </si>
  <si>
    <t>※蓄電池専用パワーコンディショナーは記載しないこと。</t>
    <rPh sb="1" eb="4">
      <t>チクデンチ</t>
    </rPh>
    <rPh sb="4" eb="6">
      <t>センヨウ</t>
    </rPh>
    <rPh sb="18" eb="20">
      <t>キサイ</t>
    </rPh>
    <phoneticPr fontId="12"/>
  </si>
  <si>
    <t>誓　　約　　書</t>
    <rPh sb="0" eb="1">
      <t>チカイ</t>
    </rPh>
    <rPh sb="3" eb="4">
      <t>ヤク</t>
    </rPh>
    <rPh sb="6" eb="7">
      <t>ショ</t>
    </rPh>
    <phoneticPr fontId="12"/>
  </si>
  <si>
    <t>公益財団法人　東京都環境公社</t>
    <rPh sb="0" eb="2">
      <t>コウエキ</t>
    </rPh>
    <rPh sb="2" eb="4">
      <t>ザイダン</t>
    </rPh>
    <rPh sb="4" eb="6">
      <t>ホウジン</t>
    </rPh>
    <phoneticPr fontId="12"/>
  </si>
  <si>
    <t>　理事長　殿</t>
    <rPh sb="1" eb="4">
      <t>リジチョウ</t>
    </rPh>
    <rPh sb="5" eb="6">
      <t>トノ</t>
    </rPh>
    <phoneticPr fontId="12"/>
  </si>
  <si>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2"/>
  </si>
  <si>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2"/>
  </si>
  <si>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2"/>
  </si>
  <si>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2"/>
  </si>
  <si>
    <t>年</t>
    <rPh sb="0" eb="1">
      <t>ネン</t>
    </rPh>
    <phoneticPr fontId="12"/>
  </si>
  <si>
    <t>月</t>
    <rPh sb="0" eb="1">
      <t>ゲツ</t>
    </rPh>
    <phoneticPr fontId="12"/>
  </si>
  <si>
    <t>日</t>
    <rPh sb="0" eb="1">
      <t>ヒ</t>
    </rPh>
    <phoneticPr fontId="12"/>
  </si>
  <si>
    <t>代表者の職・氏名</t>
    <rPh sb="0" eb="3">
      <t>ダイヒョウシャ</t>
    </rPh>
    <rPh sb="4" eb="5">
      <t>ショク</t>
    </rPh>
    <rPh sb="6" eb="8">
      <t>シメイ</t>
    </rPh>
    <phoneticPr fontId="12"/>
  </si>
  <si>
    <t>設備の仕様が確認できるURL</t>
    <rPh sb="0" eb="2">
      <t>セツビ</t>
    </rPh>
    <rPh sb="3" eb="5">
      <t>シヨウ</t>
    </rPh>
    <rPh sb="6" eb="8">
      <t>カクニン</t>
    </rPh>
    <phoneticPr fontId="12"/>
  </si>
  <si>
    <t>　※太陽電池モジュールとパワーコンディショナのいずれか低い方の出力。</t>
    <rPh sb="2" eb="4">
      <t>タイヨウ</t>
    </rPh>
    <rPh sb="4" eb="6">
      <t>デンチ</t>
    </rPh>
    <rPh sb="27" eb="28">
      <t>ヒク</t>
    </rPh>
    <rPh sb="29" eb="30">
      <t>ホウ</t>
    </rPh>
    <rPh sb="31" eb="33">
      <t>シュツリョク</t>
    </rPh>
    <phoneticPr fontId="12"/>
  </si>
  <si>
    <t>　　　（1.0kW以上の場合は、小数点以下切り捨て、1.0kW未満の場合は小数点第2位を切り捨て）</t>
    <rPh sb="31" eb="33">
      <t>ミマン</t>
    </rPh>
    <rPh sb="34" eb="36">
      <t>バアイ</t>
    </rPh>
    <rPh sb="37" eb="41">
      <t>ショウスウテンダイ</t>
    </rPh>
    <rPh sb="42" eb="43">
      <t>イ</t>
    </rPh>
    <rPh sb="44" eb="45">
      <t>キ</t>
    </rPh>
    <rPh sb="46" eb="47">
      <t>ス</t>
    </rPh>
    <phoneticPr fontId="12"/>
  </si>
  <si>
    <t>（１）太陽発電システム出力</t>
    <rPh sb="3" eb="5">
      <t>タイヨウ</t>
    </rPh>
    <rPh sb="5" eb="7">
      <t>ハツデン</t>
    </rPh>
    <rPh sb="11" eb="13">
      <t>シュツリョク</t>
    </rPh>
    <phoneticPr fontId="19"/>
  </si>
  <si>
    <t>太陽発電システム総出力</t>
    <rPh sb="0" eb="2">
      <t>タイヨウ</t>
    </rPh>
    <rPh sb="2" eb="4">
      <t>ハツデン</t>
    </rPh>
    <rPh sb="8" eb="9">
      <t>ソウ</t>
    </rPh>
    <rPh sb="9" eb="11">
      <t>シュツリョク</t>
    </rPh>
    <phoneticPr fontId="12"/>
  </si>
  <si>
    <t>全体の事業費及び助成金申請額</t>
    <rPh sb="0" eb="2">
      <t>ゼンタイ</t>
    </rPh>
    <rPh sb="3" eb="5">
      <t>ジギョウ</t>
    </rPh>
    <rPh sb="5" eb="6">
      <t>ヒ</t>
    </rPh>
    <rPh sb="6" eb="7">
      <t>オヨ</t>
    </rPh>
    <rPh sb="8" eb="11">
      <t>ジョセイキン</t>
    </rPh>
    <rPh sb="11" eb="13">
      <t>シンセイ</t>
    </rPh>
    <rPh sb="13" eb="14">
      <t>ガク</t>
    </rPh>
    <phoneticPr fontId="64"/>
  </si>
  <si>
    <t>交付申請</t>
    <rPh sb="0" eb="2">
      <t>コウフ</t>
    </rPh>
    <rPh sb="2" eb="4">
      <t>シンセイ</t>
    </rPh>
    <phoneticPr fontId="64"/>
  </si>
  <si>
    <t>区分</t>
    <rPh sb="0" eb="2">
      <t>クブン</t>
    </rPh>
    <phoneticPr fontId="64"/>
  </si>
  <si>
    <t>合算上限額</t>
    <rPh sb="0" eb="2">
      <t>ガッサン</t>
    </rPh>
    <rPh sb="2" eb="5">
      <t>ジョウゲンガク</t>
    </rPh>
    <phoneticPr fontId="64"/>
  </si>
  <si>
    <t>申請区分を選択してください</t>
    <rPh sb="0" eb="2">
      <t>シンセイ</t>
    </rPh>
    <rPh sb="2" eb="4">
      <t>クブン</t>
    </rPh>
    <rPh sb="5" eb="7">
      <t>センタク</t>
    </rPh>
    <phoneticPr fontId="64"/>
  </si>
  <si>
    <t>都の助成対象となる国等補助交付額</t>
    <rPh sb="0" eb="1">
      <t>ト</t>
    </rPh>
    <rPh sb="2" eb="4">
      <t>ジョセイ</t>
    </rPh>
    <rPh sb="4" eb="6">
      <t>タイショウ</t>
    </rPh>
    <rPh sb="9" eb="10">
      <t>クニ</t>
    </rPh>
    <rPh sb="10" eb="11">
      <t>トウ</t>
    </rPh>
    <rPh sb="11" eb="13">
      <t>ホジョ</t>
    </rPh>
    <rPh sb="13" eb="16">
      <t>コウフガク</t>
    </rPh>
    <phoneticPr fontId="64"/>
  </si>
  <si>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64"/>
  </si>
  <si>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64"/>
  </si>
  <si>
    <t>都仮算定
助成金額</t>
    <rPh sb="0" eb="1">
      <t>ト</t>
    </rPh>
    <rPh sb="1" eb="2">
      <t>カリ</t>
    </rPh>
    <rPh sb="2" eb="4">
      <t>サンテイ</t>
    </rPh>
    <rPh sb="5" eb="7">
      <t>ジョセイ</t>
    </rPh>
    <rPh sb="7" eb="9">
      <t>キンガク</t>
    </rPh>
    <phoneticPr fontId="64"/>
  </si>
  <si>
    <t>設備の種類</t>
    <rPh sb="0" eb="2">
      <t>セツビ</t>
    </rPh>
    <rPh sb="3" eb="5">
      <t>シュルイ</t>
    </rPh>
    <phoneticPr fontId="64"/>
  </si>
  <si>
    <t>都の助成対象となる国等補助交付額</t>
    <phoneticPr fontId="64"/>
  </si>
  <si>
    <t>国等補助控除無し都助成対象経費</t>
    <phoneticPr fontId="64"/>
  </si>
  <si>
    <t>国等補助控除後の都助成対象</t>
    <phoneticPr fontId="64"/>
  </si>
  <si>
    <t>都助成
交付申請額</t>
    <rPh sb="0" eb="1">
      <t>ト</t>
    </rPh>
    <rPh sb="4" eb="6">
      <t>コウフ</t>
    </rPh>
    <rPh sb="6" eb="8">
      <t>シンセイ</t>
    </rPh>
    <rPh sb="8" eb="9">
      <t>ガク</t>
    </rPh>
    <phoneticPr fontId="8"/>
  </si>
  <si>
    <t>交付申請額</t>
    <rPh sb="0" eb="2">
      <t>コウフ</t>
    </rPh>
    <rPh sb="2" eb="4">
      <t>シンセイ</t>
    </rPh>
    <rPh sb="4" eb="5">
      <t>ガク</t>
    </rPh>
    <phoneticPr fontId="64"/>
  </si>
  <si>
    <t>助成事業に要する経費</t>
    <rPh sb="0" eb="2">
      <t>ジョセイ</t>
    </rPh>
    <rPh sb="2" eb="4">
      <t>ジギョウ</t>
    </rPh>
    <rPh sb="5" eb="6">
      <t>ヨウ</t>
    </rPh>
    <rPh sb="8" eb="10">
      <t>ケイヒ</t>
    </rPh>
    <phoneticPr fontId="64"/>
  </si>
  <si>
    <t>開始届</t>
    <rPh sb="0" eb="2">
      <t>カイシ</t>
    </rPh>
    <rPh sb="2" eb="3">
      <t>トドケ</t>
    </rPh>
    <phoneticPr fontId="64"/>
  </si>
  <si>
    <t>都の助成対象となる国等補助</t>
    <rPh sb="0" eb="1">
      <t>ト</t>
    </rPh>
    <rPh sb="2" eb="4">
      <t>ジョセイ</t>
    </rPh>
    <rPh sb="4" eb="6">
      <t>タイショウ</t>
    </rPh>
    <rPh sb="9" eb="10">
      <t>クニ</t>
    </rPh>
    <rPh sb="10" eb="11">
      <t>トウ</t>
    </rPh>
    <rPh sb="11" eb="13">
      <t>ホジョ</t>
    </rPh>
    <phoneticPr fontId="64"/>
  </si>
  <si>
    <t>計画変更</t>
    <rPh sb="0" eb="2">
      <t>ケイカク</t>
    </rPh>
    <rPh sb="2" eb="4">
      <t>ヘンコウ</t>
    </rPh>
    <phoneticPr fontId="64"/>
  </si>
  <si>
    <t>実績報告</t>
    <rPh sb="0" eb="2">
      <t>ジッセキ</t>
    </rPh>
    <rPh sb="2" eb="4">
      <t>ホウコク</t>
    </rPh>
    <phoneticPr fontId="64"/>
  </si>
  <si>
    <t>都助成
実績報告額</t>
    <phoneticPr fontId="8"/>
  </si>
  <si>
    <t>実績報告額</t>
    <rPh sb="0" eb="2">
      <t>ジッセキ</t>
    </rPh>
    <rPh sb="2" eb="4">
      <t>ホウコク</t>
    </rPh>
    <rPh sb="4" eb="5">
      <t>ガク</t>
    </rPh>
    <phoneticPr fontId="64"/>
  </si>
  <si>
    <t>備考欄</t>
    <rPh sb="0" eb="2">
      <t>ビコウ</t>
    </rPh>
    <rPh sb="2" eb="3">
      <t>ラン</t>
    </rPh>
    <phoneticPr fontId="64"/>
  </si>
  <si>
    <t>１.太陽光発電に関する事業（※蓄電池を除く）</t>
    <rPh sb="2" eb="5">
      <t>タイヨウコウ</t>
    </rPh>
    <rPh sb="5" eb="7">
      <t>ハツデン</t>
    </rPh>
    <rPh sb="8" eb="9">
      <t>カン</t>
    </rPh>
    <rPh sb="11" eb="13">
      <t>ジギョウ</t>
    </rPh>
    <rPh sb="15" eb="18">
      <t>チクデンチ</t>
    </rPh>
    <rPh sb="19" eb="20">
      <t>ノゾ</t>
    </rPh>
    <phoneticPr fontId="64"/>
  </si>
  <si>
    <t>都助成率</t>
    <phoneticPr fontId="64"/>
  </si>
  <si>
    <t>国補助併用</t>
    <rPh sb="0" eb="1">
      <t>クニ</t>
    </rPh>
    <rPh sb="1" eb="3">
      <t>ホジョ</t>
    </rPh>
    <rPh sb="3" eb="5">
      <t>ヘイヨウ</t>
    </rPh>
    <phoneticPr fontId="64"/>
  </si>
  <si>
    <t>上限額</t>
    <rPh sb="0" eb="2">
      <t>ジョウゲン</t>
    </rPh>
    <rPh sb="2" eb="3">
      <t>ガク</t>
    </rPh>
    <phoneticPr fontId="64"/>
  </si>
  <si>
    <t>発電容量（kW）</t>
    <rPh sb="0" eb="2">
      <t>ハツデン</t>
    </rPh>
    <rPh sb="2" eb="4">
      <t>ヨウリョウ</t>
    </rPh>
    <phoneticPr fontId="64"/>
  </si>
  <si>
    <t>都助成率・上限額</t>
    <rPh sb="0" eb="1">
      <t>ト</t>
    </rPh>
    <rPh sb="1" eb="3">
      <t>ジョセイ</t>
    </rPh>
    <rPh sb="3" eb="4">
      <t>リツ</t>
    </rPh>
    <rPh sb="5" eb="8">
      <t>ジョウゲンガク</t>
    </rPh>
    <phoneticPr fontId="64"/>
  </si>
  <si>
    <t>国等補助金
の併用</t>
    <rPh sb="0" eb="1">
      <t>クニ</t>
    </rPh>
    <rPh sb="1" eb="2">
      <t>トウ</t>
    </rPh>
    <rPh sb="2" eb="5">
      <t>ホジョキン</t>
    </rPh>
    <rPh sb="7" eb="9">
      <t>ヘイヨウ</t>
    </rPh>
    <phoneticPr fontId="64"/>
  </si>
  <si>
    <t>選択してください</t>
    <rPh sb="0" eb="2">
      <t>センタク</t>
    </rPh>
    <phoneticPr fontId="64"/>
  </si>
  <si>
    <t>太陽光発電</t>
    <rPh sb="0" eb="3">
      <t>タイヨウコウ</t>
    </rPh>
    <rPh sb="3" eb="5">
      <t>ハツデン</t>
    </rPh>
    <phoneticPr fontId="64"/>
  </si>
  <si>
    <t>併用なし</t>
    <rPh sb="0" eb="2">
      <t>ヘイヨウ</t>
    </rPh>
    <phoneticPr fontId="64"/>
  </si>
  <si>
    <t>2/3</t>
    <phoneticPr fontId="64"/>
  </si>
  <si>
    <t>併用あり</t>
    <rPh sb="0" eb="2">
      <t>ヘイヨウ</t>
    </rPh>
    <phoneticPr fontId="64"/>
  </si>
  <si>
    <t>１億円</t>
    <rPh sb="1" eb="3">
      <t>オクエン</t>
    </rPh>
    <phoneticPr fontId="64"/>
  </si>
  <si>
    <t>150,000円/kW</t>
    <rPh sb="7" eb="8">
      <t>エン</t>
    </rPh>
    <phoneticPr fontId="64"/>
  </si>
  <si>
    <t>1/2</t>
    <phoneticPr fontId="64"/>
  </si>
  <si>
    <t>7,500万円</t>
    <rPh sb="5" eb="7">
      <t>マンエン</t>
    </rPh>
    <phoneticPr fontId="64"/>
  </si>
  <si>
    <t>総事業費</t>
    <rPh sb="0" eb="4">
      <t>ソウジギョウヒ</t>
    </rPh>
    <phoneticPr fontId="64"/>
  </si>
  <si>
    <t>国等補助</t>
    <rPh sb="0" eb="1">
      <t>クニ</t>
    </rPh>
    <rPh sb="1" eb="2">
      <t>トウ</t>
    </rPh>
    <rPh sb="2" eb="4">
      <t>ホジョ</t>
    </rPh>
    <phoneticPr fontId="64"/>
  </si>
  <si>
    <t>都助成</t>
    <rPh sb="0" eb="1">
      <t>ト</t>
    </rPh>
    <rPh sb="1" eb="3">
      <t>ジョセイ</t>
    </rPh>
    <phoneticPr fontId="64"/>
  </si>
  <si>
    <t>備考</t>
    <rPh sb="0" eb="2">
      <t>ビコウ</t>
    </rPh>
    <phoneticPr fontId="64"/>
  </si>
  <si>
    <t>経費の内容</t>
    <rPh sb="0" eb="2">
      <t>ケイヒ</t>
    </rPh>
    <rPh sb="3" eb="5">
      <t>ナイヨウ</t>
    </rPh>
    <phoneticPr fontId="64"/>
  </si>
  <si>
    <t>3</t>
    <phoneticPr fontId="64"/>
  </si>
  <si>
    <t>2</t>
    <phoneticPr fontId="64"/>
  </si>
  <si>
    <t>内訳</t>
    <rPh sb="0" eb="2">
      <t>ウチワケ</t>
    </rPh>
    <phoneticPr fontId="64"/>
  </si>
  <si>
    <t>明細番号</t>
    <rPh sb="0" eb="2">
      <t>メイサイ</t>
    </rPh>
    <rPh sb="2" eb="4">
      <t>バンゴウ</t>
    </rPh>
    <phoneticPr fontId="64"/>
  </si>
  <si>
    <t>金額</t>
    <rPh sb="0" eb="2">
      <t>キンガク</t>
    </rPh>
    <phoneticPr fontId="64"/>
  </si>
  <si>
    <t>1</t>
    <phoneticPr fontId="64"/>
  </si>
  <si>
    <t>設計費</t>
    <rPh sb="0" eb="2">
      <t>セッケイ</t>
    </rPh>
    <rPh sb="2" eb="3">
      <t>ヒ</t>
    </rPh>
    <phoneticPr fontId="64"/>
  </si>
  <si>
    <t>←触らない</t>
    <rPh sb="1" eb="2">
      <t>サワ</t>
    </rPh>
    <phoneticPr fontId="64"/>
  </si>
  <si>
    <t>小計</t>
    <rPh sb="0" eb="2">
      <t>ショウケイ</t>
    </rPh>
    <phoneticPr fontId="64"/>
  </si>
  <si>
    <t>設備費</t>
    <rPh sb="0" eb="3">
      <t>セツビヒ</t>
    </rPh>
    <phoneticPr fontId="64"/>
  </si>
  <si>
    <t>上限計算</t>
    <rPh sb="0" eb="2">
      <t>ジョウゲン</t>
    </rPh>
    <rPh sb="2" eb="4">
      <t>ケイサン</t>
    </rPh>
    <phoneticPr fontId="64"/>
  </si>
  <si>
    <t>国補助控除前</t>
    <rPh sb="0" eb="1">
      <t>クニ</t>
    </rPh>
    <rPh sb="1" eb="3">
      <t>ホジョ</t>
    </rPh>
    <rPh sb="3" eb="5">
      <t>コウジョ</t>
    </rPh>
    <rPh sb="5" eb="6">
      <t>マエ</t>
    </rPh>
    <phoneticPr fontId="64"/>
  </si>
  <si>
    <t>kw単価</t>
    <rPh sb="2" eb="4">
      <t>タンカ</t>
    </rPh>
    <phoneticPr fontId="64"/>
  </si>
  <si>
    <t>国補助控除後</t>
    <rPh sb="0" eb="1">
      <t>クニ</t>
    </rPh>
    <rPh sb="1" eb="3">
      <t>ホジョ</t>
    </rPh>
    <rPh sb="3" eb="5">
      <t>コウジョ</t>
    </rPh>
    <rPh sb="5" eb="6">
      <t>ゴ</t>
    </rPh>
    <phoneticPr fontId="64"/>
  </si>
  <si>
    <t>事業上限</t>
    <rPh sb="0" eb="2">
      <t>ジギョウ</t>
    </rPh>
    <rPh sb="2" eb="4">
      <t>ジョウゲン</t>
    </rPh>
    <phoneticPr fontId="64"/>
  </si>
  <si>
    <t>割合</t>
    <rPh sb="0" eb="2">
      <t>ワリアイ</t>
    </rPh>
    <phoneticPr fontId="64"/>
  </si>
  <si>
    <t>本申請助成申請額</t>
    <rPh sb="0" eb="1">
      <t>ホン</t>
    </rPh>
    <rPh sb="1" eb="3">
      <t>シンセイ</t>
    </rPh>
    <rPh sb="3" eb="5">
      <t>ジョセイ</t>
    </rPh>
    <rPh sb="5" eb="8">
      <t>シンセイガク</t>
    </rPh>
    <phoneticPr fontId="64"/>
  </si>
  <si>
    <t>申請区分</t>
    <rPh sb="0" eb="2">
      <t>シンセイ</t>
    </rPh>
    <rPh sb="2" eb="4">
      <t>クブン</t>
    </rPh>
    <phoneticPr fontId="64"/>
  </si>
  <si>
    <t>工事費</t>
    <rPh sb="0" eb="3">
      <t>コウジヒ</t>
    </rPh>
    <phoneticPr fontId="64"/>
  </si>
  <si>
    <t>消費税</t>
    <rPh sb="0" eb="3">
      <t>ショウヒゼイ</t>
    </rPh>
    <phoneticPr fontId="64"/>
  </si>
  <si>
    <t>合計(税抜）</t>
    <rPh sb="0" eb="2">
      <t>ゴウケイ</t>
    </rPh>
    <rPh sb="3" eb="5">
      <t>ゼイヌキ</t>
    </rPh>
    <phoneticPr fontId="64"/>
  </si>
  <si>
    <t>合計（税込）</t>
    <rPh sb="0" eb="2">
      <t>ゴウケイ</t>
    </rPh>
    <rPh sb="3" eb="5">
      <t>ゼイコ</t>
    </rPh>
    <phoneticPr fontId="64"/>
  </si>
  <si>
    <t>算定上限額</t>
    <rPh sb="0" eb="2">
      <t>サンテイ</t>
    </rPh>
    <rPh sb="2" eb="4">
      <t>ジョウゲン</t>
    </rPh>
    <rPh sb="4" eb="5">
      <t>ガク</t>
    </rPh>
    <phoneticPr fontId="64"/>
  </si>
  <si>
    <t>①発電容量（kW）</t>
    <rPh sb="1" eb="3">
      <t>ハツデン</t>
    </rPh>
    <rPh sb="3" eb="5">
      <t>ヨウリョウ</t>
    </rPh>
    <phoneticPr fontId="64"/>
  </si>
  <si>
    <t>150,000円/kWh</t>
    <rPh sb="7" eb="8">
      <t>エン</t>
    </rPh>
    <phoneticPr fontId="64"/>
  </si>
  <si>
    <t>kWh</t>
    <phoneticPr fontId="64"/>
  </si>
  <si>
    <t>助成対象となる蓄電池容量</t>
    <rPh sb="0" eb="2">
      <t>ジョセイ</t>
    </rPh>
    <rPh sb="2" eb="4">
      <t>タイショウ</t>
    </rPh>
    <rPh sb="7" eb="10">
      <t>チクデンチ</t>
    </rPh>
    <rPh sb="10" eb="12">
      <t>ヨウリョウ</t>
    </rPh>
    <phoneticPr fontId="64"/>
  </si>
  <si>
    <t>都助成対象比率</t>
    <rPh sb="0" eb="1">
      <t>ト</t>
    </rPh>
    <rPh sb="1" eb="3">
      <t>ジョセイ</t>
    </rPh>
    <rPh sb="3" eb="5">
      <t>タイショウ</t>
    </rPh>
    <rPh sb="5" eb="7">
      <t>ヒリツ</t>
    </rPh>
    <phoneticPr fontId="64"/>
  </si>
  <si>
    <t>kwh単価</t>
    <rPh sb="3" eb="5">
      <t>タンカ</t>
    </rPh>
    <phoneticPr fontId="64"/>
  </si>
  <si>
    <t>申請専用メールアドレス※</t>
    <phoneticPr fontId="12"/>
  </si>
  <si>
    <t>※申請書の受付専用のメールアドレスになりますのでご注意ください。</t>
    <phoneticPr fontId="12"/>
  </si>
  <si>
    <t>第７号様式（第13条関係）</t>
    <phoneticPr fontId="12"/>
  </si>
  <si>
    <t>部分を入力してください。</t>
    <rPh sb="0" eb="2">
      <t>ブブン</t>
    </rPh>
    <rPh sb="3" eb="5">
      <t>ニュウリョク</t>
    </rPh>
    <phoneticPr fontId="64"/>
  </si>
  <si>
    <t>年</t>
    <rPh sb="0" eb="1">
      <t>ネン</t>
    </rPh>
    <phoneticPr fontId="64"/>
  </si>
  <si>
    <t>月</t>
    <rPh sb="0" eb="1">
      <t>ガツ</t>
    </rPh>
    <phoneticPr fontId="64"/>
  </si>
  <si>
    <t>日</t>
    <rPh sb="0" eb="1">
      <t>ニチ</t>
    </rPh>
    <phoneticPr fontId="64"/>
  </si>
  <si>
    <t>公益財団法人 東京都環境公社</t>
    <rPh sb="0" eb="2">
      <t>コウエキ</t>
    </rPh>
    <phoneticPr fontId="12"/>
  </si>
  <si>
    <t>（助成事業者）</t>
    <phoneticPr fontId="64"/>
  </si>
  <si>
    <t>　理事長 殿</t>
    <phoneticPr fontId="64"/>
  </si>
  <si>
    <t>住　　所</t>
    <phoneticPr fontId="64"/>
  </si>
  <si>
    <t>名　　称</t>
    <rPh sb="0" eb="1">
      <t>メイ</t>
    </rPh>
    <rPh sb="3" eb="4">
      <t>ショウ</t>
    </rPh>
    <phoneticPr fontId="12"/>
  </si>
  <si>
    <t>助成事業開始届</t>
    <phoneticPr fontId="12"/>
  </si>
  <si>
    <t>日付</t>
    <rPh sb="0" eb="1">
      <t>ニチ</t>
    </rPh>
    <rPh sb="1" eb="2">
      <t>ヅケ</t>
    </rPh>
    <phoneticPr fontId="64"/>
  </si>
  <si>
    <t>都環公地温第</t>
    <rPh sb="0" eb="1">
      <t>ト</t>
    </rPh>
    <rPh sb="1" eb="2">
      <t>ワ</t>
    </rPh>
    <rPh sb="2" eb="3">
      <t>コウ</t>
    </rPh>
    <rPh sb="3" eb="4">
      <t>チ</t>
    </rPh>
    <rPh sb="4" eb="5">
      <t>オン</t>
    </rPh>
    <rPh sb="5" eb="6">
      <t>ダイ</t>
    </rPh>
    <phoneticPr fontId="64"/>
  </si>
  <si>
    <t>号で交付決定の通知を受けた</t>
    <rPh sb="7" eb="9">
      <t>ツウチ</t>
    </rPh>
    <rPh sb="10" eb="11">
      <t>ウ</t>
    </rPh>
    <phoneticPr fontId="64"/>
  </si>
  <si>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12"/>
  </si>
  <si>
    <t>記</t>
    <rPh sb="0" eb="1">
      <t>キ</t>
    </rPh>
    <phoneticPr fontId="64"/>
  </si>
  <si>
    <t>助成事業の名称</t>
    <rPh sb="2" eb="4">
      <t>ジギョウ</t>
    </rPh>
    <phoneticPr fontId="12"/>
  </si>
  <si>
    <t>（交付決定番号）</t>
    <rPh sb="1" eb="3">
      <t>コウフ</t>
    </rPh>
    <rPh sb="3" eb="5">
      <t>ケッテイ</t>
    </rPh>
    <rPh sb="5" eb="7">
      <t>バンゴウ</t>
    </rPh>
    <phoneticPr fontId="64"/>
  </si>
  <si>
    <t>（</t>
    <phoneticPr fontId="64"/>
  </si>
  <si>
    <t>）</t>
    <phoneticPr fontId="64"/>
  </si>
  <si>
    <t>工事期間</t>
    <rPh sb="0" eb="2">
      <t>コウジ</t>
    </rPh>
    <rPh sb="2" eb="4">
      <t>キカン</t>
    </rPh>
    <phoneticPr fontId="12"/>
  </si>
  <si>
    <t>着手年月日</t>
    <phoneticPr fontId="12"/>
  </si>
  <si>
    <t>:</t>
    <phoneticPr fontId="12"/>
  </si>
  <si>
    <t>月</t>
    <rPh sb="0" eb="1">
      <t>ガツ</t>
    </rPh>
    <phoneticPr fontId="12"/>
  </si>
  <si>
    <t>日</t>
    <rPh sb="0" eb="1">
      <t>ニチ</t>
    </rPh>
    <phoneticPr fontId="12"/>
  </si>
  <si>
    <t>←着手日は工事契約の締結日を記載してください。</t>
    <rPh sb="1" eb="3">
      <t>チャクシュ</t>
    </rPh>
    <rPh sb="3" eb="4">
      <t>ビ</t>
    </rPh>
    <rPh sb="5" eb="7">
      <t>コウジ</t>
    </rPh>
    <rPh sb="7" eb="9">
      <t>ケイヤク</t>
    </rPh>
    <rPh sb="10" eb="12">
      <t>テイケツ</t>
    </rPh>
    <rPh sb="12" eb="13">
      <t>ビ</t>
    </rPh>
    <rPh sb="14" eb="16">
      <t>キサイ</t>
    </rPh>
    <phoneticPr fontId="12"/>
  </si>
  <si>
    <t>完了予定年月日</t>
    <phoneticPr fontId="12"/>
  </si>
  <si>
    <t>←完了日は施工業者への支払予定日を記載してください。</t>
    <rPh sb="1" eb="3">
      <t>カンリョウ</t>
    </rPh>
    <rPh sb="3" eb="4">
      <t>ビ</t>
    </rPh>
    <rPh sb="5" eb="7">
      <t>セコウ</t>
    </rPh>
    <rPh sb="7" eb="9">
      <t>ギョウシャ</t>
    </rPh>
    <rPh sb="11" eb="13">
      <t>シハライ</t>
    </rPh>
    <rPh sb="13" eb="15">
      <t>ヨテイ</t>
    </rPh>
    <rPh sb="15" eb="16">
      <t>ヒ</t>
    </rPh>
    <rPh sb="17" eb="19">
      <t>キサイ</t>
    </rPh>
    <phoneticPr fontId="12"/>
  </si>
  <si>
    <t>添付書類</t>
  </si>
  <si>
    <t>・工事契約書（写し）</t>
    <phoneticPr fontId="64"/>
  </si>
  <si>
    <t>←必要に応じて追記してください</t>
    <rPh sb="1" eb="3">
      <t>ヒツヨウ</t>
    </rPh>
    <rPh sb="4" eb="5">
      <t>オウ</t>
    </rPh>
    <rPh sb="7" eb="9">
      <t>ツイキ</t>
    </rPh>
    <phoneticPr fontId="12"/>
  </si>
  <si>
    <t>←工程に変更が生じた場合は、第11号様式を提出してください。</t>
    <rPh sb="1" eb="3">
      <t>コウテイ</t>
    </rPh>
    <rPh sb="4" eb="6">
      <t>ヘンコウ</t>
    </rPh>
    <rPh sb="7" eb="8">
      <t>ショウ</t>
    </rPh>
    <rPh sb="10" eb="12">
      <t>バアイ</t>
    </rPh>
    <rPh sb="14" eb="15">
      <t>ダイ</t>
    </rPh>
    <rPh sb="17" eb="18">
      <t>ゴウ</t>
    </rPh>
    <rPh sb="18" eb="20">
      <t>ヨウシキ</t>
    </rPh>
    <rPh sb="21" eb="23">
      <t>テイシュツ</t>
    </rPh>
    <phoneticPr fontId="64"/>
  </si>
  <si>
    <t>※交付決定に伴う工程変更は第11号様式（助成事業計画変更申請書）は不要ですが、それ以外による工程変更は、第11号様式を提出してください。</t>
    <rPh sb="1" eb="3">
      <t>コウフ</t>
    </rPh>
    <rPh sb="3" eb="5">
      <t>ケッテイ</t>
    </rPh>
    <rPh sb="6" eb="7">
      <t>トモナ</t>
    </rPh>
    <rPh sb="8" eb="10">
      <t>コウテイ</t>
    </rPh>
    <rPh sb="10" eb="12">
      <t>ヘンコウ</t>
    </rPh>
    <rPh sb="13" eb="14">
      <t>ダイ</t>
    </rPh>
    <rPh sb="16" eb="17">
      <t>ゴウ</t>
    </rPh>
    <rPh sb="17" eb="19">
      <t>ヨウシキ</t>
    </rPh>
    <rPh sb="22" eb="24">
      <t>ジギョウ</t>
    </rPh>
    <rPh sb="24" eb="26">
      <t>ケイカク</t>
    </rPh>
    <rPh sb="26" eb="28">
      <t>ヘンコウ</t>
    </rPh>
    <rPh sb="28" eb="30">
      <t>シンセイ</t>
    </rPh>
    <rPh sb="30" eb="31">
      <t>ショ</t>
    </rPh>
    <rPh sb="33" eb="35">
      <t>フヨウ</t>
    </rPh>
    <rPh sb="41" eb="43">
      <t>イガイ</t>
    </rPh>
    <rPh sb="46" eb="48">
      <t>コウテイ</t>
    </rPh>
    <rPh sb="48" eb="50">
      <t>ヘンコウ</t>
    </rPh>
    <rPh sb="52" eb="53">
      <t>ダイ</t>
    </rPh>
    <rPh sb="55" eb="56">
      <t>ゴウ</t>
    </rPh>
    <rPh sb="56" eb="58">
      <t>ヨウシキ</t>
    </rPh>
    <rPh sb="59" eb="61">
      <t>テイシュツ</t>
    </rPh>
    <phoneticPr fontId="64"/>
  </si>
  <si>
    <t>（助成事業者）</t>
    <rPh sb="1" eb="3">
      <t>ジョセイ</t>
    </rPh>
    <rPh sb="3" eb="5">
      <t>ジギョウ</t>
    </rPh>
    <rPh sb="5" eb="6">
      <t>シャ</t>
    </rPh>
    <phoneticPr fontId="12"/>
  </si>
  <si>
    <t>住　　所</t>
  </si>
  <si>
    <t xml:space="preserve">理事長 殿 </t>
    <phoneticPr fontId="64"/>
  </si>
  <si>
    <t>助成金交付申請撤回届出書</t>
    <rPh sb="2" eb="3">
      <t>キン</t>
    </rPh>
    <rPh sb="3" eb="5">
      <t>コウフ</t>
    </rPh>
    <rPh sb="5" eb="7">
      <t>シンセイ</t>
    </rPh>
    <rPh sb="7" eb="9">
      <t>テッカイ</t>
    </rPh>
    <rPh sb="9" eb="12">
      <t>トドケデショ</t>
    </rPh>
    <phoneticPr fontId="12"/>
  </si>
  <si>
    <t>交付申請年月日</t>
    <rPh sb="0" eb="2">
      <t>コウフ</t>
    </rPh>
    <rPh sb="2" eb="4">
      <t>シンセイ</t>
    </rPh>
    <rPh sb="4" eb="7">
      <t>ネンガッピ</t>
    </rPh>
    <phoneticPr fontId="12"/>
  </si>
  <si>
    <t>撤回の理由</t>
    <rPh sb="0" eb="2">
      <t>テッカイ</t>
    </rPh>
    <rPh sb="3" eb="5">
      <t>リユウ</t>
    </rPh>
    <phoneticPr fontId="64"/>
  </si>
  <si>
    <t>連絡先</t>
    <rPh sb="0" eb="3">
      <t>レンラクサキ</t>
    </rPh>
    <phoneticPr fontId="64"/>
  </si>
  <si>
    <t>会社名</t>
    <rPh sb="0" eb="3">
      <t>カイシャメイ</t>
    </rPh>
    <phoneticPr fontId="64"/>
  </si>
  <si>
    <t>部課名</t>
    <rPh sb="0" eb="1">
      <t>ブ</t>
    </rPh>
    <rPh sb="1" eb="2">
      <t>カ</t>
    </rPh>
    <rPh sb="2" eb="3">
      <t>メイ</t>
    </rPh>
    <phoneticPr fontId="64"/>
  </si>
  <si>
    <t>担当者氏名</t>
    <rPh sb="0" eb="3">
      <t>タントウシャ</t>
    </rPh>
    <rPh sb="3" eb="5">
      <t>シメイ</t>
    </rPh>
    <phoneticPr fontId="64"/>
  </si>
  <si>
    <t>（電話番号</t>
    <rPh sb="1" eb="3">
      <t>デンワ</t>
    </rPh>
    <rPh sb="3" eb="5">
      <t>バンゴウ</t>
    </rPh>
    <phoneticPr fontId="64"/>
  </si>
  <si>
    <t>（携帯電話</t>
    <rPh sb="1" eb="3">
      <t>ケイタイ</t>
    </rPh>
    <rPh sb="3" eb="5">
      <t>デンワ</t>
    </rPh>
    <phoneticPr fontId="64"/>
  </si>
  <si>
    <t>（Ｅ-mail</t>
    <phoneticPr fontId="64"/>
  </si>
  <si>
    <t>理事長 殿</t>
    <phoneticPr fontId="64"/>
  </si>
  <si>
    <t>承継前の助成事業者</t>
    <rPh sb="2" eb="3">
      <t>マエ</t>
    </rPh>
    <rPh sb="6" eb="8">
      <t>ジギョウ</t>
    </rPh>
    <rPh sb="8" eb="9">
      <t>シャ</t>
    </rPh>
    <phoneticPr fontId="12"/>
  </si>
  <si>
    <t>住　　所</t>
    <rPh sb="0" eb="1">
      <t>ジュウ</t>
    </rPh>
    <rPh sb="3" eb="4">
      <t>ショ</t>
    </rPh>
    <phoneticPr fontId="64"/>
  </si>
  <si>
    <t>承継の理由</t>
    <rPh sb="3" eb="5">
      <t>リユウ</t>
    </rPh>
    <phoneticPr fontId="64"/>
  </si>
  <si>
    <t>承継後の総括的連絡先</t>
    <rPh sb="2" eb="3">
      <t>ゴ</t>
    </rPh>
    <rPh sb="4" eb="6">
      <t>ソウカツ</t>
    </rPh>
    <rPh sb="6" eb="7">
      <t>テキ</t>
    </rPh>
    <rPh sb="7" eb="10">
      <t>レンラクサキ</t>
    </rPh>
    <phoneticPr fontId="64"/>
  </si>
  <si>
    <t>※助成事業の承継が確認できる書類を添付すること。</t>
    <rPh sb="3" eb="5">
      <t>ジギョウ</t>
    </rPh>
    <rPh sb="9" eb="11">
      <t>カクニン</t>
    </rPh>
    <rPh sb="14" eb="16">
      <t>ショルイ</t>
    </rPh>
    <rPh sb="17" eb="19">
      <t>テンプ</t>
    </rPh>
    <phoneticPr fontId="64"/>
  </si>
  <si>
    <t>　理事長 殿</t>
    <rPh sb="1" eb="4">
      <t>リジチョウ</t>
    </rPh>
    <rPh sb="5" eb="6">
      <t>ドノ</t>
    </rPh>
    <phoneticPr fontId="12"/>
  </si>
  <si>
    <t>（共同申請者）</t>
    <rPh sb="5" eb="6">
      <t>シャ</t>
    </rPh>
    <phoneticPr fontId="12"/>
  </si>
  <si>
    <t>助成事業計画変更申請書</t>
    <rPh sb="2" eb="4">
      <t>ジギョウ</t>
    </rPh>
    <rPh sb="4" eb="6">
      <t>ケイカク</t>
    </rPh>
    <rPh sb="6" eb="8">
      <t>ヘンコウ</t>
    </rPh>
    <rPh sb="8" eb="10">
      <t>シンセイ</t>
    </rPh>
    <rPh sb="10" eb="11">
      <t>ショ</t>
    </rPh>
    <phoneticPr fontId="12"/>
  </si>
  <si>
    <t>変更の内容</t>
    <rPh sb="0" eb="2">
      <t>ヘンコウ</t>
    </rPh>
    <rPh sb="3" eb="5">
      <t>ナイヨウ</t>
    </rPh>
    <phoneticPr fontId="12"/>
  </si>
  <si>
    <t>変更の理由</t>
    <rPh sb="0" eb="2">
      <t>ヘンコウ</t>
    </rPh>
    <rPh sb="3" eb="5">
      <t>リユウ</t>
    </rPh>
    <phoneticPr fontId="64"/>
  </si>
  <si>
    <t>変更による影響</t>
    <rPh sb="0" eb="2">
      <t>ヘンコウ</t>
    </rPh>
    <rPh sb="5" eb="7">
      <t>エイキョウ</t>
    </rPh>
    <phoneticPr fontId="64"/>
  </si>
  <si>
    <t>変更後の助成事業に要する経費等</t>
    <rPh sb="0" eb="2">
      <t>ヘンコウ</t>
    </rPh>
    <rPh sb="2" eb="3">
      <t>ゴ</t>
    </rPh>
    <rPh sb="6" eb="8">
      <t>ジギョウ</t>
    </rPh>
    <rPh sb="9" eb="10">
      <t>ヨウ</t>
    </rPh>
    <rPh sb="12" eb="14">
      <t>ケイヒ</t>
    </rPh>
    <rPh sb="14" eb="15">
      <t>トウ</t>
    </rPh>
    <phoneticPr fontId="64"/>
  </si>
  <si>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64"/>
  </si>
  <si>
    <t>事業者情報の変更届出書</t>
    <rPh sb="0" eb="2">
      <t>ジギョウ</t>
    </rPh>
    <rPh sb="2" eb="3">
      <t>シャ</t>
    </rPh>
    <rPh sb="3" eb="5">
      <t>ジョウホウ</t>
    </rPh>
    <rPh sb="6" eb="8">
      <t>ヘンコウ</t>
    </rPh>
    <rPh sb="8" eb="11">
      <t>トドケデショ</t>
    </rPh>
    <phoneticPr fontId="12"/>
  </si>
  <si>
    <t>変更事項</t>
    <rPh sb="0" eb="2">
      <t>ヘンコウ</t>
    </rPh>
    <rPh sb="2" eb="4">
      <t>ジコウ</t>
    </rPh>
    <phoneticPr fontId="64"/>
  </si>
  <si>
    <t>変更前</t>
    <rPh sb="0" eb="2">
      <t>ヘンコウ</t>
    </rPh>
    <rPh sb="2" eb="3">
      <t>マエ</t>
    </rPh>
    <phoneticPr fontId="64"/>
  </si>
  <si>
    <t>変更後</t>
    <rPh sb="0" eb="2">
      <t>ヘンコウ</t>
    </rPh>
    <rPh sb="2" eb="3">
      <t>ゴ</t>
    </rPh>
    <phoneticPr fontId="64"/>
  </si>
  <si>
    <t>（該当のものに○）</t>
    <rPh sb="1" eb="3">
      <t>ガイトウ</t>
    </rPh>
    <phoneticPr fontId="64"/>
  </si>
  <si>
    <t>（変更事項のみ記載）</t>
    <rPh sb="1" eb="3">
      <t>ヘンコウ</t>
    </rPh>
    <rPh sb="3" eb="5">
      <t>ジコウ</t>
    </rPh>
    <rPh sb="7" eb="9">
      <t>キサイ</t>
    </rPh>
    <phoneticPr fontId="64"/>
  </si>
  <si>
    <t>１　法人登記住所の変更</t>
    <rPh sb="2" eb="4">
      <t>ホウジン</t>
    </rPh>
    <rPh sb="4" eb="6">
      <t>トウキ</t>
    </rPh>
    <rPh sb="6" eb="8">
      <t>ジュウショ</t>
    </rPh>
    <rPh sb="9" eb="11">
      <t>ヘンコウ</t>
    </rPh>
    <phoneticPr fontId="12"/>
  </si>
  <si>
    <t>３　代表者変更</t>
    <rPh sb="2" eb="5">
      <t>ダイヒョウシャ</t>
    </rPh>
    <rPh sb="5" eb="7">
      <t>ヘンコウ</t>
    </rPh>
    <phoneticPr fontId="64"/>
  </si>
  <si>
    <t>４　その他</t>
    <rPh sb="4" eb="5">
      <t>タ</t>
    </rPh>
    <phoneticPr fontId="64"/>
  </si>
  <si>
    <t>中止（廃止）の理由</t>
    <rPh sb="0" eb="2">
      <t>チュウシ</t>
    </rPh>
    <rPh sb="3" eb="5">
      <t>ハイシ</t>
    </rPh>
    <rPh sb="7" eb="9">
      <t>リユウ</t>
    </rPh>
    <phoneticPr fontId="12"/>
  </si>
  <si>
    <t>中止（廃止）による影響</t>
    <rPh sb="0" eb="2">
      <t>チュウシ</t>
    </rPh>
    <rPh sb="3" eb="5">
      <t>ハイシ</t>
    </rPh>
    <rPh sb="9" eb="11">
      <t>エイキョウ</t>
    </rPh>
    <phoneticPr fontId="12"/>
  </si>
  <si>
    <t>～</t>
    <phoneticPr fontId="64"/>
  </si>
  <si>
    <t>実績報告書兼助成金交付請求書</t>
    <rPh sb="0" eb="2">
      <t>ジッセキ</t>
    </rPh>
    <rPh sb="2" eb="5">
      <t>ホウコクショ</t>
    </rPh>
    <rPh sb="5" eb="6">
      <t>ケン</t>
    </rPh>
    <rPh sb="6" eb="9">
      <t>ジョセイキン</t>
    </rPh>
    <rPh sb="9" eb="11">
      <t>コウフ</t>
    </rPh>
    <rPh sb="11" eb="14">
      <t>セイキュウショ</t>
    </rPh>
    <phoneticPr fontId="12"/>
  </si>
  <si>
    <t>再生可能エネルギー利用設備の種別</t>
    <phoneticPr fontId="64"/>
  </si>
  <si>
    <t>円</t>
    <rPh sb="0" eb="1">
      <t>エン</t>
    </rPh>
    <phoneticPr fontId="56"/>
  </si>
  <si>
    <t>・</t>
    <phoneticPr fontId="64"/>
  </si>
  <si>
    <t>金</t>
    <rPh sb="0" eb="1">
      <t>キン</t>
    </rPh>
    <phoneticPr fontId="64"/>
  </si>
  <si>
    <t>円</t>
    <rPh sb="0" eb="1">
      <t>エン</t>
    </rPh>
    <phoneticPr fontId="64"/>
  </si>
  <si>
    <t>金融機関名　(カタカナ）</t>
    <rPh sb="0" eb="2">
      <t>キンユウ</t>
    </rPh>
    <rPh sb="2" eb="4">
      <t>キカン</t>
    </rPh>
    <rPh sb="4" eb="5">
      <t>メイ</t>
    </rPh>
    <phoneticPr fontId="12"/>
  </si>
  <si>
    <t>支店名　（カタカナ）</t>
    <rPh sb="0" eb="2">
      <t>シテン</t>
    </rPh>
    <rPh sb="2" eb="3">
      <t>メイ</t>
    </rPh>
    <phoneticPr fontId="12"/>
  </si>
  <si>
    <t>支店コード</t>
    <rPh sb="0" eb="2">
      <t>シテン</t>
    </rPh>
    <phoneticPr fontId="12"/>
  </si>
  <si>
    <t>　　</t>
    <phoneticPr fontId="12"/>
  </si>
  <si>
    <t>口座名義（※）
（カタカナ）</t>
    <rPh sb="0" eb="2">
      <t>コウザ</t>
    </rPh>
    <rPh sb="2" eb="4">
      <t>メイギ</t>
    </rPh>
    <phoneticPr fontId="12"/>
  </si>
  <si>
    <t>※必ずカタカナで記入してください。</t>
    <rPh sb="1" eb="2">
      <t>カナラ</t>
    </rPh>
    <rPh sb="8" eb="10">
      <t>キニュウ</t>
    </rPh>
    <phoneticPr fontId="12"/>
  </si>
  <si>
    <t>口座番号
（右詰）</t>
    <rPh sb="0" eb="2">
      <t>コウザ</t>
    </rPh>
    <rPh sb="2" eb="4">
      <t>バンゴウ</t>
    </rPh>
    <rPh sb="6" eb="7">
      <t>ミギ</t>
    </rPh>
    <rPh sb="7" eb="8">
      <t>ツ</t>
    </rPh>
    <phoneticPr fontId="12"/>
  </si>
  <si>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64"/>
  </si>
  <si>
    <t>(3) 助成金交付請求額</t>
    <rPh sb="7" eb="9">
      <t>コウフ</t>
    </rPh>
    <rPh sb="9" eb="11">
      <t>セイキュウ</t>
    </rPh>
    <rPh sb="11" eb="12">
      <t>ガク</t>
    </rPh>
    <phoneticPr fontId="12"/>
  </si>
  <si>
    <t>住　　所</t>
    <phoneticPr fontId="90"/>
  </si>
  <si>
    <t>助成金返還報告書</t>
    <rPh sb="2" eb="3">
      <t>キン</t>
    </rPh>
    <rPh sb="3" eb="5">
      <t>ヘンカン</t>
    </rPh>
    <rPh sb="5" eb="8">
      <t>ホウコクショ</t>
    </rPh>
    <phoneticPr fontId="12"/>
  </si>
  <si>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12"/>
  </si>
  <si>
    <t>既に交付を受けている
助成金額</t>
    <rPh sb="0" eb="1">
      <t>スデ</t>
    </rPh>
    <rPh sb="2" eb="4">
      <t>コウフ</t>
    </rPh>
    <rPh sb="5" eb="6">
      <t>ウ</t>
    </rPh>
    <rPh sb="13" eb="15">
      <t>キンガク</t>
    </rPh>
    <phoneticPr fontId="64"/>
  </si>
  <si>
    <t>返還を請求された
年月日及び金額</t>
    <rPh sb="0" eb="2">
      <t>ヘンカン</t>
    </rPh>
    <rPh sb="3" eb="5">
      <t>セイキュウ</t>
    </rPh>
    <rPh sb="9" eb="12">
      <t>ネンガッピ</t>
    </rPh>
    <rPh sb="12" eb="13">
      <t>オヨ</t>
    </rPh>
    <rPh sb="14" eb="16">
      <t>キンガク</t>
    </rPh>
    <phoneticPr fontId="64"/>
  </si>
  <si>
    <t>令和</t>
    <rPh sb="0" eb="2">
      <t>レイワ</t>
    </rPh>
    <phoneticPr fontId="64"/>
  </si>
  <si>
    <t>返還した
年月日及び金額</t>
    <rPh sb="0" eb="2">
      <t>ヘンカン</t>
    </rPh>
    <rPh sb="5" eb="8">
      <t>ネンガッピ</t>
    </rPh>
    <rPh sb="8" eb="9">
      <t>オヨ</t>
    </rPh>
    <rPh sb="10" eb="12">
      <t>キンガク</t>
    </rPh>
    <phoneticPr fontId="64"/>
  </si>
  <si>
    <t>（１）返還金</t>
    <rPh sb="3" eb="6">
      <t>ヘンカンキン</t>
    </rPh>
    <phoneticPr fontId="64"/>
  </si>
  <si>
    <t>（２）加算金</t>
    <rPh sb="3" eb="6">
      <t>カサンキン</t>
    </rPh>
    <phoneticPr fontId="64"/>
  </si>
  <si>
    <t>（３）延滞金</t>
    <rPh sb="3" eb="6">
      <t>エンタイキン</t>
    </rPh>
    <phoneticPr fontId="64"/>
  </si>
  <si>
    <t>添付資料</t>
    <rPh sb="0" eb="2">
      <t>テンプ</t>
    </rPh>
    <rPh sb="2" eb="4">
      <t>シリョウ</t>
    </rPh>
    <phoneticPr fontId="64"/>
  </si>
  <si>
    <t>・加算金及び延滞金の算出根拠資料</t>
    <rPh sb="1" eb="4">
      <t>カサンキン</t>
    </rPh>
    <rPh sb="4" eb="5">
      <t>オヨ</t>
    </rPh>
    <rPh sb="6" eb="9">
      <t>エンタイキン</t>
    </rPh>
    <rPh sb="10" eb="12">
      <t>サンシュツ</t>
    </rPh>
    <rPh sb="12" eb="14">
      <t>コンキョ</t>
    </rPh>
    <rPh sb="14" eb="16">
      <t>シリョウ</t>
    </rPh>
    <phoneticPr fontId="64"/>
  </si>
  <si>
    <t>未納返還金額</t>
    <rPh sb="0" eb="2">
      <t>ミノウ</t>
    </rPh>
    <rPh sb="2" eb="4">
      <t>ヘンカン</t>
    </rPh>
    <rPh sb="4" eb="6">
      <t>キンガク</t>
    </rPh>
    <phoneticPr fontId="64"/>
  </si>
  <si>
    <t>所有者変更承認申請書</t>
    <rPh sb="0" eb="3">
      <t>ショユウシャ</t>
    </rPh>
    <rPh sb="3" eb="5">
      <t>ヘンコウ</t>
    </rPh>
    <rPh sb="5" eb="7">
      <t>ショウニン</t>
    </rPh>
    <rPh sb="7" eb="10">
      <t>シンセイショ</t>
    </rPh>
    <phoneticPr fontId="12"/>
  </si>
  <si>
    <t>助成事業者住所</t>
    <rPh sb="2" eb="4">
      <t>ジギョウ</t>
    </rPh>
    <rPh sb="4" eb="5">
      <t>シャ</t>
    </rPh>
    <rPh sb="5" eb="7">
      <t>ジュウショ</t>
    </rPh>
    <phoneticPr fontId="64"/>
  </si>
  <si>
    <t>フリガナ</t>
    <phoneticPr fontId="64"/>
  </si>
  <si>
    <t>助成事業者名</t>
    <rPh sb="2" eb="4">
      <t>ジギョウ</t>
    </rPh>
    <rPh sb="4" eb="5">
      <t>シャ</t>
    </rPh>
    <rPh sb="5" eb="6">
      <t>メイ</t>
    </rPh>
    <phoneticPr fontId="64"/>
  </si>
  <si>
    <t>電話番号</t>
    <rPh sb="0" eb="2">
      <t>デンワ</t>
    </rPh>
    <rPh sb="2" eb="4">
      <t>バンゴウ</t>
    </rPh>
    <phoneticPr fontId="64"/>
  </si>
  <si>
    <t>変更理由</t>
    <rPh sb="0" eb="2">
      <t>ヘンコウ</t>
    </rPh>
    <rPh sb="2" eb="4">
      <t>リユウ</t>
    </rPh>
    <phoneticPr fontId="64"/>
  </si>
  <si>
    <t>変更年月日</t>
    <rPh sb="0" eb="2">
      <t>ヘンコウ</t>
    </rPh>
    <rPh sb="2" eb="5">
      <t>ネンガッピ</t>
    </rPh>
    <phoneticPr fontId="64"/>
  </si>
  <si>
    <t>月</t>
    <rPh sb="0" eb="1">
      <t>ツキ</t>
    </rPh>
    <phoneticPr fontId="64"/>
  </si>
  <si>
    <t>【助成金の交付に伴う義務】</t>
    <rPh sb="3" eb="4">
      <t>キン</t>
    </rPh>
    <rPh sb="5" eb="7">
      <t>コウフ</t>
    </rPh>
    <rPh sb="8" eb="9">
      <t>トモナ</t>
    </rPh>
    <rPh sb="10" eb="12">
      <t>ギム</t>
    </rPh>
    <phoneticPr fontId="12"/>
  </si>
  <si>
    <t>承諾します</t>
    <rPh sb="0" eb="2">
      <t>ショウダク</t>
    </rPh>
    <phoneticPr fontId="64"/>
  </si>
  <si>
    <t>助成対象設備の所有者の変更に伴い、交付要綱に定められた本助成金の交付に伴う全ての条件、義務等についても、助成対象設備の変更後の所有者に移転することを承諾します。</t>
    <rPh sb="2" eb="4">
      <t>タイショウ</t>
    </rPh>
    <rPh sb="4" eb="6">
      <t>セツビ</t>
    </rPh>
    <rPh sb="7" eb="10">
      <t>ショユウシャ</t>
    </rPh>
    <rPh sb="11" eb="13">
      <t>ヘンコウ</t>
    </rPh>
    <rPh sb="14" eb="15">
      <t>トモナ</t>
    </rPh>
    <rPh sb="17" eb="19">
      <t>コウフ</t>
    </rPh>
    <rPh sb="19" eb="21">
      <t>ヨウコウ</t>
    </rPh>
    <rPh sb="22" eb="23">
      <t>サダ</t>
    </rPh>
    <rPh sb="27" eb="28">
      <t>ホン</t>
    </rPh>
    <rPh sb="28" eb="31">
      <t>ジョセイキン</t>
    </rPh>
    <rPh sb="32" eb="34">
      <t>コウフ</t>
    </rPh>
    <rPh sb="35" eb="36">
      <t>トモナ</t>
    </rPh>
    <rPh sb="37" eb="38">
      <t>スベ</t>
    </rPh>
    <rPh sb="40" eb="42">
      <t>ジョウケン</t>
    </rPh>
    <rPh sb="43" eb="45">
      <t>ギム</t>
    </rPh>
    <rPh sb="45" eb="46">
      <t>ナド</t>
    </rPh>
    <rPh sb="54" eb="56">
      <t>タイショウ</t>
    </rPh>
    <rPh sb="56" eb="58">
      <t>セツビ</t>
    </rPh>
    <rPh sb="59" eb="61">
      <t>ヘンコウ</t>
    </rPh>
    <rPh sb="61" eb="62">
      <t>ゴ</t>
    </rPh>
    <rPh sb="63" eb="66">
      <t>ショユウシャ</t>
    </rPh>
    <rPh sb="67" eb="69">
      <t>イテン</t>
    </rPh>
    <rPh sb="74" eb="76">
      <t>ショウダク</t>
    </rPh>
    <phoneticPr fontId="12"/>
  </si>
  <si>
    <t>←チェックボックスにチェックを入れてください。</t>
    <rPh sb="15" eb="16">
      <t>イ</t>
    </rPh>
    <phoneticPr fontId="64"/>
  </si>
  <si>
    <t>名称</t>
    <rPh sb="0" eb="2">
      <t>メイショウ</t>
    </rPh>
    <phoneticPr fontId="64"/>
  </si>
  <si>
    <t>住所</t>
    <rPh sb="0" eb="2">
      <t>ジュウショ</t>
    </rPh>
    <phoneticPr fontId="64"/>
  </si>
  <si>
    <t>使用場所</t>
    <rPh sb="0" eb="2">
      <t>シヨウ</t>
    </rPh>
    <rPh sb="2" eb="4">
      <t>バショ</t>
    </rPh>
    <phoneticPr fontId="64"/>
  </si>
  <si>
    <t>助成対象会社名</t>
    <rPh sb="0" eb="2">
      <t>ジョセイ</t>
    </rPh>
    <rPh sb="2" eb="4">
      <t>タイショウ</t>
    </rPh>
    <rPh sb="4" eb="7">
      <t>カイシャメイ</t>
    </rPh>
    <phoneticPr fontId="19"/>
  </si>
  <si>
    <t>助成対象郵便</t>
    <rPh sb="0" eb="2">
      <t>ジョセイ</t>
    </rPh>
    <rPh sb="2" eb="4">
      <t>タイショウ</t>
    </rPh>
    <rPh sb="4" eb="6">
      <t>ユウビン</t>
    </rPh>
    <phoneticPr fontId="19"/>
  </si>
  <si>
    <t>助成対象住所</t>
    <rPh sb="4" eb="6">
      <t>ジュウショ</t>
    </rPh>
    <phoneticPr fontId="19"/>
  </si>
  <si>
    <t>助成対象　役職名</t>
    <rPh sb="5" eb="8">
      <t>ヤクショクメイ</t>
    </rPh>
    <phoneticPr fontId="19"/>
  </si>
  <si>
    <t>助成対象担当部課名</t>
    <rPh sb="4" eb="6">
      <t>タントウ</t>
    </rPh>
    <rPh sb="6" eb="8">
      <t>ブカ</t>
    </rPh>
    <rPh sb="8" eb="9">
      <t>メイ</t>
    </rPh>
    <phoneticPr fontId="19"/>
  </si>
  <si>
    <t>助成対象担当　電話番号</t>
    <rPh sb="7" eb="9">
      <t>デンワ</t>
    </rPh>
    <rPh sb="9" eb="11">
      <t>バンゴウ</t>
    </rPh>
    <phoneticPr fontId="19"/>
  </si>
  <si>
    <t>助成対象担当　携帯電話</t>
    <rPh sb="7" eb="9">
      <t>ケイタイ</t>
    </rPh>
    <rPh sb="9" eb="11">
      <t>デンワ</t>
    </rPh>
    <phoneticPr fontId="19"/>
  </si>
  <si>
    <t>助成対象担当　メアド</t>
    <phoneticPr fontId="19"/>
  </si>
  <si>
    <t>設置場所　名称</t>
    <rPh sb="0" eb="2">
      <t>セッチ</t>
    </rPh>
    <rPh sb="2" eb="4">
      <t>バショ</t>
    </rPh>
    <rPh sb="5" eb="7">
      <t>メイショウ</t>
    </rPh>
    <phoneticPr fontId="19"/>
  </si>
  <si>
    <t>設置場所　住所</t>
    <rPh sb="5" eb="7">
      <t>ジュウショ</t>
    </rPh>
    <phoneticPr fontId="19"/>
  </si>
  <si>
    <t>令和4</t>
    <rPh sb="0" eb="2">
      <t>レイワ</t>
    </rPh>
    <phoneticPr fontId="56"/>
  </si>
  <si>
    <t>申請者区分</t>
    <rPh sb="0" eb="3">
      <t>シンセイシャ</t>
    </rPh>
    <rPh sb="3" eb="5">
      <t>クブン</t>
    </rPh>
    <phoneticPr fontId="56"/>
  </si>
  <si>
    <t>３.蓄電池に関する事業</t>
    <rPh sb="2" eb="5">
      <t>チクデンチ</t>
    </rPh>
    <rPh sb="6" eb="7">
      <t>カン</t>
    </rPh>
    <rPh sb="9" eb="11">
      <t>ジギョウ</t>
    </rPh>
    <phoneticPr fontId="64"/>
  </si>
  <si>
    <t>※1 統計法（平成19年法律第53号。以下「法」という。）第28条第1項及び附則第3条の規定に基づき、</t>
    <rPh sb="3" eb="6">
      <t>トウケイホウ</t>
    </rPh>
    <rPh sb="7" eb="9">
      <t>ヘイセイ</t>
    </rPh>
    <rPh sb="11" eb="12">
      <t>ネン</t>
    </rPh>
    <rPh sb="12" eb="14">
      <t>ホウリツ</t>
    </rPh>
    <rPh sb="14" eb="15">
      <t>ダイ</t>
    </rPh>
    <rPh sb="17" eb="18">
      <t>ゴウ</t>
    </rPh>
    <rPh sb="19" eb="21">
      <t>イカ</t>
    </rPh>
    <rPh sb="22" eb="23">
      <t>ホウ</t>
    </rPh>
    <rPh sb="29" eb="30">
      <t>ダイ</t>
    </rPh>
    <rPh sb="32" eb="33">
      <t>ジョウ</t>
    </rPh>
    <rPh sb="33" eb="34">
      <t>ダイ</t>
    </rPh>
    <rPh sb="35" eb="36">
      <t>コウ</t>
    </rPh>
    <rPh sb="36" eb="37">
      <t>オヨ</t>
    </rPh>
    <rPh sb="38" eb="40">
      <t>フソク</t>
    </rPh>
    <rPh sb="40" eb="41">
      <t>ダイ</t>
    </rPh>
    <rPh sb="42" eb="43">
      <t>ジョウ</t>
    </rPh>
    <rPh sb="44" eb="46">
      <t>キテイ</t>
    </rPh>
    <rPh sb="47" eb="48">
      <t>モト</t>
    </rPh>
    <phoneticPr fontId="13"/>
  </si>
  <si>
    <t>　法第2条第9項に規定する統計基準のこと。</t>
    <phoneticPr fontId="12"/>
  </si>
  <si>
    <t>製造者名（メーカー名）</t>
    <rPh sb="0" eb="3">
      <t>セイゾウシャ</t>
    </rPh>
    <rPh sb="3" eb="4">
      <t>メイ</t>
    </rPh>
    <rPh sb="9" eb="10">
      <t>メイ</t>
    </rPh>
    <phoneticPr fontId="12"/>
  </si>
  <si>
    <t>枚</t>
    <rPh sb="0" eb="1">
      <t>マイ</t>
    </rPh>
    <phoneticPr fontId="12"/>
  </si>
  <si>
    <t>③</t>
    <phoneticPr fontId="12"/>
  </si>
  <si>
    <t>機器番号/見積明細番号</t>
    <rPh sb="0" eb="4">
      <t>キキバンゴウ</t>
    </rPh>
    <rPh sb="5" eb="11">
      <t>ミツモリメイサイバンゴウ</t>
    </rPh>
    <phoneticPr fontId="12"/>
  </si>
  <si>
    <t>１枚あたりの公称最大出力</t>
    <rPh sb="1" eb="2">
      <t>マイ</t>
    </rPh>
    <rPh sb="6" eb="8">
      <t>コウショウ</t>
    </rPh>
    <rPh sb="8" eb="10">
      <t>サイダイ</t>
    </rPh>
    <rPh sb="10" eb="12">
      <t>シュツリョク</t>
    </rPh>
    <phoneticPr fontId="12"/>
  </si>
  <si>
    <t>公称最大出力合計</t>
    <rPh sb="0" eb="2">
      <t>コウショウ</t>
    </rPh>
    <rPh sb="2" eb="4">
      <t>サイダイ</t>
    </rPh>
    <rPh sb="4" eb="6">
      <t>シュツリョク</t>
    </rPh>
    <rPh sb="6" eb="8">
      <t>ゴウケイ</t>
    </rPh>
    <phoneticPr fontId="12"/>
  </si>
  <si>
    <t>②</t>
  </si>
  <si>
    <t>③</t>
    <phoneticPr fontId="12"/>
  </si>
  <si>
    <r>
      <t>１．</t>
    </r>
    <r>
      <rPr>
        <b/>
        <sz val="12"/>
        <color indexed="8"/>
        <rFont val="ＭＳ Ｐ明朝"/>
        <family val="1"/>
        <charset val="128"/>
      </rPr>
      <t>入力の流れ</t>
    </r>
    <rPh sb="2" eb="4">
      <t>ニュウリョク</t>
    </rPh>
    <rPh sb="5" eb="6">
      <t>ナガ</t>
    </rPh>
    <phoneticPr fontId="13"/>
  </si>
  <si>
    <t>２．入力の手順</t>
    <rPh sb="2" eb="4">
      <t>ニュウリョク</t>
    </rPh>
    <rPh sb="5" eb="7">
      <t>テ</t>
    </rPh>
    <phoneticPr fontId="13"/>
  </si>
  <si>
    <r>
      <t>セルが</t>
    </r>
    <r>
      <rPr>
        <sz val="11"/>
        <color indexed="8"/>
        <rFont val="ＭＳ Ｐ明朝"/>
        <family val="1"/>
        <charset val="128"/>
      </rPr>
      <t>着色されていない部分は、全て保護が掛かっていますので、入力はできません。</t>
    </r>
    <phoneticPr fontId="12"/>
  </si>
  <si>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3"/>
  </si>
  <si>
    <r>
      <rPr>
        <sz val="11"/>
        <color indexed="8"/>
        <rFont val="ＭＳ Ｐ明朝"/>
        <family val="1"/>
        <charset val="128"/>
      </rPr>
      <t>シートの列んでいる順番に入力していく</t>
    </r>
    <rPh sb="4" eb="5">
      <t>ナラ</t>
    </rPh>
    <rPh sb="9" eb="11">
      <t>ジュンバン</t>
    </rPh>
    <rPh sb="12" eb="14">
      <t>ニュウリョク</t>
    </rPh>
    <phoneticPr fontId="13"/>
  </si>
  <si>
    <r>
      <t>（１）事業実施体制図</t>
    </r>
    <r>
      <rPr>
        <b/>
        <u/>
        <sz val="11"/>
        <color theme="1"/>
        <rFont val="ＭＳ Ｐ明朝"/>
        <family val="1"/>
        <charset val="128"/>
      </rPr>
      <t>　(リース契約・第三者所有・自己託送の場合は作成してください。）</t>
    </r>
    <rPh sb="3" eb="5">
      <t>ジギョウ</t>
    </rPh>
    <rPh sb="5" eb="7">
      <t>ジッシ</t>
    </rPh>
    <rPh sb="7" eb="9">
      <t>タイセイ</t>
    </rPh>
    <rPh sb="9" eb="10">
      <t>ズ</t>
    </rPh>
    <rPh sb="15" eb="17">
      <t>ケイヤク</t>
    </rPh>
    <rPh sb="18" eb="19">
      <t>ダイ</t>
    </rPh>
    <rPh sb="19" eb="20">
      <t>サン</t>
    </rPh>
    <rPh sb="20" eb="21">
      <t>シャ</t>
    </rPh>
    <rPh sb="21" eb="23">
      <t>ショユウ</t>
    </rPh>
    <rPh sb="24" eb="26">
      <t>ジコ</t>
    </rPh>
    <rPh sb="26" eb="28">
      <t>タクソウ</t>
    </rPh>
    <rPh sb="29" eb="31">
      <t>バアイ</t>
    </rPh>
    <rPh sb="32" eb="34">
      <t>サクセイ</t>
    </rPh>
    <phoneticPr fontId="12"/>
  </si>
  <si>
    <t>様式一式</t>
    <rPh sb="0" eb="4">
      <t>ヨウシキイッシキ</t>
    </rPh>
    <phoneticPr fontId="56"/>
  </si>
  <si>
    <t>～目次～</t>
    <rPh sb="1" eb="3">
      <t>モクジ</t>
    </rPh>
    <phoneticPr fontId="56"/>
  </si>
  <si>
    <t>シート名・様式名</t>
    <rPh sb="3" eb="4">
      <t>メイ</t>
    </rPh>
    <rPh sb="5" eb="8">
      <t>ヨウシキメイ</t>
    </rPh>
    <phoneticPr fontId="56"/>
  </si>
  <si>
    <t>提出方法</t>
    <rPh sb="0" eb="4">
      <t>テイシュツホウホウ</t>
    </rPh>
    <phoneticPr fontId="56"/>
  </si>
  <si>
    <t>記載要領</t>
    <rPh sb="0" eb="4">
      <t>キサイヨウリョウ</t>
    </rPh>
    <phoneticPr fontId="64"/>
  </si>
  <si>
    <t>基本情報入力シート</t>
    <phoneticPr fontId="64"/>
  </si>
  <si>
    <t>共通様式　補助資料</t>
    <phoneticPr fontId="64"/>
  </si>
  <si>
    <t>1.蓄電池一体型PCS
按分方法：PCS単体の価格を蓄電池容量と再エネ設備本体の出力で按分</t>
    <rPh sb="2" eb="5">
      <t>チクデンチ</t>
    </rPh>
    <rPh sb="5" eb="8">
      <t>イッタイガタ</t>
    </rPh>
    <phoneticPr fontId="64"/>
  </si>
  <si>
    <t>入力欄</t>
    <rPh sb="0" eb="2">
      <t>ニュウリョク</t>
    </rPh>
    <rPh sb="2" eb="3">
      <t>ラン</t>
    </rPh>
    <phoneticPr fontId="64"/>
  </si>
  <si>
    <t>自動入力</t>
    <rPh sb="0" eb="2">
      <t>ジドウ</t>
    </rPh>
    <rPh sb="2" eb="4">
      <t>ニュウリョク</t>
    </rPh>
    <phoneticPr fontId="64"/>
  </si>
  <si>
    <t>見積金額</t>
    <rPh sb="0" eb="2">
      <t>ミツモリ</t>
    </rPh>
    <rPh sb="2" eb="4">
      <t>キンガク</t>
    </rPh>
    <phoneticPr fontId="64"/>
  </si>
  <si>
    <t>容量</t>
    <rPh sb="0" eb="2">
      <t>ヨウリョウ</t>
    </rPh>
    <phoneticPr fontId="64"/>
  </si>
  <si>
    <t>按分後金額</t>
    <rPh sb="0" eb="2">
      <t>アンブン</t>
    </rPh>
    <rPh sb="2" eb="3">
      <t>ゴ</t>
    </rPh>
    <rPh sb="3" eb="5">
      <t>キンガク</t>
    </rPh>
    <phoneticPr fontId="64"/>
  </si>
  <si>
    <t>蓄電池一体型ﾊｲﾌﾞﾘｯﾄﾞPCS金額</t>
    <rPh sb="0" eb="3">
      <t>チクデンチ</t>
    </rPh>
    <rPh sb="3" eb="6">
      <t>イッタイガタ</t>
    </rPh>
    <rPh sb="17" eb="19">
      <t>キンガク</t>
    </rPh>
    <phoneticPr fontId="64"/>
  </si>
  <si>
    <t>蓄電池金額</t>
    <rPh sb="0" eb="3">
      <t>チクデンチ</t>
    </rPh>
    <rPh sb="3" eb="5">
      <t>キンガク</t>
    </rPh>
    <phoneticPr fontId="64"/>
  </si>
  <si>
    <t>蓄電池容量(kwh)・・・②</t>
    <rPh sb="0" eb="3">
      <t>チクデンチ</t>
    </rPh>
    <rPh sb="3" eb="5">
      <t>ヨウリョウ</t>
    </rPh>
    <phoneticPr fontId="64"/>
  </si>
  <si>
    <t>蓄電池側計上分</t>
    <rPh sb="0" eb="3">
      <t>チクデンチ</t>
    </rPh>
    <rPh sb="3" eb="4">
      <t>ガワ</t>
    </rPh>
    <rPh sb="4" eb="6">
      <t>ケイジョウ</t>
    </rPh>
    <rPh sb="6" eb="7">
      <t>ブン</t>
    </rPh>
    <phoneticPr fontId="64"/>
  </si>
  <si>
    <t>ハイブリッドPCS金額(※1)</t>
    <rPh sb="9" eb="11">
      <t>キンガク</t>
    </rPh>
    <phoneticPr fontId="64"/>
  </si>
  <si>
    <t>合計容量（①+②）</t>
    <rPh sb="0" eb="2">
      <t>ゴウケイ</t>
    </rPh>
    <rPh sb="2" eb="4">
      <t>ヨウリョウ</t>
    </rPh>
    <phoneticPr fontId="64"/>
  </si>
  <si>
    <t>合計金額</t>
    <rPh sb="0" eb="2">
      <t>ゴウケイ</t>
    </rPh>
    <rPh sb="2" eb="4">
      <t>キンガク</t>
    </rPh>
    <phoneticPr fontId="64"/>
  </si>
  <si>
    <t>(蓄電池一体型PCS見積金額）</t>
    <rPh sb="1" eb="4">
      <t>チクデンチ</t>
    </rPh>
    <rPh sb="4" eb="7">
      <t>イッタイガタ</t>
    </rPh>
    <rPh sb="10" eb="12">
      <t>ミツモリ</t>
    </rPh>
    <rPh sb="12" eb="14">
      <t>キンガク</t>
    </rPh>
    <phoneticPr fontId="64"/>
  </si>
  <si>
    <t>※1：金額の根拠の提出すること（機器金額のわかるもの、見積書、メーカー発行の金額構成資料等）</t>
    <rPh sb="3" eb="5">
      <t>キンガク</t>
    </rPh>
    <rPh sb="6" eb="8">
      <t>コンキョ</t>
    </rPh>
    <rPh sb="9" eb="11">
      <t>テイシュツ</t>
    </rPh>
    <rPh sb="16" eb="18">
      <t>キキ</t>
    </rPh>
    <rPh sb="18" eb="20">
      <t>キンガク</t>
    </rPh>
    <rPh sb="27" eb="30">
      <t>ミツモリショ</t>
    </rPh>
    <rPh sb="35" eb="37">
      <t>ハッコウ</t>
    </rPh>
    <rPh sb="38" eb="40">
      <t>キンガク</t>
    </rPh>
    <rPh sb="40" eb="42">
      <t>コウセイ</t>
    </rPh>
    <rPh sb="42" eb="44">
      <t>シリョウ</t>
    </rPh>
    <rPh sb="44" eb="45">
      <t>トウ</t>
    </rPh>
    <phoneticPr fontId="64"/>
  </si>
  <si>
    <t>2.ハイブリッドPCS
按分方法：蓄電池容量と再エネ設備本体の出力で按分</t>
    <phoneticPr fontId="64"/>
  </si>
  <si>
    <t>ハイブリッドPCS金額</t>
    <rPh sb="9" eb="11">
      <t>キンガク</t>
    </rPh>
    <phoneticPr fontId="64"/>
  </si>
  <si>
    <t>(ハイブリッドPCS見積金額）</t>
    <rPh sb="10" eb="12">
      <t>ミツモリ</t>
    </rPh>
    <rPh sb="12" eb="14">
      <t>キンガク</t>
    </rPh>
    <phoneticPr fontId="64"/>
  </si>
  <si>
    <t>３.共通設備按分計算
按分方法：共通設備の価格を導入設備の容量で按分</t>
    <rPh sb="2" eb="4">
      <t>キョウツウ</t>
    </rPh>
    <rPh sb="4" eb="6">
      <t>セツビ</t>
    </rPh>
    <rPh sb="6" eb="8">
      <t>アンブン</t>
    </rPh>
    <rPh sb="8" eb="10">
      <t>ケイサン</t>
    </rPh>
    <phoneticPr fontId="64"/>
  </si>
  <si>
    <t>按分対象項目の金額</t>
    <rPh sb="0" eb="2">
      <t>アンブン</t>
    </rPh>
    <rPh sb="2" eb="4">
      <t>タイショウ</t>
    </rPh>
    <rPh sb="4" eb="6">
      <t>コウモク</t>
    </rPh>
    <rPh sb="7" eb="9">
      <t>キンガク</t>
    </rPh>
    <phoneticPr fontId="64"/>
  </si>
  <si>
    <t>設備①容量・・・①</t>
    <rPh sb="0" eb="2">
      <t>セツビ</t>
    </rPh>
    <rPh sb="3" eb="5">
      <t>ヨウリョウ</t>
    </rPh>
    <phoneticPr fontId="64"/>
  </si>
  <si>
    <t>設備①側計上分</t>
    <rPh sb="3" eb="4">
      <t>ガワ</t>
    </rPh>
    <rPh sb="4" eb="6">
      <t>ケイジョウ</t>
    </rPh>
    <rPh sb="6" eb="7">
      <t>ブン</t>
    </rPh>
    <phoneticPr fontId="64"/>
  </si>
  <si>
    <t>設備②容量・・・②</t>
    <rPh sb="0" eb="2">
      <t>セツビ</t>
    </rPh>
    <rPh sb="3" eb="5">
      <t>ヨウリョウ</t>
    </rPh>
    <phoneticPr fontId="64"/>
  </si>
  <si>
    <t>設備②側計上分</t>
    <rPh sb="0" eb="2">
      <t>セツビ</t>
    </rPh>
    <rPh sb="3" eb="4">
      <t>ガワ</t>
    </rPh>
    <rPh sb="4" eb="6">
      <t>ケイジョウ</t>
    </rPh>
    <rPh sb="6" eb="7">
      <t>ブン</t>
    </rPh>
    <phoneticPr fontId="64"/>
  </si>
  <si>
    <t>(機器見積金額）</t>
    <rPh sb="1" eb="3">
      <t>キキ</t>
    </rPh>
    <rPh sb="3" eb="5">
      <t>ミツモリ</t>
    </rPh>
    <rPh sb="5" eb="7">
      <t>キンガク</t>
    </rPh>
    <phoneticPr fontId="64"/>
  </si>
  <si>
    <t>共通設備の例：計測器（蓄電池残量、発電量測定）、液晶表示装置（蓄電池残量、発電量表示）etc</t>
    <rPh sb="0" eb="2">
      <t>キョウツウ</t>
    </rPh>
    <rPh sb="2" eb="4">
      <t>セツビ</t>
    </rPh>
    <rPh sb="5" eb="6">
      <t>レイ</t>
    </rPh>
    <rPh sb="7" eb="10">
      <t>ケイソクキ</t>
    </rPh>
    <rPh sb="11" eb="14">
      <t>チクデンチ</t>
    </rPh>
    <rPh sb="14" eb="16">
      <t>ザンリョウ</t>
    </rPh>
    <rPh sb="17" eb="19">
      <t>ハツデン</t>
    </rPh>
    <rPh sb="19" eb="20">
      <t>リョウ</t>
    </rPh>
    <rPh sb="20" eb="22">
      <t>ソクテイ</t>
    </rPh>
    <rPh sb="24" eb="26">
      <t>エキショウ</t>
    </rPh>
    <rPh sb="26" eb="28">
      <t>ヒョウジ</t>
    </rPh>
    <rPh sb="28" eb="30">
      <t>ソウチ</t>
    </rPh>
    <rPh sb="31" eb="34">
      <t>チクデンチ</t>
    </rPh>
    <rPh sb="34" eb="36">
      <t>ザンリョウ</t>
    </rPh>
    <rPh sb="37" eb="39">
      <t>ハツデン</t>
    </rPh>
    <rPh sb="39" eb="40">
      <t>リョウ</t>
    </rPh>
    <rPh sb="40" eb="42">
      <t>ヒョウジ</t>
    </rPh>
    <phoneticPr fontId="64"/>
  </si>
  <si>
    <t>（添付資料７）</t>
    <rPh sb="1" eb="3">
      <t>テンプ</t>
    </rPh>
    <rPh sb="3" eb="5">
      <t>シリョウ</t>
    </rPh>
    <phoneticPr fontId="12"/>
  </si>
  <si>
    <t>（１）需要先の想定電力消費量と想定発電電力量（月別、年間の消費量、発電量）（kWh）</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3" eb="25">
      <t>ツキベツ</t>
    </rPh>
    <rPh sb="26" eb="28">
      <t>ネンカン</t>
    </rPh>
    <rPh sb="29" eb="32">
      <t>ショウヒリョウ</t>
    </rPh>
    <rPh sb="33" eb="35">
      <t>ハツデン</t>
    </rPh>
    <rPh sb="35" eb="36">
      <t>リョウ</t>
    </rPh>
    <rPh sb="36" eb="37">
      <t>デンリョウ</t>
    </rPh>
    <phoneticPr fontId="12"/>
  </si>
  <si>
    <t>・対象施設等で必要とされる電力の計算根拠</t>
    <rPh sb="1" eb="3">
      <t>タイショウ</t>
    </rPh>
    <rPh sb="3" eb="5">
      <t>シセツ</t>
    </rPh>
    <rPh sb="5" eb="6">
      <t>トウ</t>
    </rPh>
    <rPh sb="7" eb="9">
      <t>ヒツヨウ</t>
    </rPh>
    <rPh sb="13" eb="15">
      <t>デンリョク</t>
    </rPh>
    <rPh sb="16" eb="18">
      <t>ケイサン</t>
    </rPh>
    <rPh sb="18" eb="20">
      <t>コンキョ</t>
    </rPh>
    <phoneticPr fontId="12"/>
  </si>
  <si>
    <t>共通様式のとおり</t>
    <rPh sb="0" eb="2">
      <t>キョウツウ</t>
    </rPh>
    <rPh sb="2" eb="4">
      <t>ヨウシキ</t>
    </rPh>
    <phoneticPr fontId="12"/>
  </si>
  <si>
    <t>※　該当事項がある場合は、その内容がわかる資料（添付資料24）を提出すること。</t>
    <rPh sb="2" eb="4">
      <t>ガイトウ</t>
    </rPh>
    <rPh sb="4" eb="6">
      <t>ジコウ</t>
    </rPh>
    <rPh sb="9" eb="11">
      <t>バアイ</t>
    </rPh>
    <rPh sb="15" eb="17">
      <t>ナイヨウ</t>
    </rPh>
    <rPh sb="21" eb="23">
      <t>シリョウ</t>
    </rPh>
    <rPh sb="24" eb="26">
      <t>テンプ</t>
    </rPh>
    <rPh sb="26" eb="28">
      <t>シリョウ</t>
    </rPh>
    <rPh sb="32" eb="34">
      <t>テイシュツ</t>
    </rPh>
    <phoneticPr fontId="12"/>
  </si>
  <si>
    <t>使用設備
(負荷一覧)</t>
    <rPh sb="0" eb="2">
      <t>シヨウ</t>
    </rPh>
    <rPh sb="2" eb="4">
      <t>セツビ</t>
    </rPh>
    <rPh sb="6" eb="8">
      <t>フカ</t>
    </rPh>
    <rPh sb="8" eb="10">
      <t>イチラン</t>
    </rPh>
    <phoneticPr fontId="64"/>
  </si>
  <si>
    <t>使用時間（h）</t>
    <phoneticPr fontId="64"/>
  </si>
  <si>
    <t>共通様式　助成対象事業経費内訳</t>
    <rPh sb="0" eb="2">
      <t>キョウツウ</t>
    </rPh>
    <rPh sb="2" eb="4">
      <t>ヨウシキ</t>
    </rPh>
    <rPh sb="5" eb="7">
      <t>ジョセイ</t>
    </rPh>
    <rPh sb="7" eb="9">
      <t>タイショウ</t>
    </rPh>
    <rPh sb="9" eb="11">
      <t>ジギョウ</t>
    </rPh>
    <rPh sb="11" eb="13">
      <t>ケイヒ</t>
    </rPh>
    <rPh sb="13" eb="15">
      <t>ウチワケ</t>
    </rPh>
    <phoneticPr fontId="64"/>
  </si>
  <si>
    <t>金融機関コード</t>
    <rPh sb="0" eb="2">
      <t>キンユウ</t>
    </rPh>
    <rPh sb="2" eb="4">
      <t>キカン</t>
    </rPh>
    <phoneticPr fontId="12"/>
  </si>
  <si>
    <t>選択してください</t>
  </si>
  <si>
    <t>交付申請（実施要綱第５条一項ア～サ）</t>
    <rPh sb="0" eb="2">
      <t>コウフ</t>
    </rPh>
    <rPh sb="2" eb="4">
      <t>シンセイ</t>
    </rPh>
    <rPh sb="5" eb="7">
      <t>ジッシ</t>
    </rPh>
    <rPh sb="7" eb="9">
      <t>ヨウコウ</t>
    </rPh>
    <rPh sb="9" eb="10">
      <t>ダイ</t>
    </rPh>
    <rPh sb="11" eb="12">
      <t>ジョウ</t>
    </rPh>
    <rPh sb="12" eb="13">
      <t>１</t>
    </rPh>
    <rPh sb="13" eb="14">
      <t>コウ</t>
    </rPh>
    <phoneticPr fontId="64"/>
  </si>
  <si>
    <t>開始届（実施要綱第５条一項ア～サ）</t>
    <rPh sb="0" eb="2">
      <t>カイシ</t>
    </rPh>
    <rPh sb="2" eb="3">
      <t>トドケ</t>
    </rPh>
    <phoneticPr fontId="64"/>
  </si>
  <si>
    <t>計画変更（実施要綱第５条一項ア～サ）</t>
    <rPh sb="0" eb="2">
      <t>ケイカク</t>
    </rPh>
    <rPh sb="2" eb="4">
      <t>ヘンコウ</t>
    </rPh>
    <phoneticPr fontId="64"/>
  </si>
  <si>
    <t>実績報告（実施要綱第５条一項ア～サ）</t>
    <rPh sb="0" eb="2">
      <t>ジッセキ</t>
    </rPh>
    <rPh sb="2" eb="4">
      <t>ホウコク</t>
    </rPh>
    <phoneticPr fontId="64"/>
  </si>
  <si>
    <t>交付申請（実施要綱第５条一項シ）</t>
    <rPh sb="0" eb="2">
      <t>コウフ</t>
    </rPh>
    <rPh sb="2" eb="4">
      <t>シンセイ</t>
    </rPh>
    <rPh sb="5" eb="7">
      <t>ジッシ</t>
    </rPh>
    <rPh sb="7" eb="9">
      <t>ヨウコウ</t>
    </rPh>
    <rPh sb="9" eb="10">
      <t>ダイ</t>
    </rPh>
    <rPh sb="11" eb="12">
      <t>ジョウ</t>
    </rPh>
    <rPh sb="12" eb="13">
      <t>１</t>
    </rPh>
    <rPh sb="13" eb="14">
      <t>コウ</t>
    </rPh>
    <phoneticPr fontId="64"/>
  </si>
  <si>
    <t>開始届（実施要綱第５条一項シ）</t>
    <rPh sb="0" eb="2">
      <t>カイシ</t>
    </rPh>
    <rPh sb="2" eb="3">
      <t>トドケ</t>
    </rPh>
    <phoneticPr fontId="64"/>
  </si>
  <si>
    <t>計画変更（実施要綱第５条一項シ）</t>
    <rPh sb="0" eb="2">
      <t>ケイカク</t>
    </rPh>
    <rPh sb="2" eb="4">
      <t>ヘンコウ</t>
    </rPh>
    <phoneticPr fontId="64"/>
  </si>
  <si>
    <t>実績報告（実施要綱第５条一項シ）</t>
    <rPh sb="0" eb="2">
      <t>ジッセキ</t>
    </rPh>
    <rPh sb="2" eb="4">
      <t>ホウコク</t>
    </rPh>
    <phoneticPr fontId="64"/>
  </si>
  <si>
    <t>300,000円/kW</t>
    <rPh sb="7" eb="8">
      <t>エン</t>
    </rPh>
    <phoneticPr fontId="64"/>
  </si>
  <si>
    <t>3/4</t>
  </si>
  <si>
    <t>3/4</t>
    <phoneticPr fontId="64"/>
  </si>
  <si>
    <t>4</t>
    <phoneticPr fontId="64"/>
  </si>
  <si>
    <t>300,000円/kWh</t>
    <rPh sb="7" eb="8">
      <t>エン</t>
    </rPh>
    <phoneticPr fontId="64"/>
  </si>
  <si>
    <t>〇〇</t>
    <phoneticPr fontId="56"/>
  </si>
  <si>
    <t>〇</t>
    <phoneticPr fontId="56"/>
  </si>
  <si>
    <t>既設発電容量（kW）</t>
    <rPh sb="0" eb="2">
      <t>キセツ</t>
    </rPh>
    <rPh sb="2" eb="4">
      <t>ハツデン</t>
    </rPh>
    <rPh sb="4" eb="6">
      <t>ヨウリョウ</t>
    </rPh>
    <phoneticPr fontId="64"/>
  </si>
  <si>
    <t>蓄電池容量</t>
    <rPh sb="0" eb="3">
      <t>チクデンチ</t>
    </rPh>
    <rPh sb="3" eb="5">
      <t>ヨウリョウ</t>
    </rPh>
    <phoneticPr fontId="64"/>
  </si>
  <si>
    <t>助成対象蓄電池容量上限</t>
    <rPh sb="0" eb="2">
      <t>ジョセイ</t>
    </rPh>
    <rPh sb="2" eb="4">
      <t>タイショウ</t>
    </rPh>
    <rPh sb="4" eb="7">
      <t>チクデンチ</t>
    </rPh>
    <rPh sb="7" eb="9">
      <t>ヨウリョウ</t>
    </rPh>
    <rPh sb="9" eb="11">
      <t>ジョウゲン</t>
    </rPh>
    <phoneticPr fontId="64"/>
  </si>
  <si>
    <t>助成対象外蓄電池容量</t>
    <rPh sb="0" eb="2">
      <t>ジョセイ</t>
    </rPh>
    <rPh sb="2" eb="4">
      <t>タイショウ</t>
    </rPh>
    <rPh sb="4" eb="5">
      <t>ガイ</t>
    </rPh>
    <rPh sb="5" eb="8">
      <t>チクデンチ</t>
    </rPh>
    <rPh sb="8" eb="10">
      <t>ヨウリョウ</t>
    </rPh>
    <phoneticPr fontId="56"/>
  </si>
  <si>
    <t>（４）蓄電池システム定格容量</t>
    <rPh sb="3" eb="6">
      <t>チクデンチ</t>
    </rPh>
    <rPh sb="10" eb="14">
      <t>テイカクヨウリョウ</t>
    </rPh>
    <phoneticPr fontId="19"/>
  </si>
  <si>
    <t>蓄電池システム総定格容量</t>
    <rPh sb="0" eb="3">
      <t>チクデンチ</t>
    </rPh>
    <rPh sb="7" eb="12">
      <t>ソウテイカクヨウリョウ</t>
    </rPh>
    <phoneticPr fontId="12"/>
  </si>
  <si>
    <t>　※太陽光発電システム総出力の2倍が上限</t>
    <rPh sb="2" eb="7">
      <t>タイヨウコウハツデン</t>
    </rPh>
    <rPh sb="11" eb="12">
      <t>ソウ</t>
    </rPh>
    <rPh sb="12" eb="14">
      <t>シュツリョク</t>
    </rPh>
    <rPh sb="16" eb="17">
      <t>バイ</t>
    </rPh>
    <rPh sb="18" eb="20">
      <t>ジョウゲン</t>
    </rPh>
    <phoneticPr fontId="12"/>
  </si>
  <si>
    <t>国等補助</t>
    <rPh sb="0" eb="1">
      <t>クニ</t>
    </rPh>
    <rPh sb="1" eb="2">
      <t>トウ</t>
    </rPh>
    <rPh sb="2" eb="4">
      <t>ホジョ</t>
    </rPh>
    <phoneticPr fontId="12"/>
  </si>
  <si>
    <t>都助成率・上限額</t>
    <phoneticPr fontId="12"/>
  </si>
  <si>
    <t>1億円</t>
    <rPh sb="1" eb="3">
      <t>オクエン</t>
    </rPh>
    <phoneticPr fontId="12"/>
  </si>
  <si>
    <t>総事業費</t>
    <rPh sb="0" eb="4">
      <t>ソウジギョウヒ</t>
    </rPh>
    <phoneticPr fontId="12"/>
  </si>
  <si>
    <t>国等補助</t>
    <rPh sb="0" eb="4">
      <t>クニトウホジョ</t>
    </rPh>
    <phoneticPr fontId="12"/>
  </si>
  <si>
    <t>都補助</t>
    <rPh sb="0" eb="3">
      <t>トホジョ</t>
    </rPh>
    <phoneticPr fontId="12"/>
  </si>
  <si>
    <t>設計費</t>
    <rPh sb="0" eb="3">
      <t>セッケイヒ</t>
    </rPh>
    <phoneticPr fontId="12"/>
  </si>
  <si>
    <t>設備費</t>
    <rPh sb="0" eb="3">
      <t>セツビヒ</t>
    </rPh>
    <phoneticPr fontId="12"/>
  </si>
  <si>
    <t>工事費</t>
    <rPh sb="0" eb="3">
      <t>コウジヒ</t>
    </rPh>
    <phoneticPr fontId="12"/>
  </si>
  <si>
    <t>区分</t>
    <rPh sb="0" eb="2">
      <t>クブン</t>
    </rPh>
    <phoneticPr fontId="12"/>
  </si>
  <si>
    <t>助成事業に対する経費</t>
    <rPh sb="0" eb="4">
      <t>ジョセイジギョウ</t>
    </rPh>
    <rPh sb="5" eb="6">
      <t>タイ</t>
    </rPh>
    <rPh sb="8" eb="10">
      <t>ケイヒ</t>
    </rPh>
    <phoneticPr fontId="12"/>
  </si>
  <si>
    <t>都の助成対象となる国等補助</t>
    <rPh sb="0" eb="1">
      <t>ト</t>
    </rPh>
    <rPh sb="2" eb="4">
      <t>ジョセイ</t>
    </rPh>
    <rPh sb="4" eb="6">
      <t>タイショウ</t>
    </rPh>
    <rPh sb="9" eb="10">
      <t>クニ</t>
    </rPh>
    <rPh sb="10" eb="11">
      <t>トウ</t>
    </rPh>
    <rPh sb="11" eb="13">
      <t>ホジョ</t>
    </rPh>
    <phoneticPr fontId="12"/>
  </si>
  <si>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12"/>
  </si>
  <si>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12"/>
  </si>
  <si>
    <t>都助成交付申請額</t>
    <rPh sb="0" eb="3">
      <t>トジョセイ</t>
    </rPh>
    <rPh sb="3" eb="8">
      <t>コウフシンセイガク</t>
    </rPh>
    <phoneticPr fontId="12"/>
  </si>
  <si>
    <t>２.蓄電池に関する事業</t>
    <rPh sb="2" eb="5">
      <t>チクデンチ</t>
    </rPh>
    <rPh sb="6" eb="7">
      <t>カン</t>
    </rPh>
    <rPh sb="9" eb="11">
      <t>ジギョウ</t>
    </rPh>
    <phoneticPr fontId="64"/>
  </si>
  <si>
    <t>１.太陽光発電に関する事業</t>
    <rPh sb="2" eb="5">
      <t>タイヨウコウ</t>
    </rPh>
    <rPh sb="5" eb="7">
      <t>ハツデン</t>
    </rPh>
    <rPh sb="8" eb="9">
      <t>カン</t>
    </rPh>
    <rPh sb="11" eb="13">
      <t>ジギョウ</t>
    </rPh>
    <phoneticPr fontId="64"/>
  </si>
  <si>
    <t>合計</t>
    <rPh sb="0" eb="2">
      <t>ゴウケイ</t>
    </rPh>
    <phoneticPr fontId="12"/>
  </si>
  <si>
    <t>交付申請額</t>
    <rPh sb="0" eb="5">
      <t>コウフシンセイガク</t>
    </rPh>
    <phoneticPr fontId="12"/>
  </si>
  <si>
    <t>kW単価</t>
    <rPh sb="2" eb="4">
      <t>タンカ</t>
    </rPh>
    <phoneticPr fontId="12"/>
  </si>
  <si>
    <t>3/4算定額</t>
    <rPh sb="3" eb="6">
      <t>サンテイガク</t>
    </rPh>
    <phoneticPr fontId="12"/>
  </si>
  <si>
    <t>助成対象事業経費内訳</t>
    <rPh sb="0" eb="2">
      <t>ジョセイ</t>
    </rPh>
    <rPh sb="2" eb="4">
      <t>タイショウ</t>
    </rPh>
    <rPh sb="4" eb="6">
      <t>ジギョウ</t>
    </rPh>
    <rPh sb="6" eb="8">
      <t>ケイヒ</t>
    </rPh>
    <rPh sb="8" eb="10">
      <t>ウチワケ</t>
    </rPh>
    <phoneticPr fontId="64"/>
  </si>
  <si>
    <t>円</t>
    <rPh sb="0" eb="1">
      <t>エン</t>
    </rPh>
    <phoneticPr fontId="12"/>
  </si>
  <si>
    <t>2/3枚目</t>
    <phoneticPr fontId="12"/>
  </si>
  <si>
    <t>3/3枚目</t>
    <phoneticPr fontId="12"/>
  </si>
  <si>
    <t>蓄電池設備</t>
    <rPh sb="0" eb="5">
      <t>チクデンチセツビ</t>
    </rPh>
    <phoneticPr fontId="64"/>
  </si>
  <si>
    <t>太陽光設備容量(kw)・・・①</t>
    <rPh sb="0" eb="3">
      <t>タイヨウコウ</t>
    </rPh>
    <rPh sb="5" eb="7">
      <t>ヨウリョウ</t>
    </rPh>
    <phoneticPr fontId="64"/>
  </si>
  <si>
    <t>太陽光設備側計上分</t>
    <rPh sb="0" eb="3">
      <t>タイヨウコウ</t>
    </rPh>
    <rPh sb="5" eb="6">
      <t>ガワ</t>
    </rPh>
    <rPh sb="6" eb="8">
      <t>ケイジョウ</t>
    </rPh>
    <rPh sb="8" eb="9">
      <t>ブン</t>
    </rPh>
    <phoneticPr fontId="64"/>
  </si>
  <si>
    <r>
      <rPr>
        <b/>
        <sz val="14"/>
        <color theme="1"/>
        <rFont val="ＭＳ Ｐ明朝"/>
        <family val="1"/>
        <charset val="128"/>
      </rPr>
      <t>【費用の按分が必要となる例】</t>
    </r>
    <r>
      <rPr>
        <sz val="14"/>
        <color theme="1"/>
        <rFont val="ＭＳ Ｐ明朝"/>
        <family val="1"/>
        <charset val="128"/>
      </rPr>
      <t xml:space="preserve">
・太陽光設備と蓄電池の共有利用設備
・複数の再エネ設備の共通利用設備
・助成対象外分と助成対象分との共通利用設備
・共通工事に関しても同様の考え方となります</t>
    </r>
    <rPh sb="16" eb="19">
      <t>タイヨウコウ</t>
    </rPh>
    <phoneticPr fontId="56"/>
  </si>
  <si>
    <r>
      <t>事業について、事業を開始したので、島しょ地域における太陽光発電設備等助成事業助成金交付要綱</t>
    </r>
    <r>
      <rPr>
        <sz val="10.5"/>
        <color rgb="FFFF0000"/>
        <rFont val="ＭＳ Ｐ明朝"/>
        <family val="1"/>
        <charset val="128"/>
      </rPr>
      <t>（令和４年●月●日付４都環公地温第●号 ）第13条第2項</t>
    </r>
    <r>
      <rPr>
        <sz val="10.5"/>
        <rFont val="ＭＳ Ｐ明朝"/>
        <family val="1"/>
        <charset val="128"/>
      </rPr>
      <t xml:space="preserve">の規定に基づき、下記のとおり届け出ます。
</t>
    </r>
    <rPh sb="7" eb="9">
      <t>ジギョウ</t>
    </rPh>
    <rPh sb="10" eb="12">
      <t>カイシ</t>
    </rPh>
    <rPh sb="38" eb="41">
      <t>ジョセイキン</t>
    </rPh>
    <rPh sb="81" eb="83">
      <t>カキ</t>
    </rPh>
    <phoneticPr fontId="12"/>
  </si>
  <si>
    <t>300,000円/kW</t>
    <phoneticPr fontId="12"/>
  </si>
  <si>
    <t>定格容量（kWh）</t>
    <rPh sb="0" eb="2">
      <t>テイカク</t>
    </rPh>
    <rPh sb="2" eb="4">
      <t>ヨウリョウ</t>
    </rPh>
    <phoneticPr fontId="64"/>
  </si>
  <si>
    <t>第●号様式(第29条関係）</t>
  </si>
  <si>
    <t>号</t>
    <rPh sb="0" eb="1">
      <t>ゴウ</t>
    </rPh>
    <phoneticPr fontId="64"/>
  </si>
  <si>
    <t>名称</t>
    <rPh sb="0" eb="1">
      <t>メイ</t>
    </rPh>
    <rPh sb="1" eb="2">
      <t>ショウ</t>
    </rPh>
    <phoneticPr fontId="64"/>
  </si>
  <si>
    <t>代表者氏名</t>
    <rPh sb="0" eb="3">
      <t>ダイヒョウシャ</t>
    </rPh>
    <rPh sb="3" eb="5">
      <t>シメイ</t>
    </rPh>
    <phoneticPr fontId="64"/>
  </si>
  <si>
    <t>（共同申請者）</t>
    <rPh sb="5" eb="6">
      <t>シャ</t>
    </rPh>
    <phoneticPr fontId="64"/>
  </si>
  <si>
    <t>公益財団法人 東京都環境公社</t>
    <rPh sb="0" eb="2">
      <t>コウエキ</t>
    </rPh>
    <rPh sb="2" eb="4">
      <t>ザイダン</t>
    </rPh>
    <rPh sb="4" eb="6">
      <t>ホウジン</t>
    </rPh>
    <rPh sb="7" eb="10">
      <t>トウキョウト</t>
    </rPh>
    <rPh sb="10" eb="12">
      <t>カンキョウ</t>
    </rPh>
    <rPh sb="12" eb="14">
      <t>コウシャ</t>
    </rPh>
    <phoneticPr fontId="64"/>
  </si>
  <si>
    <t>理事長</t>
    <rPh sb="0" eb="3">
      <t>リジチョウ</t>
    </rPh>
    <phoneticPr fontId="64"/>
  </si>
  <si>
    <t>←理事長名を入力すること。</t>
    <rPh sb="1" eb="4">
      <t>リジチョウ</t>
    </rPh>
    <rPh sb="4" eb="5">
      <t>メイ</t>
    </rPh>
    <rPh sb="6" eb="8">
      <t>ニュウリョク</t>
    </rPh>
    <phoneticPr fontId="64"/>
  </si>
  <si>
    <t>（承継者）</t>
    <rPh sb="1" eb="3">
      <t>ショウケイ</t>
    </rPh>
    <phoneticPr fontId="64"/>
  </si>
  <si>
    <t>通知区分</t>
    <rPh sb="0" eb="2">
      <t>ツウチ</t>
    </rPh>
    <rPh sb="2" eb="4">
      <t>クブン</t>
    </rPh>
    <phoneticPr fontId="64"/>
  </si>
  <si>
    <t>承認します</t>
    <rPh sb="0" eb="2">
      <t>ショウニン</t>
    </rPh>
    <phoneticPr fontId="64"/>
  </si>
  <si>
    <t>承認しません</t>
    <rPh sb="0" eb="2">
      <t>ショウニン</t>
    </rPh>
    <phoneticPr fontId="64"/>
  </si>
  <si>
    <t>承継の内容</t>
    <rPh sb="3" eb="5">
      <t>ナイヨウ</t>
    </rPh>
    <phoneticPr fontId="64"/>
  </si>
  <si>
    <r>
      <t xml:space="preserve">不承認の理由
</t>
    </r>
    <r>
      <rPr>
        <sz val="9"/>
        <color theme="1"/>
        <rFont val="ＭＳ Ｐ明朝"/>
        <family val="1"/>
        <charset val="128"/>
      </rPr>
      <t>（不承認の場合のみ）</t>
    </r>
    <rPh sb="0" eb="3">
      <t>フショウニン</t>
    </rPh>
    <rPh sb="4" eb="6">
      <t>リユウ</t>
    </rPh>
    <rPh sb="8" eb="11">
      <t>フショウニン</t>
    </rPh>
    <rPh sb="12" eb="14">
      <t>バアイ</t>
    </rPh>
    <phoneticPr fontId="64"/>
  </si>
  <si>
    <t>（助成事業者）</t>
    <rPh sb="3" eb="6">
      <t>ジギョウシャ</t>
    </rPh>
    <phoneticPr fontId="64"/>
  </si>
  <si>
    <t>付けで申請を受け付けた助成事業計画の変更について、下記のとおり承</t>
    <rPh sb="0" eb="1">
      <t>ツ</t>
    </rPh>
    <rPh sb="3" eb="5">
      <t>シンセイ</t>
    </rPh>
    <rPh sb="6" eb="7">
      <t>ウ</t>
    </rPh>
    <rPh sb="8" eb="9">
      <t>ツ</t>
    </rPh>
    <rPh sb="13" eb="15">
      <t>ジギョウ</t>
    </rPh>
    <rPh sb="15" eb="17">
      <t>ケイカク</t>
    </rPh>
    <rPh sb="18" eb="20">
      <t>ヘンコウ</t>
    </rPh>
    <rPh sb="25" eb="27">
      <t>カキ</t>
    </rPh>
    <rPh sb="31" eb="32">
      <t>ショウ</t>
    </rPh>
    <phoneticPr fontId="64"/>
  </si>
  <si>
    <t>付けで申請を受け付けた助成事業の承継について、島しょ地域におけ</t>
    <rPh sb="0" eb="1">
      <t>ツ</t>
    </rPh>
    <rPh sb="3" eb="5">
      <t>シンセイ</t>
    </rPh>
    <rPh sb="6" eb="7">
      <t>ウ</t>
    </rPh>
    <rPh sb="8" eb="9">
      <t>ツ</t>
    </rPh>
    <rPh sb="13" eb="15">
      <t>ジギョウ</t>
    </rPh>
    <rPh sb="16" eb="18">
      <t>ショウケイ</t>
    </rPh>
    <rPh sb="23" eb="24">
      <t>トウ</t>
    </rPh>
    <rPh sb="26" eb="28">
      <t>チイキ</t>
    </rPh>
    <phoneticPr fontId="64"/>
  </si>
  <si>
    <t>※振込手数料は助成事業者にて負担すること。</t>
    <rPh sb="9" eb="11">
      <t>ジギョウ</t>
    </rPh>
    <rPh sb="11" eb="12">
      <t>シャ</t>
    </rPh>
    <phoneticPr fontId="64"/>
  </si>
  <si>
    <t>財産等の処分に係る納付額通知書</t>
    <rPh sb="0" eb="2">
      <t>ザイサン</t>
    </rPh>
    <rPh sb="2" eb="3">
      <t>トウ</t>
    </rPh>
    <rPh sb="4" eb="6">
      <t>ショブン</t>
    </rPh>
    <rPh sb="7" eb="8">
      <t>カカ</t>
    </rPh>
    <rPh sb="9" eb="11">
      <t>ノウフ</t>
    </rPh>
    <rPh sb="11" eb="12">
      <t>ガク</t>
    </rPh>
    <rPh sb="12" eb="15">
      <t>ツウチショ</t>
    </rPh>
    <phoneticPr fontId="64"/>
  </si>
  <si>
    <t>付けで申請を受け付けた助成事業に伴う取得財産等の処分について、</t>
    <rPh sb="0" eb="1">
      <t>ツ</t>
    </rPh>
    <rPh sb="3" eb="5">
      <t>シンセイ</t>
    </rPh>
    <rPh sb="6" eb="7">
      <t>ウ</t>
    </rPh>
    <rPh sb="8" eb="9">
      <t>ツ</t>
    </rPh>
    <rPh sb="13" eb="15">
      <t>ジギョウ</t>
    </rPh>
    <rPh sb="16" eb="17">
      <t>トモナ</t>
    </rPh>
    <rPh sb="18" eb="20">
      <t>シュトク</t>
    </rPh>
    <rPh sb="20" eb="22">
      <t>ザイサン</t>
    </rPh>
    <rPh sb="22" eb="23">
      <t>トウ</t>
    </rPh>
    <rPh sb="24" eb="26">
      <t>ショブン</t>
    </rPh>
    <phoneticPr fontId="64"/>
  </si>
  <si>
    <t>１　既交付決定内容</t>
    <rPh sb="2" eb="3">
      <t>スデ</t>
    </rPh>
    <rPh sb="3" eb="5">
      <t>コウフ</t>
    </rPh>
    <rPh sb="5" eb="7">
      <t>ケッテイ</t>
    </rPh>
    <rPh sb="7" eb="9">
      <t>ナイヨウ</t>
    </rPh>
    <phoneticPr fontId="64"/>
  </si>
  <si>
    <t>（１）　交付決定番号</t>
    <rPh sb="4" eb="6">
      <t>コウフ</t>
    </rPh>
    <rPh sb="6" eb="8">
      <t>ケッテイ</t>
    </rPh>
    <rPh sb="8" eb="10">
      <t>バンゴウ</t>
    </rPh>
    <phoneticPr fontId="64"/>
  </si>
  <si>
    <t>（３）　交付確定額（既交付額）</t>
    <rPh sb="4" eb="6">
      <t>コウフ</t>
    </rPh>
    <rPh sb="6" eb="8">
      <t>カクテイ</t>
    </rPh>
    <rPh sb="8" eb="9">
      <t>ガク</t>
    </rPh>
    <rPh sb="10" eb="11">
      <t>スデ</t>
    </rPh>
    <rPh sb="11" eb="14">
      <t>コウフガク</t>
    </rPh>
    <phoneticPr fontId="64"/>
  </si>
  <si>
    <t>２　処分の内容</t>
    <rPh sb="2" eb="4">
      <t>ショブン</t>
    </rPh>
    <rPh sb="5" eb="7">
      <t>ナイヨウ</t>
    </rPh>
    <phoneticPr fontId="64"/>
  </si>
  <si>
    <t>（１）　財産処分を行う取得財産等（以下「処分財産」という。）の処分承認は、助成金相当額の納付を</t>
    <rPh sb="4" eb="6">
      <t>ザイサン</t>
    </rPh>
    <rPh sb="6" eb="8">
      <t>ショブン</t>
    </rPh>
    <rPh sb="9" eb="10">
      <t>オコナ</t>
    </rPh>
    <rPh sb="11" eb="13">
      <t>シュトク</t>
    </rPh>
    <rPh sb="13" eb="15">
      <t>ザイサン</t>
    </rPh>
    <rPh sb="15" eb="16">
      <t>トウ</t>
    </rPh>
    <rPh sb="17" eb="19">
      <t>イカ</t>
    </rPh>
    <rPh sb="20" eb="22">
      <t>ショブン</t>
    </rPh>
    <rPh sb="22" eb="24">
      <t>ザイサン</t>
    </rPh>
    <rPh sb="31" eb="33">
      <t>ショブン</t>
    </rPh>
    <rPh sb="39" eb="40">
      <t>キン</t>
    </rPh>
    <phoneticPr fontId="64"/>
  </si>
  <si>
    <t>　　条件とする。納付額は、財産等取得日から処分予定日までの経過期間に応じて算出する。（月単</t>
    <rPh sb="13" eb="15">
      <t>ザイサン</t>
    </rPh>
    <rPh sb="15" eb="16">
      <t>トウ</t>
    </rPh>
    <rPh sb="31" eb="33">
      <t>キカン</t>
    </rPh>
    <phoneticPr fontId="64"/>
  </si>
  <si>
    <t>　　位で計算し、１月に満たない端数を生じたときは、これを１月として計算する。）</t>
    <phoneticPr fontId="64"/>
  </si>
  <si>
    <t>　　条第１項の規定に基づき、助成金の交付決定の取消しを行い、助成金の返還を請求する。</t>
    <phoneticPr fontId="64"/>
  </si>
  <si>
    <t>※納付額の算出方法（千円未満端数切り捨て）</t>
    <rPh sb="1" eb="3">
      <t>ノウフ</t>
    </rPh>
    <rPh sb="3" eb="4">
      <t>ガク</t>
    </rPh>
    <rPh sb="5" eb="7">
      <t>サンシュツ</t>
    </rPh>
    <rPh sb="7" eb="9">
      <t>ホウホウ</t>
    </rPh>
    <rPh sb="10" eb="12">
      <t>センエン</t>
    </rPh>
    <rPh sb="12" eb="14">
      <t>ミマン</t>
    </rPh>
    <rPh sb="14" eb="16">
      <t>ハスウ</t>
    </rPh>
    <rPh sb="16" eb="17">
      <t>キ</t>
    </rPh>
    <rPh sb="18" eb="19">
      <t>ス</t>
    </rPh>
    <phoneticPr fontId="64"/>
  </si>
  <si>
    <t>納付額＝処分財産の助成金額－（処分財産の助成金額／法定耐用年数の期間）×経過期間</t>
    <rPh sb="0" eb="2">
      <t>ノウフ</t>
    </rPh>
    <rPh sb="2" eb="3">
      <t>ガク</t>
    </rPh>
    <rPh sb="4" eb="6">
      <t>ショブン</t>
    </rPh>
    <rPh sb="6" eb="8">
      <t>ザイサン</t>
    </rPh>
    <rPh sb="11" eb="13">
      <t>キンガク</t>
    </rPh>
    <rPh sb="15" eb="17">
      <t>ショブン</t>
    </rPh>
    <rPh sb="17" eb="19">
      <t>ザイサン</t>
    </rPh>
    <rPh sb="22" eb="24">
      <t>キンガク</t>
    </rPh>
    <rPh sb="25" eb="27">
      <t>ホウテイ</t>
    </rPh>
    <rPh sb="27" eb="29">
      <t>タイヨウ</t>
    </rPh>
    <rPh sb="29" eb="31">
      <t>ネンスウ</t>
    </rPh>
    <rPh sb="32" eb="34">
      <t>キカン</t>
    </rPh>
    <rPh sb="36" eb="38">
      <t>ケイカ</t>
    </rPh>
    <rPh sb="38" eb="40">
      <t>キカン</t>
    </rPh>
    <phoneticPr fontId="64"/>
  </si>
  <si>
    <t>別紙１</t>
    <rPh sb="0" eb="2">
      <t>ベッシ</t>
    </rPh>
    <phoneticPr fontId="12"/>
  </si>
  <si>
    <t>助成金納付額計算書</t>
    <rPh sb="3" eb="5">
      <t>ノウフ</t>
    </rPh>
    <rPh sb="5" eb="6">
      <t>ガク</t>
    </rPh>
    <rPh sb="6" eb="8">
      <t>ケイサン</t>
    </rPh>
    <rPh sb="8" eb="9">
      <t>ショ</t>
    </rPh>
    <phoneticPr fontId="12"/>
  </si>
  <si>
    <t>助成金交付額</t>
    <rPh sb="3" eb="6">
      <t>コウフガク</t>
    </rPh>
    <phoneticPr fontId="12"/>
  </si>
  <si>
    <t>財産等取得日</t>
    <rPh sb="0" eb="2">
      <t>ザイサン</t>
    </rPh>
    <rPh sb="2" eb="3">
      <t>トウ</t>
    </rPh>
    <rPh sb="3" eb="6">
      <t>シュトクビ</t>
    </rPh>
    <phoneticPr fontId="12"/>
  </si>
  <si>
    <t>法定年数経過日
（取得日から起算して17年が経過する日）</t>
    <rPh sb="0" eb="2">
      <t>ホウテイ</t>
    </rPh>
    <rPh sb="2" eb="4">
      <t>ネンスウ</t>
    </rPh>
    <rPh sb="4" eb="6">
      <t>ケイカ</t>
    </rPh>
    <rPh sb="6" eb="7">
      <t>ビ</t>
    </rPh>
    <rPh sb="9" eb="11">
      <t>シュトク</t>
    </rPh>
    <rPh sb="11" eb="12">
      <t>ビ</t>
    </rPh>
    <phoneticPr fontId="12"/>
  </si>
  <si>
    <t>法定耐用年数の期間
（17年間）①</t>
    <rPh sb="0" eb="2">
      <t>ホウテイ</t>
    </rPh>
    <rPh sb="2" eb="4">
      <t>タイヨウ</t>
    </rPh>
    <rPh sb="4" eb="6">
      <t>ネンスウ</t>
    </rPh>
    <rPh sb="7" eb="9">
      <t>キカン</t>
    </rPh>
    <phoneticPr fontId="12"/>
  </si>
  <si>
    <t>月</t>
    <rPh sb="0" eb="1">
      <t>ツキ</t>
    </rPh>
    <phoneticPr fontId="12"/>
  </si>
  <si>
    <t>処分予定日</t>
    <rPh sb="0" eb="2">
      <t>ショブン</t>
    </rPh>
    <rPh sb="2" eb="5">
      <t>ヨテイビ</t>
    </rPh>
    <phoneticPr fontId="12"/>
  </si>
  <si>
    <t>経過期間②
（取得日から処分予定日までの経過月数）</t>
    <rPh sb="0" eb="2">
      <t>ケイカ</t>
    </rPh>
    <rPh sb="2" eb="4">
      <t>キカン</t>
    </rPh>
    <rPh sb="7" eb="9">
      <t>シュトク</t>
    </rPh>
    <rPh sb="9" eb="10">
      <t>ビ</t>
    </rPh>
    <rPh sb="12" eb="14">
      <t>ショブン</t>
    </rPh>
    <rPh sb="14" eb="17">
      <t>ヨテイビ</t>
    </rPh>
    <rPh sb="20" eb="22">
      <t>ケイカ</t>
    </rPh>
    <rPh sb="22" eb="23">
      <t>ツキ</t>
    </rPh>
    <rPh sb="23" eb="24">
      <t>スウ</t>
    </rPh>
    <phoneticPr fontId="12"/>
  </si>
  <si>
    <t>助成金交付額</t>
    <rPh sb="3" eb="5">
      <t>コウフ</t>
    </rPh>
    <phoneticPr fontId="12"/>
  </si>
  <si>
    <t>助成金交付額/①</t>
    <phoneticPr fontId="12"/>
  </si>
  <si>
    <t>納付額</t>
    <rPh sb="0" eb="2">
      <t>ノウフ</t>
    </rPh>
    <rPh sb="2" eb="3">
      <t>ガク</t>
    </rPh>
    <phoneticPr fontId="12"/>
  </si>
  <si>
    <t>＝</t>
    <phoneticPr fontId="12"/>
  </si>
  <si>
    <t>×</t>
    <phoneticPr fontId="12"/>
  </si>
  <si>
    <t>（千円未満端数切捨て）</t>
    <rPh sb="1" eb="3">
      <t>センエン</t>
    </rPh>
    <rPh sb="3" eb="5">
      <t>ミマン</t>
    </rPh>
    <rPh sb="5" eb="7">
      <t>ハスウ</t>
    </rPh>
    <rPh sb="7" eb="9">
      <t>キリス</t>
    </rPh>
    <phoneticPr fontId="12"/>
  </si>
  <si>
    <t>＊計算式は「助成金等交付財産の財産処分承認基準」による。</t>
    <rPh sb="1" eb="3">
      <t>ケイサン</t>
    </rPh>
    <rPh sb="3" eb="4">
      <t>シキ</t>
    </rPh>
    <rPh sb="6" eb="9">
      <t>ジョセイキン</t>
    </rPh>
    <rPh sb="9" eb="10">
      <t>トウ</t>
    </rPh>
    <rPh sb="10" eb="12">
      <t>コウフ</t>
    </rPh>
    <rPh sb="12" eb="14">
      <t>ザイサン</t>
    </rPh>
    <rPh sb="15" eb="17">
      <t>ザイサン</t>
    </rPh>
    <rPh sb="17" eb="19">
      <t>ショブン</t>
    </rPh>
    <rPh sb="19" eb="21">
      <t>ショウニン</t>
    </rPh>
    <rPh sb="21" eb="23">
      <t>キジュン</t>
    </rPh>
    <phoneticPr fontId="12"/>
  </si>
  <si>
    <t>財産等処分承認通知書</t>
    <rPh sb="0" eb="2">
      <t>ザイサン</t>
    </rPh>
    <rPh sb="2" eb="3">
      <t>トウ</t>
    </rPh>
    <rPh sb="3" eb="5">
      <t>ショブン</t>
    </rPh>
    <rPh sb="5" eb="7">
      <t>ショウニン</t>
    </rPh>
    <rPh sb="7" eb="10">
      <t>ツウチショ</t>
    </rPh>
    <phoneticPr fontId="64"/>
  </si>
  <si>
    <t>付けで申請を受け付けた助成事業に伴う取得財産等の処分について、下</t>
    <rPh sb="0" eb="1">
      <t>ツ</t>
    </rPh>
    <rPh sb="3" eb="5">
      <t>シンセイ</t>
    </rPh>
    <rPh sb="6" eb="7">
      <t>ウ</t>
    </rPh>
    <rPh sb="8" eb="9">
      <t>ツ</t>
    </rPh>
    <rPh sb="13" eb="15">
      <t>ジギョウ</t>
    </rPh>
    <rPh sb="16" eb="17">
      <t>トモナ</t>
    </rPh>
    <rPh sb="18" eb="20">
      <t>シュトク</t>
    </rPh>
    <rPh sb="20" eb="22">
      <t>ザイサン</t>
    </rPh>
    <rPh sb="22" eb="23">
      <t>トウ</t>
    </rPh>
    <rPh sb="24" eb="26">
      <t>ショブン</t>
    </rPh>
    <rPh sb="31" eb="32">
      <t>シタ</t>
    </rPh>
    <phoneticPr fontId="64"/>
  </si>
  <si>
    <t>処分取得財産等</t>
    <rPh sb="0" eb="2">
      <t>ショブン</t>
    </rPh>
    <rPh sb="2" eb="4">
      <t>シュトク</t>
    </rPh>
    <rPh sb="4" eb="6">
      <t>ザイサン</t>
    </rPh>
    <rPh sb="6" eb="7">
      <t>トウ</t>
    </rPh>
    <phoneticPr fontId="64"/>
  </si>
  <si>
    <t>処分の
相手方</t>
    <rPh sb="0" eb="2">
      <t>ショブン</t>
    </rPh>
    <rPh sb="4" eb="6">
      <t>アイテ</t>
    </rPh>
    <rPh sb="6" eb="7">
      <t>カタ</t>
    </rPh>
    <phoneticPr fontId="64"/>
  </si>
  <si>
    <t>算出金の納付完了日</t>
    <rPh sb="0" eb="2">
      <t>サンシュツ</t>
    </rPh>
    <rPh sb="2" eb="3">
      <t>キン</t>
    </rPh>
    <rPh sb="4" eb="6">
      <t>ノウフ</t>
    </rPh>
    <rPh sb="6" eb="9">
      <t>カンリョウビ</t>
    </rPh>
    <phoneticPr fontId="64"/>
  </si>
  <si>
    <t>第●号様式（第14条関係）</t>
    <phoneticPr fontId="12"/>
  </si>
  <si>
    <r>
      <t>事業について、事業計画を変更したいので、</t>
    </r>
    <r>
      <rPr>
        <sz val="10.5"/>
        <color rgb="FFFF0000"/>
        <rFont val="ＭＳ Ｐ明朝"/>
        <family val="1"/>
        <charset val="128"/>
      </rPr>
      <t>島しょ地域における太陽光発電設備等助成事業</t>
    </r>
    <r>
      <rPr>
        <sz val="10.5"/>
        <rFont val="ＭＳ Ｐ明朝"/>
        <family val="1"/>
        <charset val="128"/>
      </rPr>
      <t>助成金交付要綱</t>
    </r>
    <r>
      <rPr>
        <sz val="10.5"/>
        <color rgb="FFFF0000"/>
        <rFont val="ＭＳ Ｐ明朝"/>
        <family val="1"/>
        <charset val="128"/>
      </rPr>
      <t>（令和４年●月●日付４都環公地温第●号）第14条第１項</t>
    </r>
    <r>
      <rPr>
        <sz val="10.5"/>
        <rFont val="ＭＳ Ｐ明朝"/>
        <family val="1"/>
        <charset val="128"/>
      </rPr>
      <t>の規定に基づき、下記のとおり申請します。</t>
    </r>
    <rPh sb="0" eb="2">
      <t>ジギョウ</t>
    </rPh>
    <rPh sb="7" eb="9">
      <t>ジギョウ</t>
    </rPh>
    <rPh sb="9" eb="11">
      <t>ケイカク</t>
    </rPh>
    <rPh sb="12" eb="14">
      <t>ヘンコウ</t>
    </rPh>
    <rPh sb="41" eb="44">
      <t>ジョセイキン</t>
    </rPh>
    <rPh sb="71" eb="72">
      <t>ジョウ</t>
    </rPh>
    <rPh sb="72" eb="73">
      <t>ダイ</t>
    </rPh>
    <rPh sb="74" eb="75">
      <t>コウ</t>
    </rPh>
    <rPh sb="83" eb="85">
      <t>カキ</t>
    </rPh>
    <rPh sb="89" eb="91">
      <t>シンセイ</t>
    </rPh>
    <phoneticPr fontId="12"/>
  </si>
  <si>
    <t>申請対象設備</t>
    <rPh sb="0" eb="6">
      <t>シンセイタイショウセツビ</t>
    </rPh>
    <phoneticPr fontId="56"/>
  </si>
  <si>
    <t>助成対象事業費内訳のとおり</t>
    <rPh sb="0" eb="9">
      <t>ジョセイタイショウジギョウヒウチワケ</t>
    </rPh>
    <phoneticPr fontId="64"/>
  </si>
  <si>
    <t>文書番号</t>
    <rPh sb="0" eb="4">
      <t>ブンショバンゴウ</t>
    </rPh>
    <phoneticPr fontId="19"/>
  </si>
  <si>
    <t>年度</t>
    <rPh sb="0" eb="2">
      <t>ネンド</t>
    </rPh>
    <phoneticPr fontId="19"/>
  </si>
  <si>
    <t>交付額確定通知情報</t>
    <rPh sb="0" eb="5">
      <t>コウフガクカクテイ</t>
    </rPh>
    <rPh sb="5" eb="7">
      <t>ツウチ</t>
    </rPh>
    <rPh sb="7" eb="9">
      <t>ジョウホウ</t>
    </rPh>
    <phoneticPr fontId="19"/>
  </si>
  <si>
    <t>交付決定通知情報</t>
    <rPh sb="0" eb="2">
      <t>コウフ</t>
    </rPh>
    <rPh sb="2" eb="4">
      <t>ケッテイ</t>
    </rPh>
    <rPh sb="4" eb="6">
      <t>ツウチ</t>
    </rPh>
    <rPh sb="6" eb="8">
      <t>ジョウホウ</t>
    </rPh>
    <phoneticPr fontId="19"/>
  </si>
  <si>
    <t>※この誓約書における「暴力団関係者」とは、次に掲げる者をいう。</t>
    <rPh sb="3" eb="6">
      <t>セイヤクショ</t>
    </rPh>
    <rPh sb="11" eb="14">
      <t>ボウリョクダン</t>
    </rPh>
    <rPh sb="14" eb="17">
      <t>カンケイシャ</t>
    </rPh>
    <phoneticPr fontId="12"/>
  </si>
  <si>
    <t>付</t>
    <rPh sb="0" eb="1">
      <t>ヅケ</t>
    </rPh>
    <phoneticPr fontId="64"/>
  </si>
  <si>
    <t>（</t>
    <phoneticPr fontId="56"/>
  </si>
  <si>
    <t>)</t>
    <phoneticPr fontId="56"/>
  </si>
  <si>
    <t>←基本情報のシートに交付決定通知書の右上の日付・番号を記入してください。</t>
    <rPh sb="1" eb="5">
      <t>キホンジョウホウ</t>
    </rPh>
    <rPh sb="10" eb="12">
      <t>コウフ</t>
    </rPh>
    <rPh sb="12" eb="14">
      <t>ケッテイ</t>
    </rPh>
    <rPh sb="14" eb="17">
      <t>ツウチショ</t>
    </rPh>
    <rPh sb="18" eb="20">
      <t>ミギウエ</t>
    </rPh>
    <rPh sb="21" eb="23">
      <t>ヒヅケ</t>
    </rPh>
    <rPh sb="24" eb="26">
      <t>バンゴウ</t>
    </rPh>
    <rPh sb="27" eb="29">
      <t>キニュウ</t>
    </rPh>
    <phoneticPr fontId="12"/>
  </si>
  <si>
    <t>←基本情報のシートに交付決定通知書の右上の日付・番号を記入してください。</t>
    <rPh sb="1" eb="3">
      <t>キホン</t>
    </rPh>
    <rPh sb="3" eb="5">
      <t>ジョウホウ</t>
    </rPh>
    <rPh sb="10" eb="12">
      <t>コウフ</t>
    </rPh>
    <rPh sb="12" eb="14">
      <t>ケッテイ</t>
    </rPh>
    <rPh sb="14" eb="17">
      <t>ツウチショ</t>
    </rPh>
    <rPh sb="18" eb="20">
      <t>ミギウエ</t>
    </rPh>
    <rPh sb="21" eb="23">
      <t>ヒヅケ</t>
    </rPh>
    <rPh sb="24" eb="26">
      <t>バンゴウ</t>
    </rPh>
    <rPh sb="27" eb="29">
      <t>キニュウ</t>
    </rPh>
    <phoneticPr fontId="12"/>
  </si>
  <si>
    <t>年</t>
  </si>
  <si>
    <r>
      <t>取得財産を処分したいので、</t>
    </r>
    <r>
      <rPr>
        <sz val="10.5"/>
        <color rgb="FFFF0000"/>
        <rFont val="ＭＳ Ｐ明朝"/>
        <family val="1"/>
        <charset val="128"/>
      </rPr>
      <t>島しょ地域における太陽光発電設備等助成事業</t>
    </r>
    <r>
      <rPr>
        <sz val="10.5"/>
        <rFont val="ＭＳ Ｐ明朝"/>
        <family val="1"/>
        <charset val="128"/>
      </rPr>
      <t>助成金交付要綱</t>
    </r>
    <r>
      <rPr>
        <sz val="10.5"/>
        <color rgb="FFFF0000"/>
        <rFont val="ＭＳ Ｐ明朝"/>
        <family val="1"/>
        <charset val="128"/>
      </rPr>
      <t>（令和４年●月●日付４都環公地温第●号)第28条第●項第●号</t>
    </r>
    <r>
      <rPr>
        <sz val="10.5"/>
        <rFont val="ＭＳ Ｐ明朝"/>
        <family val="1"/>
        <charset val="128"/>
      </rPr>
      <t>の規定に基づき、申請します。</t>
    </r>
    <rPh sb="0" eb="2">
      <t>シュトク</t>
    </rPh>
    <rPh sb="2" eb="4">
      <t>ザイサン</t>
    </rPh>
    <rPh sb="5" eb="7">
      <t>ショブン</t>
    </rPh>
    <rPh sb="34" eb="37">
      <t>ジョセイキン</t>
    </rPh>
    <rPh sb="64" eb="65">
      <t>ジョウ</t>
    </rPh>
    <rPh sb="65" eb="66">
      <t>ダイ</t>
    </rPh>
    <rPh sb="67" eb="68">
      <t>コウ</t>
    </rPh>
    <rPh sb="68" eb="69">
      <t>ダイ</t>
    </rPh>
    <rPh sb="70" eb="71">
      <t>ゴウ</t>
    </rPh>
    <rPh sb="79" eb="81">
      <t>シンセイ</t>
    </rPh>
    <phoneticPr fontId="12"/>
  </si>
  <si>
    <t>号で交付額確定の通知を受けた事業について、下記のとおり</t>
    <rPh sb="4" eb="5">
      <t>ガク</t>
    </rPh>
    <rPh sb="5" eb="7">
      <t>カクテイ</t>
    </rPh>
    <phoneticPr fontId="64"/>
  </si>
  <si>
    <r>
      <t>（注）</t>
    </r>
    <r>
      <rPr>
        <u/>
        <sz val="9"/>
        <rFont val="ＭＳ 明朝"/>
        <family val="1"/>
        <charset val="128"/>
      </rPr>
      <t xml:space="preserve">変更後の登記簿謄本の原本又は写し（発行後３ヵ月以内のもの）を提出してください。
</t>
    </r>
    <r>
      <rPr>
        <sz val="9"/>
        <rFont val="ＭＳ 明朝"/>
        <family val="1"/>
        <charset val="128"/>
      </rPr>
      <t>　　　</t>
    </r>
    <r>
      <rPr>
        <u/>
        <sz val="9"/>
        <rFont val="ＭＳ 明朝"/>
        <family val="1"/>
        <charset val="128"/>
      </rPr>
      <t>変更前後の助成事業者の印鑑証明書の原本又は写し（発行後３カ月以内のもの）を提出してください。</t>
    </r>
    <rPh sb="1" eb="2">
      <t>チュウ</t>
    </rPh>
    <rPh sb="7" eb="9">
      <t>トウキ</t>
    </rPh>
    <rPh sb="9" eb="10">
      <t>ボ</t>
    </rPh>
    <rPh sb="10" eb="12">
      <t>トウホン</t>
    </rPh>
    <rPh sb="13" eb="15">
      <t>ゲンポン</t>
    </rPh>
    <rPh sb="15" eb="16">
      <t>マタ</t>
    </rPh>
    <rPh sb="17" eb="18">
      <t>ウツ</t>
    </rPh>
    <rPh sb="20" eb="22">
      <t>ハッコウ</t>
    </rPh>
    <rPh sb="22" eb="23">
      <t>ゴ</t>
    </rPh>
    <rPh sb="25" eb="26">
      <t>ゲツ</t>
    </rPh>
    <phoneticPr fontId="12"/>
  </si>
  <si>
    <t>第23号様式（第29条関係）</t>
    <rPh sb="0" eb="1">
      <t>ダイ</t>
    </rPh>
    <rPh sb="3" eb="4">
      <t>ゴウ</t>
    </rPh>
    <rPh sb="4" eb="6">
      <t>ヨウシキ</t>
    </rPh>
    <rPh sb="11" eb="13">
      <t>カンケイ</t>
    </rPh>
    <phoneticPr fontId="64"/>
  </si>
  <si>
    <t>所有者変更承認通知書</t>
    <rPh sb="0" eb="3">
      <t>ショユウシャ</t>
    </rPh>
    <rPh sb="3" eb="5">
      <t>ヘンコウ</t>
    </rPh>
    <rPh sb="5" eb="7">
      <t>ショウニン</t>
    </rPh>
    <rPh sb="7" eb="10">
      <t>ツウチショ</t>
    </rPh>
    <phoneticPr fontId="64"/>
  </si>
  <si>
    <t>認したので、地産地消型再エネ増強プロジェクト助成金（都内設置）交付要綱（令和４年●月●日付４都環公地温第●号。以下「交付要綱」という。）第29条第１項第五号の規定に基づき、通知します。</t>
    <rPh sb="27" eb="28">
      <t>ナイ</t>
    </rPh>
    <rPh sb="31" eb="33">
      <t>コウフ</t>
    </rPh>
    <rPh sb="33" eb="35">
      <t>ヨウコウ</t>
    </rPh>
    <rPh sb="55" eb="57">
      <t>イカ</t>
    </rPh>
    <rPh sb="58" eb="60">
      <t>コウフ</t>
    </rPh>
    <rPh sb="60" eb="62">
      <t>ヨウコウ</t>
    </rPh>
    <rPh sb="68" eb="69">
      <t>ダイ</t>
    </rPh>
    <rPh sb="71" eb="72">
      <t>ジョウ</t>
    </rPh>
    <rPh sb="72" eb="73">
      <t>ダイ</t>
    </rPh>
    <rPh sb="74" eb="75">
      <t>コウ</t>
    </rPh>
    <rPh sb="75" eb="76">
      <t>ダイ</t>
    </rPh>
    <rPh sb="76" eb="77">
      <t>ゴ</t>
    </rPh>
    <rPh sb="77" eb="78">
      <t>ゴウ</t>
    </rPh>
    <rPh sb="79" eb="81">
      <t>キテイ</t>
    </rPh>
    <rPh sb="82" eb="83">
      <t>モト</t>
    </rPh>
    <rPh sb="86" eb="88">
      <t>ツウチ</t>
    </rPh>
    <phoneticPr fontId="64"/>
  </si>
  <si>
    <t>第１</t>
    <rPh sb="0" eb="1">
      <t>ダイ</t>
    </rPh>
    <phoneticPr fontId="64"/>
  </si>
  <si>
    <t xml:space="preserve">変更の内容は、 </t>
    <phoneticPr fontId="64"/>
  </si>
  <si>
    <t>年</t>
    <phoneticPr fontId="64"/>
  </si>
  <si>
    <t xml:space="preserve"> 月</t>
    <phoneticPr fontId="64"/>
  </si>
  <si>
    <t>日付で受け付けた所有者変更承認申請書に</t>
    <phoneticPr fontId="64"/>
  </si>
  <si>
    <t>記載のとおりとする。</t>
    <rPh sb="0" eb="2">
      <t>キサイ</t>
    </rPh>
    <phoneticPr fontId="56"/>
  </si>
  <si>
    <t>第２</t>
    <rPh sb="0" eb="1">
      <t>ダイ</t>
    </rPh>
    <phoneticPr fontId="64"/>
  </si>
  <si>
    <t>変更承認日</t>
    <rPh sb="0" eb="2">
      <t>ヘンコウ</t>
    </rPh>
    <rPh sb="2" eb="4">
      <t>ショウニン</t>
    </rPh>
    <rPh sb="4" eb="5">
      <t>ビ</t>
    </rPh>
    <phoneticPr fontId="116"/>
  </si>
  <si>
    <t>年</t>
    <rPh sb="0" eb="1">
      <t>ネン</t>
    </rPh>
    <phoneticPr fontId="28"/>
  </si>
  <si>
    <t>月</t>
    <rPh sb="0" eb="1">
      <t>ツキ</t>
    </rPh>
    <phoneticPr fontId="28"/>
  </si>
  <si>
    <t>日</t>
    <rPh sb="0" eb="1">
      <t>ヒ</t>
    </rPh>
    <phoneticPr fontId="28"/>
  </si>
  <si>
    <t>第３</t>
    <rPh sb="0" eb="1">
      <t>ダイ</t>
    </rPh>
    <phoneticPr fontId="64"/>
  </si>
  <si>
    <t>交付決定番号</t>
    <rPh sb="0" eb="2">
      <t>コウフ</t>
    </rPh>
    <rPh sb="2" eb="4">
      <t>ケッテイ</t>
    </rPh>
    <rPh sb="4" eb="6">
      <t>バンゴウ</t>
    </rPh>
    <phoneticPr fontId="64"/>
  </si>
  <si>
    <t>第４</t>
    <rPh sb="0" eb="1">
      <t>ダイ</t>
    </rPh>
    <phoneticPr fontId="64"/>
  </si>
  <si>
    <t>第５</t>
    <rPh sb="0" eb="1">
      <t>ダイ</t>
    </rPh>
    <phoneticPr fontId="64"/>
  </si>
  <si>
    <t>助成対象設備設置住所</t>
    <rPh sb="2" eb="4">
      <t>タイショウ</t>
    </rPh>
    <rPh sb="4" eb="6">
      <t>セツビ</t>
    </rPh>
    <rPh sb="6" eb="8">
      <t>セッチ</t>
    </rPh>
    <rPh sb="8" eb="10">
      <t>ジュウショ</t>
    </rPh>
    <phoneticPr fontId="64"/>
  </si>
  <si>
    <t>第６</t>
    <rPh sb="0" eb="1">
      <t>ダイ</t>
    </rPh>
    <phoneticPr fontId="64"/>
  </si>
  <si>
    <t>助成金の交付に伴う義務</t>
    <rPh sb="2" eb="3">
      <t>キン</t>
    </rPh>
    <rPh sb="4" eb="6">
      <t>コウフ</t>
    </rPh>
    <rPh sb="7" eb="8">
      <t>トモナ</t>
    </rPh>
    <rPh sb="9" eb="11">
      <t>ギム</t>
    </rPh>
    <phoneticPr fontId="116"/>
  </si>
  <si>
    <t xml:space="preserve">交付要綱第10条第１項の交付決定の内容及び第11条の交付の条件等の本助成金の交付                                                          </t>
    <phoneticPr fontId="64"/>
  </si>
  <si>
    <t xml:space="preserve">に伴う義務を全て変更後の所有者に移転する。           </t>
  </si>
  <si>
    <t>第７</t>
    <rPh sb="0" eb="1">
      <t>ダイ</t>
    </rPh>
    <phoneticPr fontId="64"/>
  </si>
  <si>
    <t>その他、公社の付した条件を遵守しなければならない。</t>
  </si>
  <si>
    <t>×</t>
    <phoneticPr fontId="56"/>
  </si>
  <si>
    <t>kWh</t>
    <phoneticPr fontId="56"/>
  </si>
  <si>
    <t>（注）本様式の他に、変更内容が確認できる書類を必ず添付すること。（履歴事項全部証明書）</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41">
      <t>リレキジコウゼンブショウメイ</t>
    </rPh>
    <rPh sb="41" eb="42">
      <t>ショ</t>
    </rPh>
    <phoneticPr fontId="64"/>
  </si>
  <si>
    <t>別紙参照</t>
    <rPh sb="0" eb="4">
      <t>ベッシサンショウ</t>
    </rPh>
    <phoneticPr fontId="56"/>
  </si>
  <si>
    <t>【第１号様式】助成金交付申請書</t>
    <rPh sb="4" eb="6">
      <t>ヨウシキ</t>
    </rPh>
    <phoneticPr fontId="64"/>
  </si>
  <si>
    <t>一般承継による助成事業者の地位承継辞退申請書</t>
    <rPh sb="0" eb="2">
      <t>イッパン</t>
    </rPh>
    <rPh sb="2" eb="4">
      <t>ショウケイ</t>
    </rPh>
    <rPh sb="7" eb="9">
      <t>ジョセイ</t>
    </rPh>
    <rPh sb="9" eb="11">
      <t>ジギョウ</t>
    </rPh>
    <rPh sb="11" eb="12">
      <t>シャ</t>
    </rPh>
    <rPh sb="13" eb="15">
      <t>チイ</t>
    </rPh>
    <rPh sb="15" eb="17">
      <t>ショウケイ</t>
    </rPh>
    <rPh sb="17" eb="19">
      <t>ジタイ</t>
    </rPh>
    <rPh sb="19" eb="22">
      <t>シンセイショ</t>
    </rPh>
    <phoneticPr fontId="12"/>
  </si>
  <si>
    <t>記</t>
    <rPh sb="0" eb="1">
      <t>キ</t>
    </rPh>
    <phoneticPr fontId="12"/>
  </si>
  <si>
    <t>助成事業者氏名
（法人名/管理組合名）（※）</t>
    <rPh sb="0" eb="2">
      <t>ジョセイ</t>
    </rPh>
    <rPh sb="2" eb="4">
      <t>ジギョウ</t>
    </rPh>
    <rPh sb="4" eb="5">
      <t>シャ</t>
    </rPh>
    <rPh sb="5" eb="7">
      <t>シメイ</t>
    </rPh>
    <rPh sb="9" eb="11">
      <t>ホウジン</t>
    </rPh>
    <rPh sb="11" eb="12">
      <t>メイ</t>
    </rPh>
    <rPh sb="13" eb="15">
      <t>カンリ</t>
    </rPh>
    <rPh sb="15" eb="17">
      <t>クミアイ</t>
    </rPh>
    <rPh sb="17" eb="18">
      <t>メイ</t>
    </rPh>
    <phoneticPr fontId="12"/>
  </si>
  <si>
    <t>フリガナ</t>
    <phoneticPr fontId="12"/>
  </si>
  <si>
    <t>助成事業者住所
（法人/管理組合住所）</t>
    <rPh sb="0" eb="5">
      <t>ジョセイジギョウシャ</t>
    </rPh>
    <rPh sb="5" eb="7">
      <t>ジュウショ</t>
    </rPh>
    <rPh sb="9" eb="11">
      <t>ホウジン</t>
    </rPh>
    <rPh sb="12" eb="16">
      <t>カンリクミアイ</t>
    </rPh>
    <rPh sb="16" eb="18">
      <t>ジュウショ</t>
    </rPh>
    <phoneticPr fontId="12"/>
  </si>
  <si>
    <t>対象機器
設置場所住所</t>
    <rPh sb="0" eb="2">
      <t>タイショウ</t>
    </rPh>
    <rPh sb="2" eb="4">
      <t>キキ</t>
    </rPh>
    <rPh sb="5" eb="7">
      <t>セッチ</t>
    </rPh>
    <rPh sb="7" eb="9">
      <t>バショ</t>
    </rPh>
    <rPh sb="9" eb="11">
      <t>ジュウショ</t>
    </rPh>
    <phoneticPr fontId="12"/>
  </si>
  <si>
    <t>承継を辞退する理由</t>
    <rPh sb="0" eb="2">
      <t>ショウケイ</t>
    </rPh>
    <rPh sb="3" eb="5">
      <t>ジタイ</t>
    </rPh>
    <rPh sb="7" eb="9">
      <t>リユウ</t>
    </rPh>
    <phoneticPr fontId="12"/>
  </si>
  <si>
    <t>（※）申助成事業者が法人の場合は、法人代表者役職名、法人代表者氏名も記入してください。</t>
    <rPh sb="3" eb="4">
      <t>サル</t>
    </rPh>
    <rPh sb="4" eb="6">
      <t>ジョセイ</t>
    </rPh>
    <rPh sb="6" eb="8">
      <t>ジギョウ</t>
    </rPh>
    <rPh sb="8" eb="9">
      <t>シャ</t>
    </rPh>
    <rPh sb="10" eb="12">
      <t>ホウジン</t>
    </rPh>
    <rPh sb="13" eb="15">
      <t>バアイ</t>
    </rPh>
    <rPh sb="17" eb="19">
      <t>ホウジン</t>
    </rPh>
    <rPh sb="19" eb="22">
      <t>ダイヒョウシャ</t>
    </rPh>
    <rPh sb="22" eb="24">
      <t>ヤクショク</t>
    </rPh>
    <rPh sb="24" eb="25">
      <t>メイ</t>
    </rPh>
    <rPh sb="26" eb="28">
      <t>ホウジン</t>
    </rPh>
    <rPh sb="28" eb="31">
      <t>ダイヒョウシャ</t>
    </rPh>
    <rPh sb="31" eb="33">
      <t>シメイ</t>
    </rPh>
    <rPh sb="34" eb="36">
      <t>キニュウ</t>
    </rPh>
    <phoneticPr fontId="12"/>
  </si>
  <si>
    <t>辞退者（一般承継事業者）</t>
    <rPh sb="0" eb="3">
      <t>ジタイシャ</t>
    </rPh>
    <rPh sb="4" eb="11">
      <t>イッパンショウケイジギョウシャ</t>
    </rPh>
    <phoneticPr fontId="12"/>
  </si>
  <si>
    <t>氏名
（法人名/管理組合名）（※）</t>
    <rPh sb="0" eb="2">
      <t>シメイ</t>
    </rPh>
    <rPh sb="4" eb="6">
      <t>ホウジン</t>
    </rPh>
    <rPh sb="6" eb="7">
      <t>メイ</t>
    </rPh>
    <rPh sb="8" eb="12">
      <t>カンリクミアイ</t>
    </rPh>
    <rPh sb="12" eb="13">
      <t>メイ</t>
    </rPh>
    <phoneticPr fontId="12"/>
  </si>
  <si>
    <t>フリガナ</t>
  </si>
  <si>
    <t>住所
（法人/管理組合住所）</t>
    <rPh sb="0" eb="2">
      <t>ジュウショ</t>
    </rPh>
    <rPh sb="4" eb="6">
      <t>ホウジン</t>
    </rPh>
    <rPh sb="7" eb="11">
      <t>カンリクミアイ</t>
    </rPh>
    <rPh sb="11" eb="13">
      <t>ジュウショ</t>
    </rPh>
    <phoneticPr fontId="12"/>
  </si>
  <si>
    <t>電話番号</t>
    <rPh sb="0" eb="4">
      <t>デンワバンゴウ</t>
    </rPh>
    <phoneticPr fontId="12"/>
  </si>
  <si>
    <t>メールアドレス</t>
    <phoneticPr fontId="12"/>
  </si>
  <si>
    <t>（※）辞退者が法人の場合は、法人代表者役職名、法人代表者氏名も記入してください。</t>
    <rPh sb="3" eb="5">
      <t>ジタイ</t>
    </rPh>
    <rPh sb="5" eb="6">
      <t>シャ</t>
    </rPh>
    <rPh sb="7" eb="9">
      <t>ホウジン</t>
    </rPh>
    <rPh sb="10" eb="12">
      <t>バアイ</t>
    </rPh>
    <rPh sb="14" eb="16">
      <t>ホウジン</t>
    </rPh>
    <rPh sb="16" eb="19">
      <t>ダイヒョウシャ</t>
    </rPh>
    <rPh sb="19" eb="21">
      <t>ヤクショク</t>
    </rPh>
    <rPh sb="21" eb="22">
      <t>メイ</t>
    </rPh>
    <rPh sb="23" eb="25">
      <t>ホウジン</t>
    </rPh>
    <rPh sb="25" eb="28">
      <t>ダイヒョウシャ</t>
    </rPh>
    <rPh sb="28" eb="30">
      <t>シメイ</t>
    </rPh>
    <rPh sb="31" eb="33">
      <t>キニュウ</t>
    </rPh>
    <phoneticPr fontId="12"/>
  </si>
  <si>
    <t>確認日</t>
    <rPh sb="0" eb="3">
      <t>カクニンビ</t>
    </rPh>
    <phoneticPr fontId="12"/>
  </si>
  <si>
    <t>西暦</t>
    <rPh sb="0" eb="2">
      <t>セイレキ</t>
    </rPh>
    <phoneticPr fontId="12"/>
  </si>
  <si>
    <t>確認事項</t>
    <rPh sb="0" eb="4">
      <t>カクニンジコウ</t>
    </rPh>
    <phoneticPr fontId="12"/>
  </si>
  <si>
    <t>※下記内容を確認の上、□にチェック（✓）をしてください。</t>
  </si>
  <si>
    <t>　助成事業者の地位の承継の辞退に伴い、「家庭における蓄電池導入促進事業助成金交付要綱」に定められた助成金の交付に伴う全ての権利及び義務は承継されないことを理解している。</t>
    <phoneticPr fontId="12"/>
  </si>
  <si>
    <t>※承継の内容が確認できる書類を添付すること。</t>
    <rPh sb="1" eb="3">
      <t>ショウケイ</t>
    </rPh>
    <rPh sb="4" eb="6">
      <t>ナイヨウ</t>
    </rPh>
    <rPh sb="7" eb="9">
      <t>カクニン</t>
    </rPh>
    <rPh sb="12" eb="14">
      <t>ショルイ</t>
    </rPh>
    <rPh sb="15" eb="17">
      <t>テンプ</t>
    </rPh>
    <phoneticPr fontId="12"/>
  </si>
  <si>
    <t>※一般承継事業者の本人確認書類（個人の場合）、実在証明書類（法人の場合）を添付すること。</t>
    <phoneticPr fontId="12"/>
  </si>
  <si>
    <t>（注）この用紙の大きさは、日本産業規格Ａ４とすること。</t>
    <rPh sb="1" eb="2">
      <t>チュウ</t>
    </rPh>
    <rPh sb="5" eb="7">
      <t>ヨウシ</t>
    </rPh>
    <rPh sb="8" eb="9">
      <t>オオ</t>
    </rPh>
    <rPh sb="13" eb="15">
      <t>ニホン</t>
    </rPh>
    <rPh sb="15" eb="17">
      <t>サンギョウ</t>
    </rPh>
    <rPh sb="17" eb="19">
      <t>キカク</t>
    </rPh>
    <phoneticPr fontId="12"/>
  </si>
  <si>
    <t>島しょ地域における太陽光発電設備等助成事業</t>
    <phoneticPr fontId="12"/>
  </si>
  <si>
    <t>　公益財団法人東京都環境公社が定める「島しょ地域における太陽光発電設備等助成事業交付要綱」第１８条第２項に基づき、下記のとおり一般承継による助成事業者の地位の承継を辞退する旨申請します。</t>
    <rPh sb="1" eb="3">
      <t>コウエキ</t>
    </rPh>
    <rPh sb="3" eb="5">
      <t>ザイダン</t>
    </rPh>
    <rPh sb="5" eb="7">
      <t>ホウジン</t>
    </rPh>
    <rPh sb="7" eb="9">
      <t>トウキョウ</t>
    </rPh>
    <rPh sb="9" eb="10">
      <t>ト</t>
    </rPh>
    <rPh sb="10" eb="12">
      <t>カンキョウ</t>
    </rPh>
    <rPh sb="12" eb="14">
      <t>コウシャ</t>
    </rPh>
    <rPh sb="15" eb="16">
      <t>サダ</t>
    </rPh>
    <rPh sb="19" eb="20">
      <t>トウ</t>
    </rPh>
    <rPh sb="22" eb="24">
      <t>チイキ</t>
    </rPh>
    <rPh sb="28" eb="31">
      <t>タイヨウコウ</t>
    </rPh>
    <rPh sb="31" eb="33">
      <t>ハツデン</t>
    </rPh>
    <rPh sb="33" eb="35">
      <t>セツビ</t>
    </rPh>
    <rPh sb="35" eb="36">
      <t>トウ</t>
    </rPh>
    <rPh sb="36" eb="38">
      <t>ジョセイ</t>
    </rPh>
    <rPh sb="38" eb="40">
      <t>ジギョウ</t>
    </rPh>
    <rPh sb="40" eb="42">
      <t>コウフ</t>
    </rPh>
    <rPh sb="42" eb="44">
      <t>ヨウコウ</t>
    </rPh>
    <rPh sb="45" eb="46">
      <t>ダイ</t>
    </rPh>
    <rPh sb="48" eb="49">
      <t>ジョウ</t>
    </rPh>
    <rPh sb="49" eb="50">
      <t>ダイ</t>
    </rPh>
    <rPh sb="51" eb="52">
      <t>コウ</t>
    </rPh>
    <rPh sb="53" eb="54">
      <t>モト</t>
    </rPh>
    <rPh sb="57" eb="59">
      <t>カキ</t>
    </rPh>
    <rPh sb="87" eb="89">
      <t>シンセイ</t>
    </rPh>
    <phoneticPr fontId="12"/>
  </si>
  <si>
    <t>第10号様式（第12条関係）</t>
    <phoneticPr fontId="12"/>
  </si>
  <si>
    <t>　同要綱第２２条に基づき本助成金が支払われた後にこの申請がなされる場合には、公社は同要綱第１８条第４項の規定に基づき、本申請者（辞退者）に対し算出金を請求し、本申請者（辞退者）はこれを公社に納付しなければならないことを理解している。</t>
    <rPh sb="48" eb="49">
      <t>ダイ</t>
    </rPh>
    <rPh sb="50" eb="51">
      <t>コウ</t>
    </rPh>
    <phoneticPr fontId="12"/>
  </si>
  <si>
    <t>第11号様式（第12条関係）</t>
    <rPh sb="0" eb="1">
      <t>ダイ</t>
    </rPh>
    <rPh sb="3" eb="4">
      <t>ゴウ</t>
    </rPh>
    <rPh sb="4" eb="6">
      <t>ヨウシキ</t>
    </rPh>
    <rPh sb="7" eb="8">
      <t>ダイ</t>
    </rPh>
    <rPh sb="10" eb="11">
      <t>ジョウ</t>
    </rPh>
    <rPh sb="11" eb="13">
      <t>カンケイ</t>
    </rPh>
    <phoneticPr fontId="64"/>
  </si>
  <si>
    <r>
      <rPr>
        <sz val="10.5"/>
        <color rgb="FFFF0000"/>
        <rFont val="ＭＳ Ｐ明朝"/>
        <family val="1"/>
        <charset val="128"/>
      </rPr>
      <t>る太陽光発電設備等助成事業</t>
    </r>
    <r>
      <rPr>
        <sz val="10.5"/>
        <color theme="1"/>
        <rFont val="ＭＳ Ｐ明朝"/>
        <family val="1"/>
        <charset val="128"/>
      </rPr>
      <t>助成金交付要綱</t>
    </r>
    <r>
      <rPr>
        <sz val="10.5"/>
        <color rgb="FFFF0000"/>
        <rFont val="ＭＳ Ｐ明朝"/>
        <family val="1"/>
        <charset val="128"/>
      </rPr>
      <t>（令和４年●月●日付４都環公地温第●号）第12条第４項</t>
    </r>
    <r>
      <rPr>
        <sz val="10.5"/>
        <color theme="1"/>
        <rFont val="ＭＳ Ｐ明朝"/>
        <family val="1"/>
        <charset val="128"/>
      </rPr>
      <t>の規定に基づき、下記のとおり通知します。</t>
    </r>
    <phoneticPr fontId="64"/>
  </si>
  <si>
    <t>地位承継辞退（承認・不承認）通知書</t>
    <rPh sb="0" eb="4">
      <t>チイショウケイ</t>
    </rPh>
    <rPh sb="4" eb="6">
      <t>ジタイ</t>
    </rPh>
    <rPh sb="7" eb="9">
      <t>ショウニン</t>
    </rPh>
    <rPh sb="10" eb="13">
      <t>フショウニン</t>
    </rPh>
    <rPh sb="14" eb="16">
      <t>ツウチ</t>
    </rPh>
    <rPh sb="16" eb="17">
      <t>ショ</t>
    </rPh>
    <phoneticPr fontId="64"/>
  </si>
  <si>
    <t>第22号様式（第28条関係）</t>
    <rPh sb="0" eb="1">
      <t>ダイ</t>
    </rPh>
    <rPh sb="3" eb="4">
      <t>ゴウ</t>
    </rPh>
    <rPh sb="4" eb="6">
      <t>ヨウシキ</t>
    </rPh>
    <rPh sb="11" eb="13">
      <t>カンケイ</t>
    </rPh>
    <phoneticPr fontId="64"/>
  </si>
  <si>
    <t>第23号様式（第28条関係）</t>
    <rPh sb="0" eb="1">
      <t>ダイ</t>
    </rPh>
    <rPh sb="3" eb="4">
      <t>ゴウ</t>
    </rPh>
    <rPh sb="4" eb="6">
      <t>ヨウシキ</t>
    </rPh>
    <rPh sb="7" eb="8">
      <t>ダイ</t>
    </rPh>
    <rPh sb="10" eb="11">
      <t>ジョウ</t>
    </rPh>
    <rPh sb="11" eb="13">
      <t>カンケイ</t>
    </rPh>
    <phoneticPr fontId="64"/>
  </si>
  <si>
    <t>（２）　助成金相当額の納付をせずに所得財産等を処分した場合は、交付要綱第22条１項及び第23</t>
    <rPh sb="6" eb="7">
      <t>キン</t>
    </rPh>
    <rPh sb="17" eb="19">
      <t>ショトク</t>
    </rPh>
    <rPh sb="19" eb="21">
      <t>ザイサン</t>
    </rPh>
    <rPh sb="21" eb="22">
      <t>トウ</t>
    </rPh>
    <rPh sb="31" eb="33">
      <t>コウフ</t>
    </rPh>
    <rPh sb="33" eb="35">
      <t>ヨウコウ</t>
    </rPh>
    <rPh sb="41" eb="42">
      <t>オヨ</t>
    </rPh>
    <rPh sb="43" eb="44">
      <t>ダイ</t>
    </rPh>
    <phoneticPr fontId="64"/>
  </si>
  <si>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12"/>
  </si>
  <si>
    <t>・暴力団又は暴力団員を雇用している者</t>
    <rPh sb="1" eb="4">
      <t>ボウリョクダン</t>
    </rPh>
    <rPh sb="4" eb="5">
      <t>マタ</t>
    </rPh>
    <rPh sb="6" eb="9">
      <t>ボウリョクダン</t>
    </rPh>
    <rPh sb="9" eb="10">
      <t>イン</t>
    </rPh>
    <rPh sb="11" eb="13">
      <t>コヨウ</t>
    </rPh>
    <rPh sb="17" eb="18">
      <t>モノ</t>
    </rPh>
    <phoneticPr fontId="12"/>
  </si>
  <si>
    <t>法人の代表者</t>
    <rPh sb="0" eb="2">
      <t>ホウジン</t>
    </rPh>
    <rPh sb="3" eb="5">
      <t>ダイヒョウ</t>
    </rPh>
    <rPh sb="5" eb="6">
      <t>シャ</t>
    </rPh>
    <phoneticPr fontId="19"/>
  </si>
  <si>
    <t>助成対象者</t>
    <rPh sb="2" eb="4">
      <t>タイショウ</t>
    </rPh>
    <rPh sb="4" eb="5">
      <t>シャ</t>
    </rPh>
    <phoneticPr fontId="19"/>
  </si>
  <si>
    <t>（助成対象者）</t>
    <rPh sb="1" eb="3">
      <t>ジョセイ</t>
    </rPh>
    <rPh sb="3" eb="5">
      <t>タイショウ</t>
    </rPh>
    <phoneticPr fontId="12"/>
  </si>
  <si>
    <t>施設名称</t>
    <rPh sb="0" eb="2">
      <t>シセツ</t>
    </rPh>
    <rPh sb="2" eb="4">
      <t>メイショウ</t>
    </rPh>
    <phoneticPr fontId="56"/>
  </si>
  <si>
    <t>住所</t>
    <rPh sb="0" eb="2">
      <t>ジュウショ</t>
    </rPh>
    <phoneticPr fontId="56"/>
  </si>
  <si>
    <t>助成対象　代表者名</t>
    <rPh sb="0" eb="4">
      <t>ジョセイタイショウ</t>
    </rPh>
    <rPh sb="5" eb="8">
      <t>ダイヒョウシャ</t>
    </rPh>
    <rPh sb="8" eb="9">
      <t>メイ</t>
    </rPh>
    <phoneticPr fontId="19"/>
  </si>
  <si>
    <t>助成対象担当　氏名</t>
    <rPh sb="0" eb="6">
      <t>ジョセイタイショウタントウ</t>
    </rPh>
    <rPh sb="7" eb="9">
      <t>シメイ</t>
    </rPh>
    <phoneticPr fontId="19"/>
  </si>
  <si>
    <t>助成対象設備の設置場所</t>
    <rPh sb="0" eb="6">
      <t>ジョセイタイショウセツビ</t>
    </rPh>
    <rPh sb="7" eb="11">
      <t>セッチバショ</t>
    </rPh>
    <phoneticPr fontId="12"/>
  </si>
  <si>
    <t>施設名称</t>
    <rPh sb="0" eb="4">
      <t>シセツメイショウ</t>
    </rPh>
    <phoneticPr fontId="56"/>
  </si>
  <si>
    <t>施設の所有者</t>
    <rPh sb="0" eb="2">
      <t>シセツ</t>
    </rPh>
    <rPh sb="3" eb="6">
      <t>ショユウシャ</t>
    </rPh>
    <phoneticPr fontId="56"/>
  </si>
  <si>
    <t>会社名</t>
  </si>
  <si>
    <t>（２）　助成対象設備の設置場所</t>
    <rPh sb="6" eb="10">
      <t>タイショウセツビ</t>
    </rPh>
    <rPh sb="11" eb="15">
      <t>セッチバショ</t>
    </rPh>
    <phoneticPr fontId="64"/>
  </si>
  <si>
    <t>島しょ地域における太陽光発電設備等助成事業助成金交付要綱（令和４年９月29日付４都環公地温第1513号。以下「交付要綱」という。）第28条第３項の規定に基づき、承認の条件となる納付額を下記のとおり決定したので通知します。</t>
    <rPh sb="24" eb="26">
      <t>コウフ</t>
    </rPh>
    <rPh sb="26" eb="28">
      <t>ヨウコウ</t>
    </rPh>
    <rPh sb="52" eb="54">
      <t>イカ</t>
    </rPh>
    <rPh sb="55" eb="57">
      <t>コウフ</t>
    </rPh>
    <rPh sb="57" eb="59">
      <t>ヨウコウ</t>
    </rPh>
    <rPh sb="65" eb="66">
      <t>ダイ</t>
    </rPh>
    <rPh sb="68" eb="69">
      <t>ジョウ</t>
    </rPh>
    <rPh sb="69" eb="70">
      <t>ダイ</t>
    </rPh>
    <rPh sb="71" eb="72">
      <t>コウ</t>
    </rPh>
    <rPh sb="73" eb="75">
      <t>キテイ</t>
    </rPh>
    <rPh sb="76" eb="77">
      <t>モト</t>
    </rPh>
    <rPh sb="80" eb="82">
      <t>ショウニン</t>
    </rPh>
    <rPh sb="83" eb="85">
      <t>ジョウケン</t>
    </rPh>
    <rPh sb="88" eb="90">
      <t>ノウフ</t>
    </rPh>
    <rPh sb="90" eb="91">
      <t>ガク</t>
    </rPh>
    <rPh sb="92" eb="94">
      <t>カキ</t>
    </rPh>
    <rPh sb="98" eb="100">
      <t>ケッテイ</t>
    </rPh>
    <rPh sb="104" eb="106">
      <t>ツウチ</t>
    </rPh>
    <phoneticPr fontId="64"/>
  </si>
  <si>
    <t>記のとおり承認したので、島しょ地域における太陽光発電設備等助成事業助成金交付要綱（令和４年９月29日付４都環公地温第1513号）第28条第5項の規定に基づき、通知します。</t>
    <rPh sb="5" eb="7">
      <t>ショウニン</t>
    </rPh>
    <rPh sb="12" eb="13">
      <t>トウ</t>
    </rPh>
    <rPh sb="15" eb="17">
      <t>チイキ</t>
    </rPh>
    <rPh sb="21" eb="24">
      <t>タイヨウコウ</t>
    </rPh>
    <rPh sb="24" eb="26">
      <t>ハツデン</t>
    </rPh>
    <rPh sb="26" eb="28">
      <t>セツビ</t>
    </rPh>
    <rPh sb="28" eb="29">
      <t>トウ</t>
    </rPh>
    <rPh sb="29" eb="31">
      <t>ジョセイ</t>
    </rPh>
    <rPh sb="31" eb="33">
      <t>ジギョウ</t>
    </rPh>
    <rPh sb="33" eb="36">
      <t>ジョセイキン</t>
    </rPh>
    <rPh sb="36" eb="38">
      <t>コウフ</t>
    </rPh>
    <rPh sb="38" eb="40">
      <t>ヨウコウ</t>
    </rPh>
    <rPh sb="64" eb="65">
      <t>ダイ</t>
    </rPh>
    <rPh sb="67" eb="68">
      <t>ジョウ</t>
    </rPh>
    <rPh sb="68" eb="69">
      <t>ダイ</t>
    </rPh>
    <rPh sb="70" eb="71">
      <t>コウ</t>
    </rPh>
    <rPh sb="72" eb="74">
      <t>キテイ</t>
    </rPh>
    <rPh sb="75" eb="76">
      <t>モト</t>
    </rPh>
    <rPh sb="79" eb="81">
      <t>ツウチ</t>
    </rPh>
    <phoneticPr fontId="64"/>
  </si>
  <si>
    <t>住　　所</t>
    <rPh sb="0" eb="1">
      <t>ジュウ</t>
    </rPh>
    <rPh sb="3" eb="4">
      <t>ショ</t>
    </rPh>
    <phoneticPr fontId="56"/>
  </si>
  <si>
    <t>：</t>
    <phoneticPr fontId="56"/>
  </si>
  <si>
    <t>助成対象者の種別</t>
    <rPh sb="0" eb="2">
      <t>ジョセイ</t>
    </rPh>
    <rPh sb="2" eb="4">
      <t>タイショウ</t>
    </rPh>
    <rPh sb="4" eb="5">
      <t>シャ</t>
    </rPh>
    <rPh sb="6" eb="8">
      <t>シュベツ</t>
    </rPh>
    <phoneticPr fontId="19"/>
  </si>
  <si>
    <t>（助成対象者）</t>
    <phoneticPr fontId="64"/>
  </si>
  <si>
    <t>年</t>
    <rPh sb="0" eb="1">
      <t>ネン</t>
    </rPh>
    <phoneticPr fontId="56"/>
  </si>
  <si>
    <t>月</t>
    <rPh sb="0" eb="1">
      <t>ガツ</t>
    </rPh>
    <phoneticPr fontId="56"/>
  </si>
  <si>
    <t>日</t>
    <rPh sb="0" eb="1">
      <t>ニチ</t>
    </rPh>
    <phoneticPr fontId="56"/>
  </si>
  <si>
    <t>記</t>
    <rPh sb="0" eb="1">
      <t>キ</t>
    </rPh>
    <phoneticPr fontId="56"/>
  </si>
  <si>
    <t>ー</t>
    <phoneticPr fontId="12"/>
  </si>
  <si>
    <t>３　処分承認の条件</t>
    <rPh sb="2" eb="4">
      <t>ショブン</t>
    </rPh>
    <rPh sb="4" eb="6">
      <t>ショウニン</t>
    </rPh>
    <rPh sb="7" eb="9">
      <t>ジョウケン</t>
    </rPh>
    <phoneticPr fontId="64"/>
  </si>
  <si>
    <t>４　納付額</t>
    <rPh sb="2" eb="4">
      <t>ノウフ</t>
    </rPh>
    <rPh sb="4" eb="5">
      <t>ガク</t>
    </rPh>
    <phoneticPr fontId="64"/>
  </si>
  <si>
    <t>５　振込先</t>
    <rPh sb="2" eb="4">
      <t>フリコミ</t>
    </rPh>
    <rPh sb="4" eb="5">
      <t>サキ</t>
    </rPh>
    <phoneticPr fontId="64"/>
  </si>
  <si>
    <t>　　納付額=処分財産の助成金額－（処分財産の助成金額/法定耐用年数の期間）×経過期間</t>
    <rPh sb="2" eb="4">
      <t>ノウフ</t>
    </rPh>
    <rPh sb="4" eb="5">
      <t>ガク</t>
    </rPh>
    <rPh sb="6" eb="8">
      <t>ショブン</t>
    </rPh>
    <rPh sb="8" eb="10">
      <t>ザイサン</t>
    </rPh>
    <rPh sb="13" eb="15">
      <t>キンガク</t>
    </rPh>
    <rPh sb="17" eb="19">
      <t>ショブン</t>
    </rPh>
    <rPh sb="19" eb="21">
      <t>ザイサン</t>
    </rPh>
    <rPh sb="24" eb="26">
      <t>キンガク</t>
    </rPh>
    <rPh sb="27" eb="33">
      <t>ホウテイタイヨウネンスウ</t>
    </rPh>
    <rPh sb="34" eb="36">
      <t>キカン</t>
    </rPh>
    <rPh sb="38" eb="40">
      <t>ケイカ</t>
    </rPh>
    <rPh sb="40" eb="42">
      <t>キカン</t>
    </rPh>
    <phoneticPr fontId="12"/>
  </si>
  <si>
    <t>（共同申請者①）</t>
    <rPh sb="5" eb="6">
      <t>シャ</t>
    </rPh>
    <phoneticPr fontId="64"/>
  </si>
  <si>
    <t>（共同申請者②）</t>
    <rPh sb="5" eb="6">
      <t>シャ</t>
    </rPh>
    <phoneticPr fontId="64"/>
  </si>
  <si>
    <t>助成事業承継届出書</t>
    <rPh sb="2" eb="4">
      <t>ジギョウ</t>
    </rPh>
    <rPh sb="4" eb="6">
      <t>ショウケイ</t>
    </rPh>
    <rPh sb="6" eb="9">
      <t>トドケデショ</t>
    </rPh>
    <phoneticPr fontId="12"/>
  </si>
  <si>
    <t>助成事業中止（廃止）届出書</t>
    <rPh sb="2" eb="4">
      <t>ジギョウ</t>
    </rPh>
    <rPh sb="4" eb="6">
      <t>チュウシ</t>
    </rPh>
    <rPh sb="7" eb="9">
      <t>ハイシ</t>
    </rPh>
    <rPh sb="10" eb="12">
      <t>トドケデ</t>
    </rPh>
    <rPh sb="12" eb="13">
      <t>ショ</t>
    </rPh>
    <phoneticPr fontId="12"/>
  </si>
  <si>
    <r>
      <rPr>
        <b/>
        <sz val="12"/>
        <rFont val="ＭＳ Ｐ明朝"/>
        <family val="1"/>
        <charset val="128"/>
      </rPr>
      <t xml:space="preserve">提出方法
</t>
    </r>
    <r>
      <rPr>
        <sz val="12"/>
        <rFont val="ＭＳ Ｐ明朝"/>
        <family val="1"/>
        <charset val="128"/>
      </rPr>
      <t>原則電子メールにより提出してください。
ファイル作成時の注意事項（※交付申請書、実績報告書等、各種共通）
①  ホームページから申請書提出用フォルダを取得してください。
②  交付申請等の親フォルダ内の子フォルダ名称に従って、該当する様式・添付資料を格納してください。
③  格納データはPDF 形式とし、様式については必ず Excel データも格納してください。
④  格納データは様式・添付資料の名称や番号等が必ずわかるようにしてください。
⑤  次の公社指定のメールアドレスに申請書類一式を添付の上、送信してください。</t>
    </r>
    <rPh sb="5" eb="7">
      <t>ゲンソク</t>
    </rPh>
    <phoneticPr fontId="12"/>
  </si>
  <si>
    <t>■記載方法に関する注意事項
・口座名義は、申請者と同一名義であること
・口座名義は、半角カタカナ+英数字で記入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・金融機関名、支店名、預金種別、口座番号、口座名義が読み取れる内容であること
・当座預金で通帳がない場合、小切手帳や取引明細書、当座勘定照合表等の写しを添付
・ネット銀行で通帳がない場合、インターネット画面を印刷したものを添付</t>
    <rPh sb="42" eb="44">
      <t>ハンカク</t>
    </rPh>
    <rPh sb="49" eb="52">
      <t>エイスウジ</t>
    </rPh>
    <rPh sb="174" eb="176">
      <t>キンユウ</t>
    </rPh>
    <rPh sb="176" eb="178">
      <t>キカン</t>
    </rPh>
    <rPh sb="243" eb="244">
      <t>ヒョウ</t>
    </rPh>
    <phoneticPr fontId="64"/>
  </si>
  <si>
    <t>（１）　処分の理由</t>
    <rPh sb="4" eb="6">
      <t>ショブン</t>
    </rPh>
    <rPh sb="7" eb="9">
      <t>リユウ</t>
    </rPh>
    <phoneticPr fontId="64"/>
  </si>
  <si>
    <t>（２）　処分の方法</t>
    <rPh sb="4" eb="6">
      <t>ショブン</t>
    </rPh>
    <rPh sb="7" eb="9">
      <t>ホウホウ</t>
    </rPh>
    <phoneticPr fontId="64"/>
  </si>
  <si>
    <t>（３）　処分の予定日</t>
    <rPh sb="4" eb="6">
      <t>ショブン</t>
    </rPh>
    <rPh sb="7" eb="10">
      <t>ヨテイビ</t>
    </rPh>
    <phoneticPr fontId="64"/>
  </si>
  <si>
    <t>ア　民間企業</t>
  </si>
  <si>
    <t>エ　国立大学法人、公立大学法人及び学校法人</t>
  </si>
  <si>
    <t>オ　一般社団法人、一般財団法人、公益社団法人及び公益財団法人</t>
  </si>
  <si>
    <t>カ　医療法（昭和23年法律第205号）第39条に規定する医療法人</t>
  </si>
  <si>
    <t>キ　社会福祉法（昭和26年法律第45号）第22条に規定する社会福祉法人</t>
  </si>
  <si>
    <t>ク　特別法の規定に基づき設立された法人又は協同組合等</t>
  </si>
  <si>
    <t>ケ　法律により直接設立された法人</t>
  </si>
  <si>
    <t>コ　上記アからケまでに準ずる者として公益財団法人東京都環境公社（以下「公社」という。）が適当と認める者</t>
  </si>
  <si>
    <t>選択してください</t>
    <rPh sb="0" eb="2">
      <t>センタク</t>
    </rPh>
    <phoneticPr fontId="19"/>
  </si>
  <si>
    <t>島しょ地域における再エネ導入促進事業 入力データ</t>
    <rPh sb="9" eb="10">
      <t>サイ</t>
    </rPh>
    <rPh sb="12" eb="14">
      <t>ドウニュウ</t>
    </rPh>
    <rPh sb="14" eb="16">
      <t>ソクシン</t>
    </rPh>
    <rPh sb="19" eb="21">
      <t>ニュウリョク</t>
    </rPh>
    <phoneticPr fontId="19"/>
  </si>
  <si>
    <t>太陽光</t>
    <rPh sb="0" eb="3">
      <t>タイヨウコウ</t>
    </rPh>
    <phoneticPr fontId="19"/>
  </si>
  <si>
    <t>風力</t>
    <rPh sb="0" eb="2">
      <t>フウリョク</t>
    </rPh>
    <phoneticPr fontId="19"/>
  </si>
  <si>
    <t>地熱</t>
    <rPh sb="0" eb="2">
      <t>チネツ</t>
    </rPh>
    <phoneticPr fontId="19"/>
  </si>
  <si>
    <t>再生可能エネルギー発電設備の種別</t>
    <rPh sb="0" eb="2">
      <t>サイセイ</t>
    </rPh>
    <rPh sb="2" eb="4">
      <t>カノウ</t>
    </rPh>
    <rPh sb="9" eb="11">
      <t>ハツデン</t>
    </rPh>
    <rPh sb="11" eb="13">
      <t>セツビ</t>
    </rPh>
    <rPh sb="14" eb="16">
      <t>シュベツ</t>
    </rPh>
    <phoneticPr fontId="12"/>
  </si>
  <si>
    <t>発電出力</t>
    <rPh sb="0" eb="2">
      <t>ハツデン</t>
    </rPh>
    <rPh sb="2" eb="4">
      <t>シュツリョク</t>
    </rPh>
    <phoneticPr fontId="56"/>
  </si>
  <si>
    <t>（１） FIT認定を受けた事業に関する情報を記入してください。</t>
    <rPh sb="7" eb="9">
      <t>ニンテイ</t>
    </rPh>
    <rPh sb="10" eb="11">
      <t>ウ</t>
    </rPh>
    <rPh sb="13" eb="15">
      <t>ジギョウ</t>
    </rPh>
    <rPh sb="16" eb="17">
      <t>カン</t>
    </rPh>
    <rPh sb="19" eb="21">
      <t>ジョウホウ</t>
    </rPh>
    <rPh sb="22" eb="24">
      <t>キニュウ</t>
    </rPh>
    <phoneticPr fontId="12"/>
  </si>
  <si>
    <t>年間想定発電電力量（月別、年間の発電量）（kWh）</t>
    <rPh sb="0" eb="2">
      <t>ネンカン</t>
    </rPh>
    <rPh sb="2" eb="4">
      <t>ソウテイ</t>
    </rPh>
    <rPh sb="4" eb="6">
      <t>ハツデン</t>
    </rPh>
    <rPh sb="6" eb="8">
      <t>デンリョク</t>
    </rPh>
    <rPh sb="8" eb="9">
      <t>リョウ</t>
    </rPh>
    <rPh sb="10" eb="12">
      <t>ツキベツ</t>
    </rPh>
    <rPh sb="13" eb="15">
      <t>ネンカン</t>
    </rPh>
    <rPh sb="16" eb="18">
      <t>ハツデン</t>
    </rPh>
    <rPh sb="18" eb="19">
      <t>リョウ</t>
    </rPh>
    <phoneticPr fontId="56"/>
  </si>
  <si>
    <t>４月</t>
    <rPh sb="1" eb="2">
      <t>ガツ</t>
    </rPh>
    <phoneticPr fontId="56"/>
  </si>
  <si>
    <t>５月</t>
    <rPh sb="1" eb="2">
      <t>ガツ</t>
    </rPh>
    <phoneticPr fontId="56"/>
  </si>
  <si>
    <t>６月</t>
    <rPh sb="1" eb="2">
      <t>ガツ</t>
    </rPh>
    <phoneticPr fontId="56"/>
  </si>
  <si>
    <t>７月</t>
    <rPh sb="1" eb="2">
      <t>ガツ</t>
    </rPh>
    <phoneticPr fontId="56"/>
  </si>
  <si>
    <t>８月</t>
    <rPh sb="1" eb="2">
      <t>ガツ</t>
    </rPh>
    <phoneticPr fontId="56"/>
  </si>
  <si>
    <t>９月</t>
    <rPh sb="1" eb="2">
      <t>ガツ</t>
    </rPh>
    <phoneticPr fontId="56"/>
  </si>
  <si>
    <t>10月</t>
    <rPh sb="2" eb="3">
      <t>ガツ</t>
    </rPh>
    <phoneticPr fontId="56"/>
  </si>
  <si>
    <t>11月</t>
    <rPh sb="2" eb="3">
      <t>ガツ</t>
    </rPh>
    <phoneticPr fontId="56"/>
  </si>
  <si>
    <t>12月</t>
    <rPh sb="2" eb="3">
      <t>ガツ</t>
    </rPh>
    <phoneticPr fontId="56"/>
  </si>
  <si>
    <t>1月</t>
    <rPh sb="1" eb="2">
      <t>ガツ</t>
    </rPh>
    <phoneticPr fontId="56"/>
  </si>
  <si>
    <t>2月</t>
    <rPh sb="1" eb="2">
      <t>ガツ</t>
    </rPh>
    <phoneticPr fontId="56"/>
  </si>
  <si>
    <t>3月</t>
    <rPh sb="1" eb="2">
      <t>ガツ</t>
    </rPh>
    <phoneticPr fontId="56"/>
  </si>
  <si>
    <t>想定
発電電力量</t>
    <rPh sb="0" eb="2">
      <t>ソウテイ</t>
    </rPh>
    <rPh sb="3" eb="5">
      <t>ハツデン</t>
    </rPh>
    <rPh sb="5" eb="8">
      <t>デンリョクリョウ</t>
    </rPh>
    <phoneticPr fontId="56"/>
  </si>
  <si>
    <t>年間想定発電電力量</t>
    <rPh sb="0" eb="2">
      <t>ネンカン</t>
    </rPh>
    <rPh sb="2" eb="4">
      <t>ソウテイ</t>
    </rPh>
    <rPh sb="4" eb="6">
      <t>ハツデン</t>
    </rPh>
    <rPh sb="6" eb="9">
      <t>デンリョクリョウ</t>
    </rPh>
    <phoneticPr fontId="56"/>
  </si>
  <si>
    <t>kWh/年</t>
    <rPh sb="4" eb="5">
      <t>ネン</t>
    </rPh>
    <phoneticPr fontId="56"/>
  </si>
  <si>
    <t>FIT認定を受けた日</t>
    <rPh sb="3" eb="5">
      <t>ニンテイ</t>
    </rPh>
    <rPh sb="6" eb="7">
      <t>ウ</t>
    </rPh>
    <rPh sb="9" eb="10">
      <t>ヒ</t>
    </rPh>
    <phoneticPr fontId="56"/>
  </si>
  <si>
    <t>認定日</t>
    <rPh sb="0" eb="3">
      <t>ニンテイビ</t>
    </rPh>
    <phoneticPr fontId="56"/>
  </si>
  <si>
    <t>機器の出力</t>
    <rPh sb="0" eb="2">
      <t>キキ</t>
    </rPh>
    <rPh sb="3" eb="5">
      <t>シュツリョク</t>
    </rPh>
    <phoneticPr fontId="56"/>
  </si>
  <si>
    <r>
      <t xml:space="preserve">（１）令和７年度の提出期限
</t>
    </r>
    <r>
      <rPr>
        <u/>
        <sz val="14"/>
        <color rgb="FFFF0000"/>
        <rFont val="ＭＳ Ｐ明朝"/>
        <family val="1"/>
        <charset val="128"/>
      </rPr>
      <t>令和 ８ 年 ３ 月31 日（月）    17：00 必着</t>
    </r>
    <r>
      <rPr>
        <sz val="14"/>
        <rFont val="ＭＳ Ｐ明朝"/>
        <family val="1"/>
        <charset val="128"/>
      </rPr>
      <t xml:space="preserve">
   期限を過ぎた場合は取り扱うことができません。</t>
    </r>
    <rPh sb="3" eb="5">
      <t>レイワ</t>
    </rPh>
    <rPh sb="6" eb="8">
      <t>ネンド</t>
    </rPh>
    <rPh sb="29" eb="30">
      <t>ゲツ</t>
    </rPh>
    <phoneticPr fontId="12"/>
  </si>
  <si>
    <t>再生可能エネルギー発電設備の運転を開始した日</t>
    <rPh sb="0" eb="4">
      <t>サイセイカノウ</t>
    </rPh>
    <rPh sb="9" eb="11">
      <t>ハツデン</t>
    </rPh>
    <rPh sb="11" eb="13">
      <t>セツビ</t>
    </rPh>
    <rPh sb="14" eb="16">
      <t>ウンテン</t>
    </rPh>
    <rPh sb="17" eb="19">
      <t>カイシ</t>
    </rPh>
    <rPh sb="21" eb="22">
      <t>ヒ</t>
    </rPh>
    <phoneticPr fontId="56"/>
  </si>
  <si>
    <t>運転開始日</t>
    <rPh sb="0" eb="5">
      <t>ウンテンカイシビ</t>
    </rPh>
    <phoneticPr fontId="56"/>
  </si>
  <si>
    <t>法人名</t>
    <rPh sb="0" eb="3">
      <t>ホウジンメイ</t>
    </rPh>
    <phoneticPr fontId="19"/>
  </si>
  <si>
    <t>１．</t>
    <phoneticPr fontId="56"/>
  </si>
  <si>
    <t>２.</t>
    <phoneticPr fontId="56"/>
  </si>
  <si>
    <t>３.</t>
    <phoneticPr fontId="56"/>
  </si>
  <si>
    <t>　貴公社理事長又は東京都が必要と認めた場合には、暴力団関係者であるか否かの確認のため、警視庁へ照会がなされることに同意し、下記に該当する暴力団関係者ではないことを誓約いたします。</t>
    <rPh sb="61" eb="63">
      <t>カキ</t>
    </rPh>
    <phoneticPr fontId="12"/>
  </si>
  <si>
    <t>　本申請書は、事実に基づき、申請者の不利益にならない範囲において訂正される可能性があることについて同意いたします。</t>
    <phoneticPr fontId="56"/>
  </si>
  <si>
    <t>　風況、塩害等、島しょ地域の自然条件を考慮して構造上安全な状態を確保し、管理することを誓約いたします。</t>
    <rPh sb="36" eb="38">
      <t>カンリ</t>
    </rPh>
    <phoneticPr fontId="56"/>
  </si>
  <si>
    <t>再生可能エネルギー発電設備の種別</t>
    <rPh sb="9" eb="11">
      <t>ハツデン</t>
    </rPh>
    <phoneticPr fontId="64"/>
  </si>
  <si>
    <t>島しょ地域における再エネ導入促進事業</t>
    <rPh sb="0" eb="1">
      <t>トウ</t>
    </rPh>
    <rPh sb="3" eb="5">
      <t>チイキ</t>
    </rPh>
    <rPh sb="9" eb="10">
      <t>サイ</t>
    </rPh>
    <rPh sb="12" eb="14">
      <t>ドウニュウ</t>
    </rPh>
    <rPh sb="14" eb="16">
      <t>ソクシン</t>
    </rPh>
    <rPh sb="16" eb="18">
      <t>ジギョウ</t>
    </rPh>
    <phoneticPr fontId="56"/>
  </si>
  <si>
    <t>【助成対象者】</t>
    <rPh sb="1" eb="6">
      <t>ジョセイタイショウシャ</t>
    </rPh>
    <phoneticPr fontId="56"/>
  </si>
  <si>
    <t>【第２号様式】誓約書</t>
    <rPh sb="4" eb="6">
      <t>ヨウシキ</t>
    </rPh>
    <phoneticPr fontId="64"/>
  </si>
  <si>
    <t>【第５号様式】助成金交付申請撤回届出書</t>
    <rPh sb="4" eb="6">
      <t>ヨウシキ</t>
    </rPh>
    <phoneticPr fontId="64"/>
  </si>
  <si>
    <t>【第６号様式】助成事業承継届出書</t>
    <rPh sb="4" eb="6">
      <t>ヨウシキ</t>
    </rPh>
    <phoneticPr fontId="64"/>
  </si>
  <si>
    <t>【第７号様式】事業者情報の変更届出書</t>
    <rPh sb="4" eb="6">
      <t>ヨウシキ</t>
    </rPh>
    <phoneticPr fontId="64"/>
  </si>
  <si>
    <t>【第８号様式】助成事業中止（廃止）届出書</t>
    <rPh sb="4" eb="6">
      <t>ヨウシキ</t>
    </rPh>
    <rPh sb="17" eb="19">
      <t>トドケデ</t>
    </rPh>
    <phoneticPr fontId="64"/>
  </si>
  <si>
    <t>【第９号様式】実績報告書兼助成金交付請求書</t>
    <rPh sb="4" eb="6">
      <t>ヨウシキ</t>
    </rPh>
    <phoneticPr fontId="56"/>
  </si>
  <si>
    <t>【第13号様式】助成金返還報告書</t>
    <rPh sb="5" eb="7">
      <t>ヨウシキ</t>
    </rPh>
    <phoneticPr fontId="56"/>
  </si>
  <si>
    <t>　この誓約に違反又は相違があり、交付要綱第17条の規定により助成金交付決定の全部又は一部の取消しを受けた場合において、交付要綱第19条に規定する助成金の返還を請求されたときは、これに異議なく応じることを誓約いたします。</t>
    <phoneticPr fontId="12"/>
  </si>
  <si>
    <t>４.</t>
    <phoneticPr fontId="56"/>
  </si>
  <si>
    <t>５.</t>
    <phoneticPr fontId="56"/>
  </si>
  <si>
    <t>第２号様式（第６条関係)</t>
    <rPh sb="0" eb="1">
      <t>ダイ</t>
    </rPh>
    <rPh sb="2" eb="3">
      <t>ゴウ</t>
    </rPh>
    <rPh sb="3" eb="5">
      <t>ヨウシキ</t>
    </rPh>
    <phoneticPr fontId="12"/>
  </si>
  <si>
    <t>島しょ地域における再エネ導入促進事業</t>
    <rPh sb="9" eb="10">
      <t>サイ</t>
    </rPh>
    <rPh sb="12" eb="14">
      <t>ドウニュウ</t>
    </rPh>
    <rPh sb="14" eb="16">
      <t>ソクシン</t>
    </rPh>
    <rPh sb="16" eb="18">
      <t>ジギョウ</t>
    </rPh>
    <phoneticPr fontId="64"/>
  </si>
  <si>
    <t>第５号様式（第９条関係）</t>
    <rPh sb="0" eb="1">
      <t>ダイ</t>
    </rPh>
    <rPh sb="2" eb="3">
      <t>ゴウ</t>
    </rPh>
    <rPh sb="3" eb="5">
      <t>ヨウシキ</t>
    </rPh>
    <phoneticPr fontId="12"/>
  </si>
  <si>
    <t>第６号様式（第10条関係）</t>
    <phoneticPr fontId="12"/>
  </si>
  <si>
    <t>第８号様式（第14条関係）</t>
    <phoneticPr fontId="12"/>
  </si>
  <si>
    <t>第９号様式（第15条関係）</t>
    <rPh sb="2" eb="3">
      <t>ゴウ</t>
    </rPh>
    <phoneticPr fontId="12"/>
  </si>
  <si>
    <t>助成事業による売電実績内訳</t>
    <rPh sb="0" eb="4">
      <t>ジョセイジギョウ</t>
    </rPh>
    <rPh sb="7" eb="11">
      <t>バイデンジッセキ</t>
    </rPh>
    <rPh sb="11" eb="13">
      <t>ウチワケ</t>
    </rPh>
    <phoneticPr fontId="64"/>
  </si>
  <si>
    <t>助成対象となる期間</t>
    <rPh sb="0" eb="4">
      <t>ジョセイタイショウ</t>
    </rPh>
    <rPh sb="7" eb="9">
      <t>キカン</t>
    </rPh>
    <phoneticPr fontId="12"/>
  </si>
  <si>
    <t>発電電力量実績（月別、年間の発電量）（kWh）</t>
    <rPh sb="0" eb="2">
      <t>ハツデン</t>
    </rPh>
    <rPh sb="2" eb="4">
      <t>デンリョク</t>
    </rPh>
    <rPh sb="4" eb="5">
      <t>リョウ</t>
    </rPh>
    <rPh sb="5" eb="7">
      <t>ジッセキ</t>
    </rPh>
    <rPh sb="8" eb="10">
      <t>ツキベツ</t>
    </rPh>
    <rPh sb="11" eb="13">
      <t>ネンカン</t>
    </rPh>
    <rPh sb="14" eb="16">
      <t>ハツデン</t>
    </rPh>
    <rPh sb="16" eb="17">
      <t>リョウ</t>
    </rPh>
    <phoneticPr fontId="56"/>
  </si>
  <si>
    <t>発電電力量</t>
    <rPh sb="0" eb="2">
      <t>ハツデン</t>
    </rPh>
    <rPh sb="2" eb="5">
      <t>デンリョクリョウ</t>
    </rPh>
    <phoneticPr fontId="56"/>
  </si>
  <si>
    <t>年間発電電力量</t>
    <rPh sb="0" eb="2">
      <t>ネンカン</t>
    </rPh>
    <rPh sb="2" eb="4">
      <t>ハツデン</t>
    </rPh>
    <rPh sb="4" eb="7">
      <t>デンリョクリョウ</t>
    </rPh>
    <phoneticPr fontId="56"/>
  </si>
  <si>
    <t>（１） FIT制度対象電源による発電電力量に関する情報を入力してください。</t>
    <rPh sb="7" eb="9">
      <t>セイド</t>
    </rPh>
    <rPh sb="9" eb="11">
      <t>タイショウ</t>
    </rPh>
    <rPh sb="11" eb="13">
      <t>デンゲン</t>
    </rPh>
    <rPh sb="16" eb="18">
      <t>ハツデン</t>
    </rPh>
    <rPh sb="18" eb="21">
      <t>デンリョクリョウ</t>
    </rPh>
    <rPh sb="22" eb="23">
      <t>カン</t>
    </rPh>
    <rPh sb="25" eb="27">
      <t>ジョウホウ</t>
    </rPh>
    <rPh sb="28" eb="30">
      <t>ニュウリョク</t>
    </rPh>
    <phoneticPr fontId="12"/>
  </si>
  <si>
    <t>(1) FIT制度対象電源による年間発電電力量</t>
    <rPh sb="7" eb="9">
      <t>セイド</t>
    </rPh>
    <rPh sb="9" eb="13">
      <t>タイショウデンゲン</t>
    </rPh>
    <rPh sb="16" eb="18">
      <t>ネンカン</t>
    </rPh>
    <rPh sb="18" eb="23">
      <t>ハツデンデンリョクリョウ</t>
    </rPh>
    <phoneticPr fontId="12"/>
  </si>
  <si>
    <t>助成金交付請求額</t>
    <rPh sb="3" eb="5">
      <t>コウフ</t>
    </rPh>
    <rPh sb="5" eb="8">
      <t>セイキュウガク</t>
    </rPh>
    <phoneticPr fontId="12"/>
  </si>
  <si>
    <t>助成金交付請求額
※千円未満切り捨て</t>
    <rPh sb="0" eb="5">
      <t>ジョセイキンコウフ</t>
    </rPh>
    <rPh sb="5" eb="8">
      <t>セイキュウガク</t>
    </rPh>
    <rPh sb="10" eb="12">
      <t>センエン</t>
    </rPh>
    <rPh sb="12" eb="14">
      <t>ミマン</t>
    </rPh>
    <rPh sb="14" eb="15">
      <t>キ</t>
    </rPh>
    <rPh sb="16" eb="17">
      <t>ス</t>
    </rPh>
    <phoneticPr fontId="56"/>
  </si>
  <si>
    <t>（２）助成金振込先情報を入力してください。</t>
    <rPh sb="6" eb="8">
      <t>フリコミ</t>
    </rPh>
    <rPh sb="8" eb="9">
      <t>サキ</t>
    </rPh>
    <rPh sb="9" eb="11">
      <t>ジョウホウ</t>
    </rPh>
    <rPh sb="12" eb="14">
      <t>ニュウリョク</t>
    </rPh>
    <phoneticPr fontId="64"/>
  </si>
  <si>
    <t>cnt-island-fit@tokyokankyo.jp</t>
    <phoneticPr fontId="12"/>
  </si>
  <si>
    <t>島しょ地域における再エネ導入促進事業
申請関係様式の記載要領</t>
    <rPh sb="19" eb="21">
      <t>シンセイ</t>
    </rPh>
    <rPh sb="21" eb="23">
      <t>カンケイ</t>
    </rPh>
    <rPh sb="23" eb="25">
      <t>ヨウシキ</t>
    </rPh>
    <rPh sb="26" eb="28">
      <t>キサイ</t>
    </rPh>
    <rPh sb="28" eb="30">
      <t>ヨウリョウ</t>
    </rPh>
    <phoneticPr fontId="13"/>
  </si>
  <si>
    <t>島しょ地域における再エネ導入促進事業
申請関係様式の印刷要領</t>
    <rPh sb="19" eb="21">
      <t>シンセイ</t>
    </rPh>
    <rPh sb="21" eb="23">
      <t>カンケイ</t>
    </rPh>
    <rPh sb="23" eb="25">
      <t>ヨウシキ</t>
    </rPh>
    <rPh sb="26" eb="28">
      <t>インサツ</t>
    </rPh>
    <rPh sb="28" eb="30">
      <t>ヨウリョウ</t>
    </rPh>
    <phoneticPr fontId="13"/>
  </si>
  <si>
    <t>1/2枚目</t>
    <phoneticPr fontId="12"/>
  </si>
  <si>
    <t>2/2枚目</t>
    <phoneticPr fontId="12"/>
  </si>
  <si>
    <t xml:space="preserve">第１号様式（第６条関係)  </t>
    <phoneticPr fontId="13"/>
  </si>
  <si>
    <t>第７号様式（第12条関係）</t>
    <phoneticPr fontId="12"/>
  </si>
  <si>
    <t>イ　個人事業主</t>
    <phoneticPr fontId="19"/>
  </si>
  <si>
    <t>ウ　独立行政法人</t>
    <rPh sb="2" eb="6">
      <t>ドクリツギョウセイ</t>
    </rPh>
    <rPh sb="6" eb="8">
      <t>ホウジン</t>
    </rPh>
    <phoneticPr fontId="19"/>
  </si>
  <si>
    <t>←公社から照会や指示等の連絡をする際に、窓口となる担当者を記入</t>
    <rPh sb="1" eb="3">
      <t>コウシャ</t>
    </rPh>
    <rPh sb="5" eb="7">
      <t>ショウカイ</t>
    </rPh>
    <rPh sb="8" eb="10">
      <t>シジ</t>
    </rPh>
    <rPh sb="10" eb="11">
      <t>トウ</t>
    </rPh>
    <rPh sb="12" eb="14">
      <t>レンラク</t>
    </rPh>
    <rPh sb="17" eb="18">
      <t>サイ</t>
    </rPh>
    <rPh sb="20" eb="22">
      <t>マドグチ</t>
    </rPh>
    <rPh sb="25" eb="28">
      <t>タントウシャ</t>
    </rPh>
    <rPh sb="29" eb="31">
      <t>キニュウ</t>
    </rPh>
    <phoneticPr fontId="19"/>
  </si>
  <si>
    <t>助成対象者は、以上の事項全てを満たすことを誓約いたします。</t>
    <rPh sb="0" eb="2">
      <t>ジョセイ</t>
    </rPh>
    <rPh sb="2" eb="5">
      <t>タイショウシャ</t>
    </rPh>
    <phoneticPr fontId="56"/>
  </si>
  <si>
    <t>再生可能エネルギー発電設備</t>
    <rPh sb="0" eb="2">
      <t>サイセイ</t>
    </rPh>
    <rPh sb="2" eb="4">
      <t>カノウ</t>
    </rPh>
    <rPh sb="9" eb="11">
      <t>ハツデン</t>
    </rPh>
    <rPh sb="11" eb="13">
      <t>セツビ</t>
    </rPh>
    <phoneticPr fontId="13"/>
  </si>
  <si>
    <t>設備名称</t>
    <rPh sb="0" eb="2">
      <t>セツビ</t>
    </rPh>
    <rPh sb="2" eb="4">
      <t>セツビメイショウ</t>
    </rPh>
    <phoneticPr fontId="56"/>
  </si>
  <si>
    <t>所在地</t>
    <rPh sb="0" eb="3">
      <t>ショザイチ</t>
    </rPh>
    <phoneticPr fontId="56"/>
  </si>
  <si>
    <t>郵便番号</t>
    <rPh sb="0" eb="4">
      <t>ユウビンバンゴウ</t>
    </rPh>
    <phoneticPr fontId="56"/>
  </si>
  <si>
    <t>再生可能エネルギー発電設備</t>
    <phoneticPr fontId="19"/>
  </si>
  <si>
    <t>設備名称</t>
    <rPh sb="0" eb="2">
      <t>セツビ</t>
    </rPh>
    <rPh sb="2" eb="4">
      <t>メイショウ</t>
    </rPh>
    <phoneticPr fontId="19"/>
  </si>
  <si>
    <t>所在地</t>
    <rPh sb="0" eb="3">
      <t>ショザイチ</t>
    </rPh>
    <phoneticPr fontId="19"/>
  </si>
  <si>
    <t>再生可能エネルギー
発電設備</t>
    <rPh sb="0" eb="2">
      <t>サイセイ</t>
    </rPh>
    <rPh sb="2" eb="4">
      <t>カノウ</t>
    </rPh>
    <rPh sb="10" eb="12">
      <t>ハツデン</t>
    </rPh>
    <rPh sb="12" eb="14">
      <t>セツビ</t>
    </rPh>
    <phoneticPr fontId="13"/>
  </si>
  <si>
    <t>設備名称</t>
    <rPh sb="0" eb="2">
      <t>セツビ</t>
    </rPh>
    <rPh sb="2" eb="4">
      <t>メイショウ</t>
    </rPh>
    <phoneticPr fontId="56"/>
  </si>
  <si>
    <t>島しょ地域における再エネ導入促進事業</t>
    <rPh sb="0" eb="1">
      <t>トウ</t>
    </rPh>
    <rPh sb="3" eb="5">
      <t>チイキ</t>
    </rPh>
    <rPh sb="9" eb="10">
      <t>サイ</t>
    </rPh>
    <rPh sb="12" eb="14">
      <t>ドウニュウ</t>
    </rPh>
    <rPh sb="14" eb="16">
      <t>ソクシン</t>
    </rPh>
    <rPh sb="16" eb="18">
      <t>ジギョウ</t>
    </rPh>
    <phoneticPr fontId="12"/>
  </si>
  <si>
    <t>中止の期間
※中止する場合に記載</t>
    <rPh sb="0" eb="2">
      <t>チュウシ</t>
    </rPh>
    <rPh sb="3" eb="5">
      <t>キカン</t>
    </rPh>
    <rPh sb="7" eb="9">
      <t>チュウシ</t>
    </rPh>
    <rPh sb="11" eb="13">
      <t>バアイ</t>
    </rPh>
    <rPh sb="14" eb="16">
      <t>キサイ</t>
    </rPh>
    <phoneticPr fontId="64"/>
  </si>
  <si>
    <t>島しょ地域における再エネ導入促進事業</t>
    <phoneticPr fontId="56"/>
  </si>
  <si>
    <t>預金種類
（該当項目に✔）</t>
    <rPh sb="0" eb="2">
      <t>ヨキン</t>
    </rPh>
    <rPh sb="2" eb="4">
      <t>シュルイ</t>
    </rPh>
    <rPh sb="6" eb="8">
      <t>ガイトウ</t>
    </rPh>
    <rPh sb="8" eb="10">
      <t>コウモク</t>
    </rPh>
    <phoneticPr fontId="12"/>
  </si>
  <si>
    <t>まで</t>
    <phoneticPr fontId="56"/>
  </si>
  <si>
    <t>完了年月</t>
    <phoneticPr fontId="12"/>
  </si>
  <si>
    <t>←完了日：運転開始日から起算して60か月後まで　※自動計算</t>
    <rPh sb="1" eb="3">
      <t>カンリョウ</t>
    </rPh>
    <rPh sb="3" eb="4">
      <t>ヒ</t>
    </rPh>
    <rPh sb="20" eb="21">
      <t>ゴ</t>
    </rPh>
    <rPh sb="25" eb="29">
      <t>ジドウケイサン</t>
    </rPh>
    <phoneticPr fontId="12"/>
  </si>
  <si>
    <t>（助成事業者）</t>
    <rPh sb="1" eb="3">
      <t>ジョセイ</t>
    </rPh>
    <rPh sb="3" eb="5">
      <t>ジギョウ</t>
    </rPh>
    <rPh sb="5" eb="6">
      <t>シャ</t>
    </rPh>
    <phoneticPr fontId="64"/>
  </si>
  <si>
    <t>選択してください。</t>
    <rPh sb="0" eb="2">
      <t>センタク</t>
    </rPh>
    <phoneticPr fontId="56"/>
  </si>
  <si>
    <t>６.</t>
    <phoneticPr fontId="56"/>
  </si>
  <si>
    <t>７.</t>
    <phoneticPr fontId="56"/>
  </si>
  <si>
    <t>　本申請により公社が知り得た、助成対象者の個人情報について、公社が、本事業の実施にあたり必要な目的で利用することについて承諾します。</t>
    <phoneticPr fontId="56"/>
  </si>
  <si>
    <t>　本事業の事業期間終了後における各種手続きにあたり、その目的の範囲内で、東京都が上記の助成事業者等の個人情報を利用することについて承諾します。</t>
    <phoneticPr fontId="56"/>
  </si>
  <si>
    <t>以上</t>
    <rPh sb="0" eb="2">
      <t>イジョウ</t>
    </rPh>
    <phoneticPr fontId="56"/>
  </si>
  <si>
    <t>運転開始月</t>
    <rPh sb="0" eb="4">
      <t>ウンテンカイシ</t>
    </rPh>
    <rPh sb="4" eb="5">
      <t>ツキ</t>
    </rPh>
    <phoneticPr fontId="12"/>
  </si>
  <si>
    <t>交付請求期間</t>
    <rPh sb="0" eb="4">
      <t>コウフセイキュウ</t>
    </rPh>
    <rPh sb="4" eb="6">
      <t>キカン</t>
    </rPh>
    <phoneticPr fontId="56"/>
  </si>
  <si>
    <t>～</t>
    <phoneticPr fontId="56"/>
  </si>
  <si>
    <t>←選択してください
　運転開始月：再生可能エネルギー発電設備の運転を開始した日の属する月
（※交付決定日が年度をまたがる場合は、翌年度の4月が運転開始月となります）</t>
    <rPh sb="1" eb="3">
      <t>センタク</t>
    </rPh>
    <rPh sb="11" eb="16">
      <t>ウンテンカイシツキ</t>
    </rPh>
    <rPh sb="16" eb="17">
      <t>チャクビ</t>
    </rPh>
    <rPh sb="40" eb="41">
      <t>ゾク</t>
    </rPh>
    <rPh sb="43" eb="44">
      <t>ツキ</t>
    </rPh>
    <rPh sb="47" eb="52">
      <t>コウフケッテイビ</t>
    </rPh>
    <rPh sb="53" eb="55">
      <t>ネンド</t>
    </rPh>
    <rPh sb="60" eb="62">
      <t>バアイ</t>
    </rPh>
    <rPh sb="64" eb="66">
      <t>ヨクネン</t>
    </rPh>
    <rPh sb="66" eb="67">
      <t>ド</t>
    </rPh>
    <rPh sb="69" eb="70">
      <t>ガツ</t>
    </rPh>
    <rPh sb="71" eb="73">
      <t>ウンテン</t>
    </rPh>
    <rPh sb="73" eb="75">
      <t>カイシ</t>
    </rPh>
    <rPh sb="75" eb="76">
      <t>ヅキ</t>
    </rPh>
    <phoneticPr fontId="12"/>
  </si>
  <si>
    <t>←本申請で報告する実績の期間を月単位で入力してください。</t>
    <rPh sb="1" eb="2">
      <t>ホン</t>
    </rPh>
    <rPh sb="2" eb="4">
      <t>シンセイ</t>
    </rPh>
    <rPh sb="5" eb="7">
      <t>ホウコク</t>
    </rPh>
    <rPh sb="9" eb="11">
      <t>ジッセキ</t>
    </rPh>
    <rPh sb="12" eb="14">
      <t>キカン</t>
    </rPh>
    <rPh sb="15" eb="16">
      <t>ツキ</t>
    </rPh>
    <rPh sb="16" eb="18">
      <t>タンイ</t>
    </rPh>
    <rPh sb="19" eb="21">
      <t>ニュウリョク</t>
    </rPh>
    <phoneticPr fontId="12"/>
  </si>
  <si>
    <t>再生可能エネルギー発電設備の運転を開始した日の属する月</t>
    <rPh sb="0" eb="4">
      <t>サイセイカノウ</t>
    </rPh>
    <rPh sb="9" eb="11">
      <t>ハツデン</t>
    </rPh>
    <rPh sb="11" eb="13">
      <t>セツビ</t>
    </rPh>
    <rPh sb="14" eb="16">
      <t>ウンテン</t>
    </rPh>
    <rPh sb="17" eb="19">
      <t>カイシ</t>
    </rPh>
    <rPh sb="21" eb="22">
      <t>ヒ</t>
    </rPh>
    <rPh sb="23" eb="24">
      <t>ゾク</t>
    </rPh>
    <rPh sb="26" eb="27">
      <t>ツキ</t>
    </rPh>
    <phoneticPr fontId="56"/>
  </si>
  <si>
    <t>運転開始月</t>
    <rPh sb="0" eb="2">
      <t>ウンテン</t>
    </rPh>
    <rPh sb="2" eb="4">
      <t>カイシ</t>
    </rPh>
    <rPh sb="4" eb="5">
      <t>ヅキ</t>
    </rPh>
    <phoneticPr fontId="56"/>
  </si>
  <si>
    <t>←※誓約内容をご確認のうえ、同意する場合は日付の入力とチェックを入れてください。</t>
    <rPh sb="2" eb="6">
      <t>セイヤクナイヨウ</t>
    </rPh>
    <rPh sb="8" eb="10">
      <t>カクニン</t>
    </rPh>
    <rPh sb="14" eb="16">
      <t>ドウイ</t>
    </rPh>
    <rPh sb="18" eb="20">
      <t>バアイ</t>
    </rPh>
    <rPh sb="21" eb="23">
      <t>ヒヅケ</t>
    </rPh>
    <rPh sb="24" eb="26">
      <t>ニュウリョク</t>
    </rPh>
    <rPh sb="32" eb="33">
      <t>イ</t>
    </rPh>
    <phoneticPr fontId="56"/>
  </si>
  <si>
    <t>A社</t>
  </si>
  <si>
    <t>△△部</t>
  </si>
  <si>
    <t>田中　次郎</t>
  </si>
  <si>
    <t>123-4567</t>
  </si>
  <si>
    <t>東京都○○○</t>
  </si>
  <si>
    <t>00-0000-0000</t>
  </si>
  <si>
    <t>携帯電話</t>
  </si>
  <si>
    <t>abc＠abc.jp</t>
  </si>
  <si>
    <t>令和16年12月</t>
    <rPh sb="0" eb="2">
      <t>レイワ</t>
    </rPh>
    <rPh sb="4" eb="5">
      <t>ネン</t>
    </rPh>
    <rPh sb="7" eb="8">
      <t>ガツ</t>
    </rPh>
    <phoneticPr fontId="56"/>
  </si>
  <si>
    <t>2MW</t>
    <phoneticPr fontId="56"/>
  </si>
  <si>
    <t>令和10</t>
    <rPh sb="0" eb="2">
      <t>レイワ</t>
    </rPh>
    <phoneticPr fontId="12"/>
  </si>
  <si>
    <t>（助成事業者）</t>
    <rPh sb="1" eb="3">
      <t>ジョセイ</t>
    </rPh>
    <rPh sb="3" eb="5">
      <t>ジギョウ</t>
    </rPh>
    <phoneticPr fontId="12"/>
  </si>
  <si>
    <t>交付決定通知書記載の文書番号</t>
    <rPh sb="0" eb="7">
      <t>コウフケッテイツウチショ</t>
    </rPh>
    <rPh sb="7" eb="9">
      <t>キサイ</t>
    </rPh>
    <rPh sb="10" eb="12">
      <t>ブンショ</t>
    </rPh>
    <rPh sb="12" eb="14">
      <t>バンゴウ</t>
    </rPh>
    <phoneticPr fontId="19"/>
  </si>
  <si>
    <t>都環公地温　第</t>
    <rPh sb="0" eb="1">
      <t>ト</t>
    </rPh>
    <rPh sb="1" eb="2">
      <t>ワ</t>
    </rPh>
    <rPh sb="2" eb="3">
      <t>コウ</t>
    </rPh>
    <rPh sb="3" eb="5">
      <t>チオン</t>
    </rPh>
    <rPh sb="6" eb="7">
      <t>ダイ</t>
    </rPh>
    <phoneticPr fontId="19"/>
  </si>
  <si>
    <t>号</t>
    <rPh sb="0" eb="1">
      <t>ゴウ</t>
    </rPh>
    <phoneticPr fontId="19"/>
  </si>
  <si>
    <t>交付決定番号</t>
    <rPh sb="0" eb="2">
      <t>コウフ</t>
    </rPh>
    <rPh sb="2" eb="4">
      <t>ケッテイ</t>
    </rPh>
    <rPh sb="4" eb="6">
      <t>バンゴウ</t>
    </rPh>
    <phoneticPr fontId="19"/>
  </si>
  <si>
    <t>交付決定日</t>
    <rPh sb="0" eb="2">
      <t>コウフ</t>
    </rPh>
    <rPh sb="2" eb="5">
      <t>ケッテイビ</t>
    </rPh>
    <phoneticPr fontId="19"/>
  </si>
  <si>
    <t>令和　年</t>
    <rPh sb="0" eb="2">
      <t>レイワ</t>
    </rPh>
    <rPh sb="3" eb="4">
      <t>ネン</t>
    </rPh>
    <phoneticPr fontId="19"/>
  </si>
  <si>
    <t>月</t>
    <rPh sb="0" eb="1">
      <t>ツキ</t>
    </rPh>
    <phoneticPr fontId="19"/>
  </si>
  <si>
    <t>日</t>
    <rPh sb="0" eb="1">
      <t>ヒ</t>
    </rPh>
    <phoneticPr fontId="19"/>
  </si>
  <si>
    <t>←以降交付決定後に入力</t>
    <rPh sb="1" eb="3">
      <t>イコウ</t>
    </rPh>
    <rPh sb="3" eb="5">
      <t>コウフ</t>
    </rPh>
    <rPh sb="5" eb="7">
      <t>ケッテイ</t>
    </rPh>
    <rPh sb="7" eb="8">
      <t>ゴ</t>
    </rPh>
    <rPh sb="9" eb="11">
      <t>ニュウリョク</t>
    </rPh>
    <phoneticPr fontId="19"/>
  </si>
  <si>
    <t>交付額決定日</t>
    <rPh sb="0" eb="3">
      <t>コウフガク</t>
    </rPh>
    <rPh sb="3" eb="6">
      <t>ケッテイビ</t>
    </rPh>
    <phoneticPr fontId="19"/>
  </si>
  <si>
    <t>←以降交付額決定後に入力</t>
    <rPh sb="1" eb="3">
      <t>イコウ</t>
    </rPh>
    <rPh sb="3" eb="5">
      <t>コウフ</t>
    </rPh>
    <rPh sb="5" eb="6">
      <t>ガク</t>
    </rPh>
    <rPh sb="6" eb="8">
      <t>ケッテイ</t>
    </rPh>
    <rPh sb="8" eb="9">
      <t>ゴ</t>
    </rPh>
    <rPh sb="10" eb="12">
      <t>ニュウリョク</t>
    </rPh>
    <phoneticPr fontId="19"/>
  </si>
  <si>
    <t>令和</t>
    <rPh sb="0" eb="2">
      <t>レイワ</t>
    </rPh>
    <phoneticPr fontId="56"/>
  </si>
  <si>
    <t>月</t>
    <rPh sb="0" eb="1">
      <t>ツキ</t>
    </rPh>
    <phoneticPr fontId="56"/>
  </si>
  <si>
    <t>日付</t>
    <rPh sb="0" eb="1">
      <t>ヒ</t>
    </rPh>
    <rPh sb="1" eb="2">
      <t>ヅケ</t>
    </rPh>
    <phoneticPr fontId="64"/>
  </si>
  <si>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19"/>
  </si>
  <si>
    <t>(2) 1kWhあたりの助成単価</t>
    <rPh sb="12" eb="14">
      <t>ジョセイ</t>
    </rPh>
    <rPh sb="14" eb="16">
      <t>タンカ</t>
    </rPh>
    <phoneticPr fontId="12"/>
  </si>
  <si>
    <t>kW</t>
    <phoneticPr fontId="56"/>
  </si>
  <si>
    <t>号で交付決定の通知を受けた事業について、助成金の</t>
    <rPh sb="7" eb="9">
      <t>ツウチ</t>
    </rPh>
    <rPh sb="10" eb="11">
      <t>ウ</t>
    </rPh>
    <phoneticPr fontId="64"/>
  </si>
  <si>
    <t>名　称</t>
    <rPh sb="0" eb="1">
      <t>ナ</t>
    </rPh>
    <rPh sb="2" eb="3">
      <t>ショウ</t>
    </rPh>
    <phoneticPr fontId="13"/>
  </si>
  <si>
    <t>号で交付決定の通知を受けた事業について、</t>
    <rPh sb="7" eb="9">
      <t>ツウチ</t>
    </rPh>
    <rPh sb="10" eb="11">
      <t>ウ</t>
    </rPh>
    <phoneticPr fontId="64"/>
  </si>
  <si>
    <t>（電話番号)</t>
    <rPh sb="1" eb="3">
      <t>デンワ</t>
    </rPh>
    <rPh sb="3" eb="5">
      <t>バンゴウ</t>
    </rPh>
    <phoneticPr fontId="64"/>
  </si>
  <si>
    <t>（携帯電話)</t>
    <rPh sb="1" eb="3">
      <t>ケイタイ</t>
    </rPh>
    <rPh sb="3" eb="5">
      <t>デンワ</t>
    </rPh>
    <phoneticPr fontId="64"/>
  </si>
  <si>
    <t>（Ｅ-mail)</t>
    <phoneticPr fontId="64"/>
  </si>
  <si>
    <t>代表者の職
・氏名</t>
    <rPh sb="0" eb="3">
      <t>ダイヒョウシャ</t>
    </rPh>
    <rPh sb="4" eb="5">
      <t>ショク</t>
    </rPh>
    <rPh sb="7" eb="9">
      <t>シメイ</t>
    </rPh>
    <phoneticPr fontId="12"/>
  </si>
  <si>
    <t>２　組織変更
    （株式会社化など）</t>
    <rPh sb="2" eb="4">
      <t>ソシキ</t>
    </rPh>
    <rPh sb="4" eb="6">
      <t>ヘンコウ</t>
    </rPh>
    <rPh sb="12" eb="17">
      <t>カブシキガイシャカ</t>
    </rPh>
    <phoneticPr fontId="64"/>
  </si>
  <si>
    <t>号で交付決定の通知を受けた事業について、</t>
    <phoneticPr fontId="64"/>
  </si>
  <si>
    <t>円/kWh</t>
    <rPh sb="0" eb="1">
      <t>エン</t>
    </rPh>
    <phoneticPr fontId="56"/>
  </si>
  <si>
    <t>号で交付額確定の通知を受けた事業について、</t>
    <rPh sb="4" eb="5">
      <t>ガク</t>
    </rPh>
    <rPh sb="5" eb="7">
      <t>カクテイ</t>
    </rPh>
    <rPh sb="14" eb="16">
      <t>ジギョウ</t>
    </rPh>
    <phoneticPr fontId="64"/>
  </si>
  <si>
    <r>
      <t xml:space="preserve">事業者名称
</t>
    </r>
    <r>
      <rPr>
        <sz val="9"/>
        <color theme="1"/>
        <rFont val="ＭＳ Ｐ明朝"/>
        <family val="1"/>
        <charset val="128"/>
      </rPr>
      <t>（個人事業主は空欄）</t>
    </r>
    <rPh sb="0" eb="3">
      <t>ジギョウシャ</t>
    </rPh>
    <rPh sb="3" eb="5">
      <t>メイショウ</t>
    </rPh>
    <rPh sb="7" eb="9">
      <t>コジン</t>
    </rPh>
    <rPh sb="9" eb="12">
      <t>ジギョウヌシ</t>
    </rPh>
    <rPh sb="13" eb="15">
      <t>クウラン</t>
    </rPh>
    <phoneticPr fontId="19"/>
  </si>
  <si>
    <r>
      <t xml:space="preserve">登記された本社住所
</t>
    </r>
    <r>
      <rPr>
        <sz val="9"/>
        <color theme="1"/>
        <rFont val="ＭＳ Ｐ明朝"/>
        <family val="1"/>
        <charset val="128"/>
      </rPr>
      <t>（個人事業主は住所）</t>
    </r>
    <rPh sb="0" eb="2">
      <t>トウキ</t>
    </rPh>
    <rPh sb="5" eb="7">
      <t>ホンシャ</t>
    </rPh>
    <rPh sb="7" eb="9">
      <t>ジュウショ</t>
    </rPh>
    <rPh sb="11" eb="16">
      <t>コジンジギョウヌシ</t>
    </rPh>
    <rPh sb="17" eb="19">
      <t>ジュウショ</t>
    </rPh>
    <phoneticPr fontId="19"/>
  </si>
  <si>
    <t>代表者の職
氏名</t>
    <rPh sb="0" eb="3">
      <t>ダイヒョウシャ</t>
    </rPh>
    <rPh sb="4" eb="5">
      <t>ショク</t>
    </rPh>
    <rPh sb="6" eb="8">
      <t>シメイ</t>
    </rPh>
    <phoneticPr fontId="13"/>
  </si>
  <si>
    <r>
      <rPr>
        <sz val="11"/>
        <rFont val="ＭＳ Ｐ明朝"/>
        <family val="1"/>
        <charset val="128"/>
      </rPr>
      <t xml:space="preserve">助成対象事業の開始月
及び完了予定月※
</t>
    </r>
    <r>
      <rPr>
        <sz val="8"/>
        <color rgb="FF000000"/>
        <rFont val="ＭＳ Ｐ明朝"/>
        <family val="1"/>
        <charset val="128"/>
      </rPr>
      <t>※運転開始月から起算して60か月後まで</t>
    </r>
    <rPh sb="2" eb="4">
      <t>タイショウ</t>
    </rPh>
    <rPh sb="4" eb="6">
      <t>ジギョウ</t>
    </rPh>
    <rPh sb="7" eb="9">
      <t>カイシ</t>
    </rPh>
    <rPh sb="9" eb="10">
      <t>ツキ</t>
    </rPh>
    <rPh sb="11" eb="12">
      <t>オヨ</t>
    </rPh>
    <rPh sb="13" eb="15">
      <t>カンリョウ</t>
    </rPh>
    <rPh sb="15" eb="17">
      <t>ヨテイ</t>
    </rPh>
    <rPh sb="17" eb="18">
      <t>ガツ</t>
    </rPh>
    <rPh sb="21" eb="25">
      <t>ウンテンカイシ</t>
    </rPh>
    <rPh sb="25" eb="26">
      <t>ツキ</t>
    </rPh>
    <rPh sb="28" eb="30">
      <t>キサン</t>
    </rPh>
    <rPh sb="35" eb="36">
      <t>ゲツ</t>
    </rPh>
    <rPh sb="36" eb="37">
      <t>ゴ</t>
    </rPh>
    <phoneticPr fontId="13"/>
  </si>
  <si>
    <t>第13号様式（第19条関係）</t>
    <phoneticPr fontId="12"/>
  </si>
  <si>
    <t>111-1111</t>
    <phoneticPr fontId="19"/>
  </si>
  <si>
    <t>助成対象担当　住所</t>
    <rPh sb="0" eb="6">
      <t>ジョセイタイショウタントウ</t>
    </rPh>
    <rPh sb="7" eb="9">
      <t>ジュウショ</t>
    </rPh>
    <phoneticPr fontId="19"/>
  </si>
  <si>
    <t>水力</t>
    <rPh sb="0" eb="2">
      <t>スイリョク</t>
    </rPh>
    <phoneticPr fontId="19"/>
  </si>
  <si>
    <t>バイオマス熱</t>
    <rPh sb="5" eb="6">
      <t>ネツ</t>
    </rPh>
    <phoneticPr fontId="19"/>
  </si>
  <si>
    <t>https://cnt-tokyo-co2down2.form.kintoneapp.com/public/island-fit</t>
    <phoneticPr fontId="56"/>
  </si>
  <si>
    <t>受付時間：月曜日～金曜日（祝祭日及び年末年始を除く）
９時 00 分～12 時 00 分、13 時 00 分～17 時 00 分</t>
    <phoneticPr fontId="56"/>
  </si>
  <si>
    <t>（２）お問い合わせ先
公益財団法人  東京都環境公社
東京都地球温暖化防止活動推進センター（愛称：クール・ネット東京）  
事業支援チーム
お問い合わせフォーム</t>
    <rPh sb="62" eb="64">
      <t>ジギョウ</t>
    </rPh>
    <phoneticPr fontId="12"/>
  </si>
  <si>
    <t>申請書類提出方法等
提出期限及びお問い合わせ先</t>
    <phoneticPr fontId="12"/>
  </si>
  <si>
    <r>
      <t>島しょ地域における再エネ導入促進事業入力データ</t>
    </r>
    <r>
      <rPr>
        <b/>
        <sz val="11"/>
        <color rgb="FFFF0000"/>
        <rFont val="ＭＳ Ｐ明朝"/>
        <family val="1"/>
        <charset val="128"/>
      </rPr>
      <t>（入力例）</t>
    </r>
    <rPh sb="0" eb="1">
      <t>トウ</t>
    </rPh>
    <rPh sb="3" eb="5">
      <t>チイキ</t>
    </rPh>
    <rPh sb="9" eb="10">
      <t>サイ</t>
    </rPh>
    <rPh sb="12" eb="14">
      <t>ドウニュウ</t>
    </rPh>
    <rPh sb="14" eb="16">
      <t>ソクシン</t>
    </rPh>
    <rPh sb="16" eb="18">
      <t>ジギョウ</t>
    </rPh>
    <rPh sb="18" eb="20">
      <t>ニュウリョク</t>
    </rPh>
    <phoneticPr fontId="19"/>
  </si>
  <si>
    <r>
      <t xml:space="preserve">助成対象事業の開始日
及び完了予定日
</t>
    </r>
    <r>
      <rPr>
        <sz val="9"/>
        <color rgb="FF000000"/>
        <rFont val="ＭＳ Ｐ明朝"/>
        <family val="1"/>
        <charset val="128"/>
      </rPr>
      <t>※運転開始日から起算して60か月後まで</t>
    </r>
    <rPh sb="2" eb="4">
      <t>タイショウ</t>
    </rPh>
    <rPh sb="4" eb="6">
      <t>ジギョウ</t>
    </rPh>
    <rPh sb="7" eb="9">
      <t>カイシ</t>
    </rPh>
    <rPh sb="9" eb="10">
      <t>ビ</t>
    </rPh>
    <rPh sb="11" eb="12">
      <t>オヨ</t>
    </rPh>
    <rPh sb="13" eb="15">
      <t>カンリョウ</t>
    </rPh>
    <rPh sb="15" eb="18">
      <t>ヨテイビ</t>
    </rPh>
    <rPh sb="20" eb="24">
      <t>ウンテンカイシ</t>
    </rPh>
    <rPh sb="24" eb="25">
      <t>ビ</t>
    </rPh>
    <rPh sb="27" eb="29">
      <t>キサン</t>
    </rPh>
    <rPh sb="34" eb="35">
      <t>ゲツ</t>
    </rPh>
    <rPh sb="35" eb="36">
      <t>ゴ</t>
    </rPh>
    <phoneticPr fontId="13"/>
  </si>
  <si>
    <t>　島しょ地域における再エネ導入促進事業助成金交付要綱（令和７年４月23日付７都環公地温第271号） 第６条第１項の規定に基づき、下記のとおり助成金の交付を申請します。</t>
    <rPh sb="10" eb="11">
      <t>サイ</t>
    </rPh>
    <rPh sb="13" eb="17">
      <t>ドウニュウソクシン</t>
    </rPh>
    <rPh sb="17" eb="19">
      <t>ジギョウ</t>
    </rPh>
    <rPh sb="19" eb="22">
      <t>ジョセイキン</t>
    </rPh>
    <rPh sb="64" eb="66">
      <t>カキ</t>
    </rPh>
    <rPh sb="70" eb="73">
      <t>ジョセイキン</t>
    </rPh>
    <rPh sb="74" eb="76">
      <t>コウフ</t>
    </rPh>
    <phoneticPr fontId="12"/>
  </si>
  <si>
    <r>
      <t>　島しょ地域における再エネ導入促進事業助成金交付要綱（令和７年４月23日付７都環公地温第271号。以下「交付要綱」という。）第６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者に該当し、将来にわたっても該当するよう</t>
    </r>
    <r>
      <rPr>
        <sz val="11"/>
        <color theme="1"/>
        <rFont val="ＭＳ Ｐ明朝"/>
        <family val="1"/>
        <charset val="128"/>
      </rPr>
      <t>交付要綱、その他</t>
    </r>
    <r>
      <rPr>
        <sz val="11"/>
        <rFont val="ＭＳ Ｐ明朝"/>
        <family val="1"/>
        <charset val="128"/>
      </rPr>
      <t>法令等を遵守することをここに誓約いたします。</t>
    </r>
    <rPh sb="194" eb="198">
      <t>コウフヨウコウ</t>
    </rPh>
    <rPh sb="201" eb="202">
      <t>タ</t>
    </rPh>
    <phoneticPr fontId="56"/>
  </si>
  <si>
    <t>交付申請を下記のとおり撤回したいので、島しょ地域における再エネ導入促進事業助成金交付要綱（令和７年４月23日付７都環公地温第271号 ）第９条の規定に基づき、届け出ます。</t>
    <rPh sb="0" eb="2">
      <t>コウフ</t>
    </rPh>
    <rPh sb="28" eb="29">
      <t>サイ</t>
    </rPh>
    <rPh sb="31" eb="33">
      <t>ドウニュウ</t>
    </rPh>
    <rPh sb="33" eb="35">
      <t>ソクシン</t>
    </rPh>
    <rPh sb="35" eb="37">
      <t>ジギョウ</t>
    </rPh>
    <phoneticPr fontId="56"/>
  </si>
  <si>
    <t>助成事業者の地位を承継し、当該助成事業を継続して実施したいので、島しょ地域における再エネ導入促進事業助成金交付要綱（令和７年４月23日付７都環公地温第271号）第10条第１項の規定に基づき、下記のとおり届出します。</t>
    <rPh sb="41" eb="42">
      <t>サイ</t>
    </rPh>
    <rPh sb="44" eb="46">
      <t>ドウニュウ</t>
    </rPh>
    <rPh sb="46" eb="48">
      <t>ソクシン</t>
    </rPh>
    <rPh sb="48" eb="50">
      <t>ジギョウ</t>
    </rPh>
    <rPh sb="101" eb="103">
      <t>トドケデ</t>
    </rPh>
    <phoneticPr fontId="56"/>
  </si>
  <si>
    <t>事業者情報等に変更が生じたため、島しょ地域における再エネ導入促進事業助成金交付要綱（令和７年４月23日付７都環公地温第271号）第12条の規定に基づき、下記のとおり届け出ます。</t>
    <rPh sb="7" eb="9">
      <t>ヘンコウ</t>
    </rPh>
    <rPh sb="10" eb="11">
      <t>ショウ</t>
    </rPh>
    <rPh sb="25" eb="26">
      <t>サイ</t>
    </rPh>
    <rPh sb="28" eb="30">
      <t>ドウニュウ</t>
    </rPh>
    <rPh sb="30" eb="32">
      <t>ソクシン</t>
    </rPh>
    <rPh sb="32" eb="34">
      <t>ジギョウ</t>
    </rPh>
    <rPh sb="34" eb="37">
      <t>ジョセイキン</t>
    </rPh>
    <rPh sb="67" eb="68">
      <t>ジョウ</t>
    </rPh>
    <rPh sb="76" eb="78">
      <t>カキ</t>
    </rPh>
    <rPh sb="82" eb="83">
      <t>トドケ</t>
    </rPh>
    <rPh sb="84" eb="85">
      <t>デ</t>
    </rPh>
    <phoneticPr fontId="12"/>
  </si>
  <si>
    <t>下記のとおり事業を中止（廃止）したいので、島しょ地域における再エネ導入促進事業助成金交付要綱（令和７年４月23日付７都環公地温第271号 ）第14条の規定に基づき、届出します。</t>
    <rPh sb="6" eb="8">
      <t>ジギョウ</t>
    </rPh>
    <rPh sb="9" eb="11">
      <t>チュウシ</t>
    </rPh>
    <rPh sb="12" eb="14">
      <t>ハイシ</t>
    </rPh>
    <rPh sb="30" eb="31">
      <t>サイ</t>
    </rPh>
    <rPh sb="33" eb="35">
      <t>ドウニュウ</t>
    </rPh>
    <rPh sb="35" eb="39">
      <t>ソクシンジギョウ</t>
    </rPh>
    <rPh sb="39" eb="42">
      <t>ジョセイキン</t>
    </rPh>
    <rPh sb="73" eb="74">
      <t>ジョウ</t>
    </rPh>
    <rPh sb="82" eb="84">
      <t>トドケデ</t>
    </rPh>
    <phoneticPr fontId="12"/>
  </si>
  <si>
    <t xml:space="preserve">事業が完了したので、島しょ地域における再エネ導入促進事業助成金交付要綱（令和７年４月23日付７都環公地温第271号 ）第15条第１項の規定に基づき、下記のとおり報告します。
</t>
    <rPh sb="19" eb="20">
      <t>サイ</t>
    </rPh>
    <rPh sb="22" eb="24">
      <t>ドウニュウ</t>
    </rPh>
    <rPh sb="24" eb="26">
      <t>ソクシン</t>
    </rPh>
    <rPh sb="26" eb="28">
      <t>ジギョウ</t>
    </rPh>
    <rPh sb="80" eb="82">
      <t>ホウコク</t>
    </rPh>
    <phoneticPr fontId="56"/>
  </si>
  <si>
    <t>助成金を返還しましたので、島しょ地域における再エネ導入促進事業助成金交付要綱（令和７年４月23日付７都環公地温第271号）第19条第３項の規定に基づき、報告します。</t>
    <rPh sb="64" eb="65">
      <t>ジョウ</t>
    </rPh>
    <rPh sb="65" eb="66">
      <t>ダイ</t>
    </rPh>
    <rPh sb="67" eb="68">
      <t>コウ</t>
    </rPh>
    <rPh sb="76" eb="78">
      <t>ホウコク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</si>
</sst>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yyyy&quot;年&quot;m&quot;月&quot;d&quot;日&quot;;@"/>
    <numFmt numFmtId="177" formatCode="#,##0;&quot;▲ &quot;#,##0"/>
    <numFmt numFmtId="178" formatCode="#,##0.00;&quot;▲ &quot;#,##0.00"/>
    <numFmt numFmtId="179" formatCode="#,##0.0;&quot;▲ &quot;#,##0.0"/>
    <numFmt numFmtId="180" formatCode="0.0_ "/>
    <numFmt numFmtId="181" formatCode="#,##0_);[Red]\(#,##0\)"/>
    <numFmt numFmtId="182" formatCode="0.00_ "/>
    <numFmt numFmtId="183" formatCode="#,##0_ ;[Red]\-#,##0\ "/>
    <numFmt numFmtId="184" formatCode="[&lt;=999]000;[&lt;=9999]000\-00;000\-0000"/>
    <numFmt numFmtId="185" formatCode="&quot;〒&quot;000\-0000"/>
    <numFmt numFmtId="186" formatCode="#,##0.0;[Red]\-#,##0.0"/>
    <numFmt numFmtId="187" formatCode="0.0"/>
    <numFmt numFmtId="188" formatCode="#,##0.000000000;[Red]\-#,##0.000000000"/>
    <numFmt numFmtId="189" formatCode="0_);[Red]\(0\)"/>
    <numFmt numFmtId="190" formatCode="#,##0_);\(#,##0\)"/>
    <numFmt numFmtId="191" formatCode="@&quot;　殿&quot;"/>
    <numFmt numFmtId="192" formatCode="#,##0_ "/>
    <numFmt numFmtId="193" formatCode="#,##0&quot;円&quot;"/>
    <numFmt numFmtId="194" formatCode="[$-411]ggge&quot;年&quot;m&quot;月&quot;d&quot;日&quot;;@"/>
    <numFmt numFmtId="195" formatCode="#"/>
    <numFmt numFmtId="196" formatCode="#,##0&quot;月&quot;"/>
    <numFmt numFmtId="197" formatCode="[$-411]ggge&quot;年&quot;m&quot;月&quot;"/>
    <numFmt numFmtId="198" formatCode="General&quot;円/kWh&quot;"/>
  </numFmts>
  <fonts count="12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11"/>
      <name val="ＭＳ Ｐ明朝"/>
      <family val="1"/>
      <charset val="128"/>
    </font>
    <font>
      <sz val="9"/>
      <color indexed="8"/>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9"/>
      <name val="ＭＳ Ｐ明朝"/>
      <family val="1"/>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b/>
      <u/>
      <sz val="11"/>
      <color theme="1"/>
      <name val="ＭＳ Ｐ明朝"/>
      <family val="1"/>
      <charset val="128"/>
    </font>
    <font>
      <sz val="12"/>
      <color theme="1"/>
      <name val="ＭＳ Ｐ明朝"/>
      <family val="1"/>
      <charset val="128"/>
    </font>
    <font>
      <sz val="8"/>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sz val="11"/>
      <color rgb="FF0070C0"/>
      <name val="ＭＳ Ｐ明朝"/>
      <family val="1"/>
      <charset val="128"/>
    </font>
    <font>
      <u/>
      <sz val="12"/>
      <color theme="10"/>
      <name val="ＭＳ Ｐ明朝"/>
      <family val="1"/>
      <charset val="128"/>
    </font>
    <font>
      <b/>
      <sz val="14"/>
      <color theme="1"/>
      <name val="ＭＳ Ｐ明朝"/>
      <family val="1"/>
      <charset val="128"/>
    </font>
    <font>
      <sz val="11"/>
      <color rgb="FFC00000"/>
      <name val="ＭＳ Ｐ明朝"/>
      <family val="1"/>
      <charset val="128"/>
    </font>
    <font>
      <sz val="11"/>
      <color theme="1"/>
      <name val="ＭＳ Ｐゴシック"/>
      <family val="3"/>
      <charset val="128"/>
    </font>
    <font>
      <sz val="18"/>
      <color theme="1"/>
      <name val="ＭＳ Ｐ明朝"/>
      <family val="1"/>
      <charset val="128"/>
    </font>
    <font>
      <vertAlign val="superscript"/>
      <sz val="10.5"/>
      <name val="ＭＳ Ｐ明朝"/>
      <family val="1"/>
      <charset val="128"/>
    </font>
    <font>
      <sz val="11"/>
      <color rgb="FFFF0000"/>
      <name val="ＭＳ Ｐ明朝"/>
      <family val="1"/>
      <charset val="128"/>
    </font>
    <font>
      <sz val="10.5"/>
      <color rgb="FFFF0000"/>
      <name val="ＭＳ Ｐ明朝"/>
      <family val="1"/>
      <charset val="128"/>
    </font>
    <font>
      <b/>
      <u/>
      <sz val="10.5"/>
      <color rgb="FFC00000"/>
      <name val="ＭＳ Ｐ明朝"/>
      <family val="1"/>
      <charset val="128"/>
    </font>
    <font>
      <sz val="10"/>
      <color indexed="8"/>
      <name val="ＭＳ Ｐ明朝"/>
      <family val="1"/>
      <charset val="128"/>
    </font>
    <font>
      <sz val="6"/>
      <name val="ＭＳ Ｐゴシック"/>
      <family val="3"/>
      <charset val="128"/>
      <scheme val="minor"/>
    </font>
    <font>
      <sz val="9"/>
      <color rgb="FF000000"/>
      <name val="Meiryo UI"/>
      <family val="3"/>
      <charset val="128"/>
    </font>
    <font>
      <b/>
      <sz val="10.5"/>
      <color rgb="FFFF0000"/>
      <name val="ＭＳ Ｐ明朝"/>
      <family val="1"/>
      <charset val="128"/>
    </font>
    <font>
      <b/>
      <sz val="20"/>
      <color rgb="FFFF0000"/>
      <name val="ＭＳ Ｐ明朝"/>
      <family val="1"/>
      <charset val="128"/>
    </font>
    <font>
      <b/>
      <sz val="20"/>
      <color rgb="FFFF0000"/>
      <name val="ＭＳ Ｐゴシック"/>
      <family val="3"/>
      <charset val="128"/>
      <scheme val="minor"/>
    </font>
    <font>
      <b/>
      <sz val="11"/>
      <color rgb="FFFF0000"/>
      <name val="ＭＳ Ｐ明朝"/>
      <family val="1"/>
      <charset val="128"/>
    </font>
    <font>
      <b/>
      <sz val="11"/>
      <color theme="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8"/>
      <color rgb="FFFF0000"/>
      <name val="ＭＳ Ｐゴシック"/>
      <family val="3"/>
      <charset val="128"/>
      <scheme val="minor"/>
    </font>
    <font>
      <b/>
      <sz val="11"/>
      <color rgb="FFC00000"/>
      <name val="ＭＳ Ｐゴシック"/>
      <family val="3"/>
      <charset val="128"/>
      <scheme val="minor"/>
    </font>
    <font>
      <b/>
      <sz val="9"/>
      <color rgb="FFC00000"/>
      <name val="ＭＳ Ｐ明朝"/>
      <family val="1"/>
      <charset val="128"/>
    </font>
    <font>
      <b/>
      <sz val="14"/>
      <color rgb="FFC00000"/>
      <name val="ＭＳ Ｐ明朝"/>
      <family val="1"/>
      <charset val="128"/>
    </font>
    <font>
      <b/>
      <sz val="10.5"/>
      <color rgb="FFC00000"/>
      <name val="ＭＳ Ｐ明朝"/>
      <family val="1"/>
      <charset val="128"/>
    </font>
    <font>
      <sz val="22"/>
      <color theme="1"/>
      <name val="ＭＳ Ｐ明朝"/>
      <family val="1"/>
      <charset val="128"/>
    </font>
    <font>
      <sz val="9"/>
      <color rgb="FFFF0000"/>
      <name val="ＭＳ Ｐ明朝"/>
      <family val="1"/>
      <charset val="128"/>
    </font>
    <font>
      <b/>
      <sz val="16"/>
      <color rgb="FFFF0000"/>
      <name val="ＭＳ Ｐ明朝"/>
      <family val="1"/>
      <charset val="128"/>
    </font>
    <font>
      <b/>
      <sz val="9"/>
      <color indexed="81"/>
      <name val="MS P ゴシック"/>
      <family val="3"/>
      <charset val="128"/>
    </font>
    <font>
      <sz val="9"/>
      <color indexed="81"/>
      <name val="MS P ゴシック"/>
      <family val="3"/>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sz val="11"/>
      <color rgb="FF000000"/>
      <name val="Times New Roman"/>
      <family val="1"/>
    </font>
    <font>
      <u/>
      <sz val="10"/>
      <color theme="10"/>
      <name val="Times New Roman"/>
      <family val="1"/>
    </font>
    <font>
      <u/>
      <sz val="11"/>
      <color theme="10"/>
      <name val="Times New Roman"/>
      <family val="1"/>
    </font>
    <font>
      <sz val="9"/>
      <color rgb="FF000000"/>
      <name val="MS UI Gothic"/>
      <family val="3"/>
      <charset val="128"/>
    </font>
    <font>
      <sz val="11"/>
      <name val="ＭＳ 明朝"/>
      <family val="1"/>
      <charset val="128"/>
    </font>
    <font>
      <sz val="22"/>
      <name val="ＭＳ Ｐ明朝"/>
      <family val="1"/>
      <charset val="128"/>
    </font>
    <font>
      <sz val="10.5"/>
      <color rgb="FF000000"/>
      <name val="ＭＳ Ｐ明朝"/>
      <family val="1"/>
      <charset val="128"/>
    </font>
    <font>
      <sz val="6"/>
      <name val="ＭＳ Ｐゴシック"/>
      <family val="2"/>
      <charset val="128"/>
    </font>
    <font>
      <sz val="9"/>
      <name val="ＭＳ 明朝"/>
      <family val="1"/>
      <charset val="128"/>
    </font>
    <font>
      <sz val="14"/>
      <name val="ＭＳ 明朝"/>
      <family val="1"/>
      <charset val="128"/>
    </font>
    <font>
      <u/>
      <sz val="9"/>
      <name val="ＭＳ 明朝"/>
      <family val="1"/>
      <charset val="128"/>
    </font>
    <font>
      <b/>
      <sz val="6"/>
      <color theme="1"/>
      <name val="ＭＳ Ｐ明朝"/>
      <family val="1"/>
      <charset val="128"/>
    </font>
    <font>
      <b/>
      <sz val="9"/>
      <color theme="1"/>
      <name val="ＭＳ Ｐ明朝"/>
      <family val="1"/>
      <charset val="128"/>
    </font>
    <font>
      <sz val="16"/>
      <color theme="1"/>
      <name val="ＭＳ Ｐ明朝"/>
      <family val="1"/>
      <charset val="128"/>
    </font>
    <font>
      <b/>
      <sz val="10"/>
      <color theme="1"/>
      <name val="ＭＳ Ｐ明朝"/>
      <family val="1"/>
      <charset val="128"/>
    </font>
    <font>
      <sz val="16"/>
      <name val="ＭＳ Ｐ明朝"/>
      <family val="1"/>
      <charset val="128"/>
    </font>
    <font>
      <b/>
      <sz val="8"/>
      <color theme="1"/>
      <name val="ＭＳ Ｐ明朝"/>
      <family val="1"/>
      <charset val="128"/>
    </font>
    <font>
      <u/>
      <sz val="11"/>
      <color indexed="10"/>
      <name val="ＭＳ Ｐ明朝"/>
      <family val="1"/>
      <charset val="128"/>
    </font>
    <font>
      <sz val="14"/>
      <color theme="1"/>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2"/>
      <color rgb="FFFF0000"/>
      <name val="ＭＳ Ｐゴシック"/>
      <family val="3"/>
      <charset val="128"/>
      <scheme val="major"/>
    </font>
    <font>
      <sz val="12"/>
      <name val="ＭＳ Ｐゴシック"/>
      <family val="3"/>
      <charset val="128"/>
      <scheme val="major"/>
    </font>
    <font>
      <strike/>
      <sz val="11"/>
      <color theme="1"/>
      <name val="ＭＳ Ｐ明朝"/>
      <family val="1"/>
      <charset val="128"/>
    </font>
    <font>
      <strike/>
      <sz val="10.5"/>
      <name val="ＭＳ Ｐ明朝"/>
      <family val="1"/>
      <charset val="128"/>
    </font>
    <font>
      <strike/>
      <sz val="9"/>
      <color theme="1"/>
      <name val="ＭＳ Ｐ明朝"/>
      <family val="1"/>
      <charset val="128"/>
    </font>
    <font>
      <sz val="9"/>
      <color theme="0"/>
      <name val="ＭＳ Ｐ明朝"/>
      <family val="1"/>
      <charset val="128"/>
    </font>
    <font>
      <sz val="15"/>
      <color theme="1"/>
      <name val="ＭＳ Ｐ明朝"/>
      <family val="1"/>
      <charset val="128"/>
    </font>
    <font>
      <sz val="10.5"/>
      <color rgb="FFC00000"/>
      <name val="ＭＳ Ｐ明朝"/>
      <family val="1"/>
      <charset val="128"/>
    </font>
    <font>
      <sz val="22"/>
      <color theme="1"/>
      <name val="ＭＳ Ｐゴシック"/>
      <family val="2"/>
      <charset val="128"/>
      <scheme val="minor"/>
    </font>
    <font>
      <sz val="11"/>
      <name val="HGPｺﾞｼｯｸM"/>
      <family val="3"/>
      <charset val="128"/>
    </font>
    <font>
      <sz val="14"/>
      <name val="HGPｺﾞｼｯｸM"/>
      <family val="3"/>
      <charset val="128"/>
    </font>
    <font>
      <sz val="10"/>
      <name val="HGPｺﾞｼｯｸM"/>
      <family val="3"/>
      <charset val="128"/>
    </font>
    <font>
      <sz val="11"/>
      <color rgb="FF9C0006"/>
      <name val="ＭＳ Ｐゴシック"/>
      <family val="2"/>
      <charset val="128"/>
      <scheme val="minor"/>
    </font>
    <font>
      <i/>
      <sz val="11"/>
      <color theme="1"/>
      <name val="ＭＳ Ｐ明朝"/>
      <family val="1"/>
      <charset val="128"/>
    </font>
    <font>
      <b/>
      <sz val="11"/>
      <name val="ＭＳ Ｐ明朝"/>
      <family val="1"/>
      <charset val="128"/>
    </font>
    <font>
      <u/>
      <sz val="14"/>
      <color rgb="FFFF0000"/>
      <name val="ＭＳ Ｐ明朝"/>
      <family val="1"/>
      <charset val="128"/>
    </font>
    <font>
      <sz val="10"/>
      <color theme="1"/>
      <name val="ＭＳ Ｐゴシック"/>
      <family val="3"/>
      <charset val="128"/>
      <scheme val="minor"/>
    </font>
    <font>
      <sz val="16"/>
      <color theme="1"/>
      <name val="ＭＳ Ｐゴシック"/>
      <family val="3"/>
      <charset val="128"/>
      <scheme val="minor"/>
    </font>
    <font>
      <sz val="16"/>
      <name val="ＭＳ Ｐゴシック"/>
      <family val="3"/>
      <charset val="128"/>
    </font>
    <font>
      <sz val="8"/>
      <color rgb="FF000000"/>
      <name val="ＭＳ Ｐ明朝"/>
      <family val="1"/>
      <charset val="128"/>
    </font>
    <font>
      <sz val="10"/>
      <name val="ＭＳ Ｐ明朝"/>
      <family val="1"/>
      <charset val="128"/>
    </font>
    <font>
      <sz val="9"/>
      <color rgb="FF000000"/>
      <name val="ＭＳ Ｐ明朝"/>
      <family val="1"/>
      <charset val="128"/>
    </font>
  </fonts>
  <fills count="16">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DAEEF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gray0625">
        <fgColor indexed="9"/>
        <bgColor theme="0"/>
      </patternFill>
    </fill>
  </fills>
  <borders count="118">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top style="dotted">
        <color indexed="64"/>
      </top>
      <bottom/>
      <diagonal/>
    </border>
    <border>
      <left/>
      <right/>
      <top/>
      <bottom style="dotted">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s>
  <cellStyleXfs count="40">
    <xf numFmtId="0" fontId="0" fillId="0" borderId="0">
      <alignment vertical="center"/>
    </xf>
    <xf numFmtId="0" fontId="31" fillId="0" borderId="0" applyNumberFormat="0" applyFill="0" applyBorder="0" applyAlignment="0" applyProtection="0">
      <alignment vertical="top"/>
      <protection locked="0"/>
    </xf>
    <xf numFmtId="38" fontId="30" fillId="0" borderId="0" applyFont="0" applyFill="0" applyBorder="0" applyAlignment="0" applyProtection="0">
      <alignment vertical="center"/>
    </xf>
    <xf numFmtId="38" fontId="20" fillId="0" borderId="0" applyFont="0" applyFill="0" applyBorder="0" applyAlignment="0" applyProtection="0">
      <alignment vertical="center"/>
    </xf>
    <xf numFmtId="0" fontId="20" fillId="0" borderId="0">
      <alignment vertical="center"/>
    </xf>
    <xf numFmtId="0" fontId="25" fillId="0" borderId="0"/>
    <xf numFmtId="0" fontId="32" fillId="0" borderId="0">
      <alignment vertical="center"/>
    </xf>
    <xf numFmtId="0" fontId="30" fillId="0" borderId="0">
      <alignment vertical="center"/>
    </xf>
    <xf numFmtId="0" fontId="10" fillId="0" borderId="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75" fillId="0" borderId="0"/>
    <xf numFmtId="0" fontId="84" fillId="0" borderId="0" applyNumberFormat="0" applyFill="0" applyBorder="0" applyAlignment="0" applyProtection="0"/>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20"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20"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cellStyleXfs>
  <cellXfs count="1663">
    <xf numFmtId="0" fontId="0" fillId="0" borderId="0" xfId="0">
      <alignment vertical="center"/>
    </xf>
    <xf numFmtId="0" fontId="33" fillId="0" borderId="0" xfId="0" applyFont="1">
      <alignment vertical="center"/>
    </xf>
    <xf numFmtId="0" fontId="33" fillId="0" borderId="0" xfId="0" applyFont="1" applyAlignment="1">
      <alignment horizontal="center" vertical="center"/>
    </xf>
    <xf numFmtId="0" fontId="33" fillId="0" borderId="0" xfId="0" applyFont="1" applyAlignment="1">
      <alignment horizontal="right" vertical="center"/>
    </xf>
    <xf numFmtId="0" fontId="33" fillId="0" borderId="0" xfId="0" applyFont="1" applyAlignment="1">
      <alignment vertical="center" shrinkToFit="1"/>
    </xf>
    <xf numFmtId="0" fontId="11" fillId="0" borderId="0" xfId="0" applyFont="1">
      <alignment vertical="center"/>
    </xf>
    <xf numFmtId="0" fontId="35" fillId="0" borderId="0" xfId="0" applyFont="1">
      <alignment vertical="center"/>
    </xf>
    <xf numFmtId="0" fontId="37" fillId="0" borderId="0" xfId="0" applyFont="1">
      <alignment vertical="center"/>
    </xf>
    <xf numFmtId="0" fontId="33" fillId="0" borderId="0" xfId="0" quotePrefix="1" applyFont="1">
      <alignment vertical="center"/>
    </xf>
    <xf numFmtId="0" fontId="21" fillId="0" borderId="0" xfId="0" applyFont="1" applyAlignment="1">
      <alignment horizontal="left" vertical="center"/>
    </xf>
    <xf numFmtId="0" fontId="16" fillId="0" borderId="0" xfId="0" applyFont="1">
      <alignment vertical="center"/>
    </xf>
    <xf numFmtId="182" fontId="21" fillId="0" borderId="0" xfId="0" applyNumberFormat="1" applyFont="1">
      <alignment vertical="center"/>
    </xf>
    <xf numFmtId="0" fontId="35" fillId="0" borderId="0" xfId="0" applyFont="1" applyAlignment="1">
      <alignment vertical="center" wrapText="1"/>
    </xf>
    <xf numFmtId="0" fontId="43" fillId="0" borderId="0" xfId="0" applyFont="1" applyAlignment="1">
      <alignment horizontal="center" vertical="center"/>
    </xf>
    <xf numFmtId="0" fontId="18" fillId="0" borderId="0" xfId="0" applyFont="1">
      <alignment vertical="center"/>
    </xf>
    <xf numFmtId="0" fontId="22" fillId="0" borderId="0" xfId="0" applyFont="1">
      <alignment vertical="center"/>
    </xf>
    <xf numFmtId="0" fontId="46" fillId="0" borderId="0" xfId="1" applyFont="1" applyAlignment="1" applyProtection="1">
      <alignment vertical="center"/>
    </xf>
    <xf numFmtId="0" fontId="35" fillId="0" borderId="0" xfId="0" quotePrefix="1" applyFont="1">
      <alignment vertical="center"/>
    </xf>
    <xf numFmtId="0" fontId="44" fillId="0" borderId="0" xfId="0" applyFont="1" applyAlignment="1">
      <alignment horizontal="left" vertical="center"/>
    </xf>
    <xf numFmtId="0" fontId="35" fillId="0" borderId="0" xfId="0" applyFont="1" applyAlignment="1">
      <alignment horizontal="left" vertical="center"/>
    </xf>
    <xf numFmtId="0" fontId="44" fillId="0" borderId="0" xfId="0" applyFont="1">
      <alignment vertical="center"/>
    </xf>
    <xf numFmtId="0" fontId="24" fillId="0" borderId="0" xfId="0" applyFont="1">
      <alignment vertical="center"/>
    </xf>
    <xf numFmtId="0" fontId="18" fillId="0" borderId="0" xfId="0" applyFont="1" applyAlignment="1">
      <alignment vertical="center" wrapText="1"/>
    </xf>
    <xf numFmtId="0" fontId="33" fillId="0" borderId="0" xfId="0" applyFont="1" applyAlignment="1">
      <alignment vertical="top" wrapText="1"/>
    </xf>
    <xf numFmtId="0" fontId="35" fillId="0" borderId="0" xfId="0" applyFont="1" applyAlignment="1">
      <alignment vertical="top"/>
    </xf>
    <xf numFmtId="0" fontId="28" fillId="0" borderId="0" xfId="5" applyFont="1" applyAlignment="1">
      <alignment vertical="center"/>
    </xf>
    <xf numFmtId="0" fontId="27" fillId="5" borderId="13" xfId="5" applyFont="1" applyFill="1" applyBorder="1" applyAlignment="1">
      <alignment horizontal="center" vertical="center" wrapText="1"/>
    </xf>
    <xf numFmtId="0" fontId="35" fillId="0" borderId="0" xfId="0" applyFont="1" applyAlignment="1">
      <alignment horizontal="center" vertical="center"/>
    </xf>
    <xf numFmtId="0" fontId="27" fillId="5" borderId="3" xfId="5" applyFont="1" applyFill="1" applyBorder="1" applyAlignment="1">
      <alignment horizontal="center" vertical="center" wrapText="1"/>
    </xf>
    <xf numFmtId="0" fontId="27" fillId="0" borderId="3" xfId="5" applyFont="1" applyBorder="1" applyAlignment="1">
      <alignment horizontal="left" vertical="top" wrapText="1"/>
    </xf>
    <xf numFmtId="0" fontId="27" fillId="0" borderId="13" xfId="5" applyFont="1" applyBorder="1" applyAlignment="1">
      <alignment horizontal="left" vertical="center" wrapText="1"/>
    </xf>
    <xf numFmtId="0" fontId="27" fillId="0" borderId="13" xfId="5" applyFont="1" applyBorder="1" applyAlignment="1">
      <alignment vertical="center" wrapText="1"/>
    </xf>
    <xf numFmtId="0" fontId="33" fillId="0" borderId="0" xfId="0" applyFont="1" applyAlignment="1">
      <alignment horizontal="left" vertical="center"/>
    </xf>
    <xf numFmtId="176" fontId="33" fillId="0" borderId="0" xfId="0" applyNumberFormat="1" applyFont="1" applyAlignment="1">
      <alignment horizontal="center" vertical="center"/>
    </xf>
    <xf numFmtId="0" fontId="41" fillId="0" borderId="0" xfId="0" applyFont="1">
      <alignment vertical="center"/>
    </xf>
    <xf numFmtId="0" fontId="17" fillId="0" borderId="0" xfId="0" applyFont="1">
      <alignment vertical="center"/>
    </xf>
    <xf numFmtId="0" fontId="39" fillId="0" borderId="0" xfId="0" applyFont="1">
      <alignment vertical="center"/>
    </xf>
    <xf numFmtId="0" fontId="33" fillId="2" borderId="1" xfId="0" applyFont="1" applyFill="1" applyBorder="1" applyProtection="1">
      <alignment vertical="center"/>
      <protection locked="0"/>
    </xf>
    <xf numFmtId="0" fontId="33" fillId="2" borderId="6" xfId="0" applyFont="1" applyFill="1" applyBorder="1" applyProtection="1">
      <alignment vertical="center"/>
      <protection locked="0"/>
    </xf>
    <xf numFmtId="0" fontId="33" fillId="2" borderId="7" xfId="0" applyFont="1" applyFill="1" applyBorder="1" applyProtection="1">
      <alignment vertical="center"/>
      <protection locked="0"/>
    </xf>
    <xf numFmtId="0" fontId="33" fillId="2" borderId="8" xfId="0" applyFont="1" applyFill="1" applyBorder="1" applyProtection="1">
      <alignment vertical="center"/>
      <protection locked="0"/>
    </xf>
    <xf numFmtId="0" fontId="33" fillId="2" borderId="0" xfId="0" applyFont="1" applyFill="1" applyProtection="1">
      <alignment vertical="center"/>
      <protection locked="0"/>
    </xf>
    <xf numFmtId="0" fontId="33" fillId="2" borderId="9" xfId="0" applyFont="1" applyFill="1" applyBorder="1" applyProtection="1">
      <alignment vertical="center"/>
      <protection locked="0"/>
    </xf>
    <xf numFmtId="0" fontId="33" fillId="4" borderId="13" xfId="0" applyFont="1" applyFill="1" applyBorder="1" applyAlignment="1" applyProtection="1">
      <alignment horizontal="center" vertical="center" shrinkToFit="1"/>
      <protection locked="0"/>
    </xf>
    <xf numFmtId="0" fontId="54" fillId="0" borderId="0" xfId="0" applyFont="1" applyAlignment="1">
      <alignment horizontal="left" vertical="center"/>
    </xf>
    <xf numFmtId="0" fontId="21" fillId="0" borderId="0" xfId="0" applyFont="1" applyAlignment="1">
      <alignment horizontal="right" vertical="center"/>
    </xf>
    <xf numFmtId="0" fontId="55" fillId="0" borderId="0" xfId="0" applyFont="1">
      <alignment vertical="center"/>
    </xf>
    <xf numFmtId="0" fontId="33" fillId="6" borderId="0" xfId="0" applyFont="1" applyFill="1">
      <alignment vertical="center"/>
    </xf>
    <xf numFmtId="0" fontId="14" fillId="0" borderId="0" xfId="0" applyFont="1" applyAlignment="1">
      <alignment vertical="center" wrapText="1"/>
    </xf>
    <xf numFmtId="0" fontId="33" fillId="0" borderId="1" xfId="0" applyFont="1" applyBorder="1">
      <alignment vertical="center"/>
    </xf>
    <xf numFmtId="0" fontId="33" fillId="0" borderId="6" xfId="0" applyFont="1" applyBorder="1">
      <alignment vertical="center"/>
    </xf>
    <xf numFmtId="0" fontId="33" fillId="0" borderId="13" xfId="0" applyFont="1" applyBorder="1" applyAlignment="1">
      <alignment horizontal="center" vertical="center"/>
    </xf>
    <xf numFmtId="0" fontId="14" fillId="0" borderId="10" xfId="0" applyFont="1" applyBorder="1">
      <alignment vertical="center"/>
    </xf>
    <xf numFmtId="38" fontId="33" fillId="0" borderId="2" xfId="2" applyFont="1" applyFill="1" applyBorder="1" applyAlignment="1" applyProtection="1">
      <alignment vertical="center" shrinkToFit="1"/>
    </xf>
    <xf numFmtId="0" fontId="14" fillId="0" borderId="11" xfId="0" applyFont="1" applyBorder="1" applyAlignment="1">
      <alignment vertical="center" shrinkToFit="1"/>
    </xf>
    <xf numFmtId="0" fontId="14" fillId="0" borderId="2" xfId="0" applyFont="1" applyBorder="1" applyAlignment="1">
      <alignment vertical="center" shrinkToFit="1"/>
    </xf>
    <xf numFmtId="0" fontId="14" fillId="0" borderId="5" xfId="0" applyFont="1" applyBorder="1" applyAlignment="1">
      <alignment vertical="center" shrinkToFit="1"/>
    </xf>
    <xf numFmtId="0" fontId="11" fillId="0" borderId="0" xfId="0" applyFont="1" applyAlignment="1">
      <alignment vertical="top"/>
    </xf>
    <xf numFmtId="0" fontId="33" fillId="0" borderId="3" xfId="0" applyFont="1" applyBorder="1">
      <alignment vertical="center"/>
    </xf>
    <xf numFmtId="0" fontId="33" fillId="0" borderId="4" xfId="0" applyFont="1" applyBorder="1">
      <alignment vertical="center"/>
    </xf>
    <xf numFmtId="58" fontId="33" fillId="0" borderId="2" xfId="0" applyNumberFormat="1" applyFont="1" applyBorder="1" applyAlignment="1">
      <alignment horizontal="center" vertical="center" shrinkToFit="1"/>
    </xf>
    <xf numFmtId="0" fontId="11" fillId="0" borderId="0" xfId="0" applyFont="1" applyAlignment="1">
      <alignment vertical="center" shrinkToFit="1"/>
    </xf>
    <xf numFmtId="0" fontId="21" fillId="0" borderId="11" xfId="0" applyFont="1" applyBorder="1" applyAlignment="1">
      <alignment vertical="center" wrapText="1"/>
    </xf>
    <xf numFmtId="0" fontId="21" fillId="0" borderId="5" xfId="0" applyFont="1" applyBorder="1" applyAlignment="1">
      <alignment horizontal="center" vertical="center" shrinkToFit="1"/>
    </xf>
    <xf numFmtId="0" fontId="14" fillId="0" borderId="0" xfId="0" applyFont="1" applyAlignment="1">
      <alignment vertical="center" shrinkToFit="1"/>
    </xf>
    <xf numFmtId="177" fontId="14" fillId="0" borderId="0" xfId="0" applyNumberFormat="1" applyFont="1" applyAlignment="1">
      <alignment vertical="center" shrinkToFit="1"/>
    </xf>
    <xf numFmtId="38" fontId="33" fillId="0" borderId="0" xfId="2" applyFont="1" applyFill="1" applyBorder="1" applyAlignment="1" applyProtection="1">
      <alignment vertical="center" shrinkToFit="1"/>
    </xf>
    <xf numFmtId="0" fontId="29" fillId="0" borderId="0" xfId="0" applyFont="1" applyAlignment="1">
      <alignment horizontal="left"/>
    </xf>
    <xf numFmtId="0" fontId="14" fillId="0" borderId="0" xfId="0" applyFont="1" applyAlignment="1">
      <alignment horizontal="left" vertical="center" indent="1"/>
    </xf>
    <xf numFmtId="0" fontId="14" fillId="0" borderId="0" xfId="0" applyFont="1">
      <alignment vertical="center"/>
    </xf>
    <xf numFmtId="0" fontId="29" fillId="0" borderId="0" xfId="0" applyFont="1" applyAlignment="1">
      <alignment horizontal="left" vertical="center"/>
    </xf>
    <xf numFmtId="0" fontId="17" fillId="0" borderId="0" xfId="0" applyFont="1" applyAlignment="1">
      <alignment horizontal="left" vertical="center"/>
    </xf>
    <xf numFmtId="0" fontId="42" fillId="0" borderId="0" xfId="0" applyFont="1">
      <alignment vertical="center"/>
    </xf>
    <xf numFmtId="0" fontId="33" fillId="0" borderId="0" xfId="0" applyFont="1" applyAlignment="1">
      <alignment vertical="center" wrapText="1"/>
    </xf>
    <xf numFmtId="0" fontId="11" fillId="0" borderId="0" xfId="0" applyFont="1" applyAlignment="1">
      <alignment horizontal="left" vertical="center"/>
    </xf>
    <xf numFmtId="0" fontId="17" fillId="0" borderId="0" xfId="0" applyFont="1" applyAlignment="1">
      <alignment vertical="top"/>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52" fillId="0" borderId="0" xfId="0" applyFont="1">
      <alignment vertical="center"/>
    </xf>
    <xf numFmtId="0" fontId="33" fillId="3" borderId="5" xfId="0" applyFont="1" applyFill="1" applyBorder="1" applyAlignment="1">
      <alignment vertical="center" shrinkToFit="1"/>
    </xf>
    <xf numFmtId="0" fontId="0" fillId="0" borderId="0" xfId="0" applyAlignment="1">
      <alignment horizontal="center" vertical="center" shrinkToFit="1"/>
    </xf>
    <xf numFmtId="0" fontId="62" fillId="0" borderId="13" xfId="0" applyFont="1" applyBorder="1" applyAlignment="1">
      <alignment vertical="center" shrinkToFit="1"/>
    </xf>
    <xf numFmtId="0" fontId="68" fillId="0" borderId="0" xfId="0" applyFont="1">
      <alignment vertical="center"/>
    </xf>
    <xf numFmtId="0" fontId="69" fillId="0" borderId="0" xfId="0" applyFont="1" applyAlignment="1">
      <alignment vertical="center" shrinkToFit="1"/>
    </xf>
    <xf numFmtId="0" fontId="69" fillId="0" borderId="0" xfId="0" applyFont="1" applyAlignment="1">
      <alignment horizontal="left" vertical="center"/>
    </xf>
    <xf numFmtId="0" fontId="42" fillId="0" borderId="0" xfId="0" applyFont="1" applyAlignment="1">
      <alignment horizontal="center" vertical="center"/>
    </xf>
    <xf numFmtId="0" fontId="67" fillId="0" borderId="0" xfId="0" applyFont="1" applyAlignment="1">
      <alignment vertical="top"/>
    </xf>
    <xf numFmtId="0" fontId="62" fillId="7" borderId="13" xfId="0" applyFont="1" applyFill="1" applyBorder="1" applyAlignment="1">
      <alignment vertical="center" shrinkToFit="1"/>
    </xf>
    <xf numFmtId="0" fontId="62" fillId="7" borderId="13" xfId="0" applyFont="1" applyFill="1" applyBorder="1" applyAlignment="1" applyProtection="1">
      <alignment vertical="center" shrinkToFit="1"/>
      <protection locked="0"/>
    </xf>
    <xf numFmtId="0" fontId="62" fillId="7" borderId="36" xfId="0" applyFont="1" applyFill="1" applyBorder="1" applyAlignment="1">
      <alignment vertical="center" shrinkToFit="1"/>
    </xf>
    <xf numFmtId="0" fontId="62" fillId="7" borderId="39" xfId="0" applyFont="1" applyFill="1" applyBorder="1" applyAlignment="1">
      <alignment vertical="center" shrinkToFit="1"/>
    </xf>
    <xf numFmtId="0" fontId="62" fillId="7" borderId="41" xfId="0" applyFont="1" applyFill="1" applyBorder="1" applyAlignment="1">
      <alignment vertical="center" shrinkToFit="1"/>
    </xf>
    <xf numFmtId="0" fontId="0" fillId="0" borderId="0" xfId="0" applyAlignment="1">
      <alignment horizontal="left" vertical="center"/>
    </xf>
    <xf numFmtId="0" fontId="21" fillId="6" borderId="0" xfId="0" applyFont="1" applyFill="1" applyAlignment="1">
      <alignment horizontal="left" vertical="center"/>
    </xf>
    <xf numFmtId="182" fontId="21" fillId="6" borderId="0" xfId="0" applyNumberFormat="1" applyFont="1" applyFill="1">
      <alignment vertical="center"/>
    </xf>
    <xf numFmtId="0" fontId="33" fillId="6" borderId="0" xfId="0" applyFont="1" applyFill="1" applyAlignment="1">
      <alignment vertical="center" wrapText="1"/>
    </xf>
    <xf numFmtId="0" fontId="33" fillId="6" borderId="6" xfId="0" applyFont="1" applyFill="1" applyBorder="1">
      <alignment vertical="center"/>
    </xf>
    <xf numFmtId="0" fontId="42" fillId="6" borderId="0" xfId="0" applyFont="1" applyFill="1">
      <alignment vertical="center"/>
    </xf>
    <xf numFmtId="0" fontId="69" fillId="6" borderId="0" xfId="0" applyFont="1" applyFill="1" applyAlignment="1">
      <alignment horizontal="left" vertical="center"/>
    </xf>
    <xf numFmtId="0" fontId="33" fillId="2" borderId="0" xfId="0" applyFont="1" applyFill="1" applyAlignment="1" applyProtection="1">
      <alignment horizontal="centerContinuous" vertical="center"/>
      <protection locked="0"/>
    </xf>
    <xf numFmtId="0" fontId="33" fillId="2" borderId="9" xfId="0" applyFont="1" applyFill="1" applyBorder="1" applyAlignment="1" applyProtection="1">
      <alignment horizontal="centerContinuous" vertical="center"/>
      <protection locked="0"/>
    </xf>
    <xf numFmtId="185" fontId="14" fillId="3" borderId="3" xfId="0" applyNumberFormat="1" applyFont="1" applyFill="1" applyBorder="1" applyAlignment="1">
      <alignment vertical="center" shrinkToFit="1"/>
    </xf>
    <xf numFmtId="0" fontId="65" fillId="0" borderId="0" xfId="0" applyFont="1">
      <alignment vertical="center"/>
    </xf>
    <xf numFmtId="187" fontId="35" fillId="3" borderId="0" xfId="0" applyNumberFormat="1" applyFont="1" applyFill="1" applyAlignment="1">
      <alignment horizontal="center" vertical="center" shrinkToFit="1"/>
    </xf>
    <xf numFmtId="0" fontId="78" fillId="0" borderId="0" xfId="12" applyFont="1" applyAlignment="1">
      <alignment horizontal="left" vertical="top"/>
    </xf>
    <xf numFmtId="0" fontId="82" fillId="0" borderId="0" xfId="12" applyFont="1"/>
    <xf numFmtId="0" fontId="16" fillId="0" borderId="3" xfId="12" applyFont="1" applyBorder="1" applyAlignment="1">
      <alignment vertical="top"/>
    </xf>
    <xf numFmtId="0" fontId="16" fillId="0" borderId="2" xfId="12" applyFont="1" applyBorder="1" applyAlignment="1">
      <alignment vertical="top"/>
    </xf>
    <xf numFmtId="0" fontId="16" fillId="0" borderId="5" xfId="12" applyFont="1" applyBorder="1" applyAlignment="1">
      <alignment vertical="top"/>
    </xf>
    <xf numFmtId="0" fontId="16" fillId="0" borderId="0" xfId="12" applyFont="1" applyAlignment="1">
      <alignment vertical="top"/>
    </xf>
    <xf numFmtId="0" fontId="82" fillId="0" borderId="0" xfId="12" applyFont="1" applyAlignment="1">
      <alignment horizontal="left" vertical="top"/>
    </xf>
    <xf numFmtId="0" fontId="83" fillId="0" borderId="0" xfId="12" applyFont="1"/>
    <xf numFmtId="0" fontId="85" fillId="0" borderId="0" xfId="13" applyFont="1" applyFill="1" applyBorder="1" applyAlignment="1">
      <alignment vertical="top"/>
    </xf>
    <xf numFmtId="0" fontId="16" fillId="0" borderId="0" xfId="12" applyFont="1" applyAlignment="1">
      <alignment horizontal="centerContinuous" vertical="center"/>
    </xf>
    <xf numFmtId="0" fontId="82" fillId="0" borderId="0" xfId="12" applyFont="1" applyAlignment="1">
      <alignment vertical="center"/>
    </xf>
    <xf numFmtId="0" fontId="38" fillId="0" borderId="0" xfId="10" applyFont="1">
      <alignment vertical="center"/>
    </xf>
    <xf numFmtId="0" fontId="52" fillId="0" borderId="0" xfId="10" applyFont="1">
      <alignment vertical="center"/>
    </xf>
    <xf numFmtId="0" fontId="33" fillId="0" borderId="0" xfId="10" applyFont="1">
      <alignment vertical="center"/>
    </xf>
    <xf numFmtId="0" fontId="33" fillId="0" borderId="0" xfId="10" applyFont="1" applyAlignment="1">
      <alignment horizontal="center" vertical="center"/>
    </xf>
    <xf numFmtId="0" fontId="33" fillId="0" borderId="0" xfId="10" applyFont="1" applyAlignment="1">
      <alignment horizontal="left" vertical="center"/>
    </xf>
    <xf numFmtId="0" fontId="33" fillId="2" borderId="13" xfId="10" applyFont="1" applyFill="1" applyBorder="1">
      <alignment vertical="center"/>
    </xf>
    <xf numFmtId="0" fontId="33" fillId="0" borderId="0" xfId="10" applyFont="1" applyAlignment="1">
      <alignment horizontal="center" vertical="center" shrinkToFit="1"/>
    </xf>
    <xf numFmtId="0" fontId="33" fillId="2" borderId="0" xfId="10" applyFont="1" applyFill="1" applyAlignment="1" applyProtection="1">
      <alignment horizontal="center" vertical="center" shrinkToFit="1"/>
      <protection locked="0"/>
    </xf>
    <xf numFmtId="58" fontId="33" fillId="0" borderId="0" xfId="10" applyNumberFormat="1" applyFont="1" applyAlignment="1">
      <alignment horizontal="right" vertical="center" shrinkToFit="1"/>
    </xf>
    <xf numFmtId="0" fontId="38" fillId="0" borderId="0" xfId="10" applyFont="1" applyAlignment="1">
      <alignment horizontal="center" vertical="center"/>
    </xf>
    <xf numFmtId="0" fontId="38" fillId="0" borderId="0" xfId="10" applyFont="1" applyAlignment="1">
      <alignment horizontal="center" vertical="center" shrinkToFit="1"/>
    </xf>
    <xf numFmtId="0" fontId="41" fillId="0" borderId="0" xfId="10" applyFont="1">
      <alignment vertical="center"/>
    </xf>
    <xf numFmtId="0" fontId="38" fillId="0" borderId="0" xfId="10" applyFont="1" applyAlignment="1">
      <alignment vertical="center" shrinkToFit="1"/>
    </xf>
    <xf numFmtId="0" fontId="40" fillId="0" borderId="0" xfId="10" applyFont="1" applyAlignment="1">
      <alignment horizontal="center" vertical="center" wrapText="1"/>
    </xf>
    <xf numFmtId="0" fontId="38" fillId="2" borderId="0" xfId="10" applyFont="1" applyFill="1" applyAlignment="1" applyProtection="1">
      <alignment horizontal="center" vertical="center" shrinkToFit="1"/>
      <protection locked="0"/>
    </xf>
    <xf numFmtId="0" fontId="33" fillId="0" borderId="1" xfId="10" applyFont="1" applyBorder="1">
      <alignment vertical="center"/>
    </xf>
    <xf numFmtId="0" fontId="38" fillId="0" borderId="6" xfId="10" applyFont="1" applyBorder="1">
      <alignment vertical="center"/>
    </xf>
    <xf numFmtId="0" fontId="33" fillId="0" borderId="8" xfId="10" applyFont="1" applyBorder="1">
      <alignment vertical="center"/>
    </xf>
    <xf numFmtId="0" fontId="38" fillId="0" borderId="9" xfId="10" applyFont="1" applyBorder="1">
      <alignment vertical="center"/>
    </xf>
    <xf numFmtId="0" fontId="38" fillId="0" borderId="0" xfId="10" applyFont="1" applyAlignment="1">
      <alignment horizontal="distributed" vertical="center"/>
    </xf>
    <xf numFmtId="0" fontId="16" fillId="0" borderId="0" xfId="10" applyFont="1" applyAlignment="1">
      <alignment horizontal="center" vertical="center"/>
    </xf>
    <xf numFmtId="176" fontId="38" fillId="0" borderId="0" xfId="10" applyNumberFormat="1" applyFont="1" applyAlignment="1">
      <alignment horizontal="center" vertical="center"/>
    </xf>
    <xf numFmtId="0" fontId="38" fillId="0" borderId="10" xfId="10" applyFont="1" applyBorder="1" applyAlignment="1">
      <alignment horizontal="right" vertical="center" wrapText="1"/>
    </xf>
    <xf numFmtId="0" fontId="38" fillId="0" borderId="10" xfId="10" applyFont="1" applyBorder="1" applyAlignment="1">
      <alignment vertical="center" wrapText="1"/>
    </xf>
    <xf numFmtId="0" fontId="38" fillId="0" borderId="11" xfId="10" applyFont="1" applyBorder="1" applyAlignment="1">
      <alignment vertical="center" wrapText="1"/>
    </xf>
    <xf numFmtId="0" fontId="38" fillId="0" borderId="6" xfId="10" applyFont="1" applyBorder="1" applyAlignment="1">
      <alignment horizontal="center" vertical="center"/>
    </xf>
    <xf numFmtId="176" fontId="38" fillId="0" borderId="6" xfId="10" applyNumberFormat="1" applyFont="1" applyBorder="1" applyAlignment="1">
      <alignment horizontal="center" vertical="center"/>
    </xf>
    <xf numFmtId="0" fontId="38" fillId="2" borderId="6" xfId="10" applyFont="1" applyFill="1" applyBorder="1" applyAlignment="1" applyProtection="1">
      <alignment horizontal="center" vertical="center" shrinkToFit="1"/>
      <protection locked="0"/>
    </xf>
    <xf numFmtId="0" fontId="38" fillId="0" borderId="7" xfId="10" applyFont="1" applyBorder="1">
      <alignment vertical="center"/>
    </xf>
    <xf numFmtId="0" fontId="42" fillId="0" borderId="0" xfId="10" applyFont="1">
      <alignment vertical="center"/>
    </xf>
    <xf numFmtId="0" fontId="16" fillId="0" borderId="0" xfId="10" applyFont="1" applyAlignment="1">
      <alignment horizontal="center" vertical="center" shrinkToFit="1"/>
    </xf>
    <xf numFmtId="0" fontId="38" fillId="0" borderId="0" xfId="10" applyFont="1" applyAlignment="1" applyProtection="1">
      <alignment horizontal="center" vertical="center" shrinkToFit="1"/>
      <protection locked="0"/>
    </xf>
    <xf numFmtId="0" fontId="33" fillId="0" borderId="4" xfId="10" applyFont="1" applyBorder="1">
      <alignment vertical="center"/>
    </xf>
    <xf numFmtId="0" fontId="38" fillId="0" borderId="10" xfId="10" applyFont="1" applyBorder="1" applyAlignment="1">
      <alignment horizontal="center" vertical="center"/>
    </xf>
    <xf numFmtId="176" fontId="38" fillId="0" borderId="10" xfId="10" applyNumberFormat="1" applyFont="1" applyBorder="1" applyAlignment="1">
      <alignment horizontal="center" vertical="center"/>
    </xf>
    <xf numFmtId="0" fontId="38" fillId="2" borderId="10" xfId="10" applyFont="1" applyFill="1" applyBorder="1" applyAlignment="1" applyProtection="1">
      <alignment horizontal="center" vertical="center" shrinkToFit="1"/>
      <protection locked="0"/>
    </xf>
    <xf numFmtId="0" fontId="38" fillId="0" borderId="11" xfId="10" applyFont="1" applyBorder="1">
      <alignment vertical="center"/>
    </xf>
    <xf numFmtId="0" fontId="38" fillId="0" borderId="1" xfId="10" applyFont="1" applyBorder="1">
      <alignment vertical="center"/>
    </xf>
    <xf numFmtId="38" fontId="38" fillId="0" borderId="6" xfId="11" applyFont="1" applyBorder="1" applyAlignment="1" applyProtection="1">
      <alignment vertical="center"/>
    </xf>
    <xf numFmtId="0" fontId="38" fillId="0" borderId="7" xfId="10" applyFont="1" applyBorder="1" applyAlignment="1">
      <alignment horizontal="left" vertical="center"/>
    </xf>
    <xf numFmtId="0" fontId="38" fillId="0" borderId="8" xfId="10" applyFont="1" applyBorder="1">
      <alignment vertical="center"/>
    </xf>
    <xf numFmtId="0" fontId="33" fillId="0" borderId="0" xfId="10" applyFont="1" applyAlignment="1" applyProtection="1">
      <alignment horizontal="left" vertical="center" shrinkToFit="1"/>
      <protection locked="0"/>
    </xf>
    <xf numFmtId="0" fontId="42" fillId="0" borderId="60" xfId="10" applyFont="1" applyBorder="1">
      <alignment vertical="center"/>
    </xf>
    <xf numFmtId="0" fontId="33" fillId="0" borderId="61" xfId="10" applyFont="1" applyBorder="1">
      <alignment vertical="center"/>
    </xf>
    <xf numFmtId="0" fontId="33" fillId="0" borderId="62" xfId="10" applyFont="1" applyBorder="1">
      <alignment vertical="center"/>
    </xf>
    <xf numFmtId="0" fontId="33" fillId="0" borderId="63" xfId="10" applyFont="1" applyBorder="1">
      <alignment vertical="center"/>
    </xf>
    <xf numFmtId="0" fontId="33" fillId="0" borderId="64" xfId="10" applyFont="1" applyBorder="1">
      <alignment vertical="center"/>
    </xf>
    <xf numFmtId="0" fontId="38" fillId="0" borderId="0" xfId="10" applyFont="1" applyAlignment="1" applyProtection="1">
      <alignment horizontal="left" vertical="center" shrinkToFit="1"/>
      <protection locked="0"/>
    </xf>
    <xf numFmtId="0" fontId="38" fillId="0" borderId="9" xfId="10" applyFont="1" applyBorder="1" applyAlignment="1" applyProtection="1">
      <alignment horizontal="left" vertical="center" shrinkToFit="1"/>
      <protection locked="0"/>
    </xf>
    <xf numFmtId="0" fontId="38" fillId="0" borderId="4" xfId="10" applyFont="1" applyBorder="1">
      <alignment vertical="center"/>
    </xf>
    <xf numFmtId="0" fontId="38" fillId="0" borderId="10" xfId="10" applyFont="1" applyBorder="1">
      <alignment vertical="center"/>
    </xf>
    <xf numFmtId="38" fontId="38" fillId="0" borderId="10" xfId="11" applyFont="1" applyBorder="1" applyAlignment="1" applyProtection="1">
      <alignment vertical="center"/>
    </xf>
    <xf numFmtId="0" fontId="38" fillId="0" borderId="11" xfId="10" applyFont="1" applyBorder="1" applyAlignment="1">
      <alignment horizontal="left" vertical="center"/>
    </xf>
    <xf numFmtId="0" fontId="33" fillId="0" borderId="6" xfId="10" applyFont="1" applyBorder="1">
      <alignment vertical="center"/>
    </xf>
    <xf numFmtId="0" fontId="33" fillId="0" borderId="0" xfId="10" applyFont="1" applyAlignment="1">
      <alignment horizontal="right"/>
    </xf>
    <xf numFmtId="0" fontId="33" fillId="0" borderId="3" xfId="10" applyFont="1" applyBorder="1">
      <alignment vertical="center"/>
    </xf>
    <xf numFmtId="0" fontId="38" fillId="0" borderId="2" xfId="10" applyFont="1" applyBorder="1">
      <alignment vertical="center"/>
    </xf>
    <xf numFmtId="0" fontId="33" fillId="0" borderId="0" xfId="14" applyFont="1">
      <alignment vertical="center"/>
    </xf>
    <xf numFmtId="0" fontId="33" fillId="0" borderId="0" xfId="15" applyFont="1">
      <alignment vertical="center"/>
    </xf>
    <xf numFmtId="0" fontId="33" fillId="0" borderId="0" xfId="15" applyFont="1" applyAlignment="1">
      <alignment horizontal="center" vertical="center"/>
    </xf>
    <xf numFmtId="0" fontId="38" fillId="0" borderId="0" xfId="15" applyFont="1">
      <alignment vertical="center"/>
    </xf>
    <xf numFmtId="0" fontId="41" fillId="0" borderId="0" xfId="15" applyFont="1">
      <alignment vertical="center"/>
    </xf>
    <xf numFmtId="0" fontId="33" fillId="0" borderId="0" xfId="15" applyFont="1" applyAlignment="1">
      <alignment horizontal="left" vertical="center"/>
    </xf>
    <xf numFmtId="0" fontId="33" fillId="2" borderId="13" xfId="15" applyFont="1" applyFill="1" applyBorder="1">
      <alignment vertical="center"/>
    </xf>
    <xf numFmtId="0" fontId="33" fillId="0" borderId="0" xfId="15" applyFont="1" applyAlignment="1">
      <alignment horizontal="center" vertical="center" shrinkToFit="1"/>
    </xf>
    <xf numFmtId="58" fontId="33" fillId="0" borderId="0" xfId="15" applyNumberFormat="1" applyFont="1" applyAlignment="1">
      <alignment horizontal="right" vertical="center" shrinkToFit="1"/>
    </xf>
    <xf numFmtId="0" fontId="82" fillId="0" borderId="0" xfId="15" applyFont="1">
      <alignment vertical="center"/>
    </xf>
    <xf numFmtId="0" fontId="38" fillId="0" borderId="0" xfId="15" applyFont="1" applyAlignment="1">
      <alignment horizontal="center" vertical="center"/>
    </xf>
    <xf numFmtId="0" fontId="38" fillId="0" borderId="0" xfId="15" applyFont="1" applyAlignment="1" applyProtection="1">
      <alignment vertical="center" shrinkToFit="1"/>
      <protection locked="0"/>
    </xf>
    <xf numFmtId="0" fontId="33" fillId="0" borderId="0" xfId="15" applyFont="1" applyAlignment="1">
      <alignment horizontal="left" vertical="center" shrinkToFit="1"/>
    </xf>
    <xf numFmtId="0" fontId="33" fillId="0" borderId="0" xfId="15" applyFont="1" applyAlignment="1" applyProtection="1">
      <alignment vertical="center" wrapText="1"/>
      <protection locked="0"/>
    </xf>
    <xf numFmtId="0" fontId="33" fillId="0" borderId="0" xfId="15" applyFont="1" applyAlignment="1" applyProtection="1">
      <alignment horizontal="center" vertical="center" wrapText="1"/>
      <protection locked="0"/>
    </xf>
    <xf numFmtId="0" fontId="87" fillId="6" borderId="0" xfId="15" applyFont="1" applyFill="1" applyAlignment="1">
      <alignment vertical="center" wrapText="1"/>
    </xf>
    <xf numFmtId="0" fontId="92" fillId="6" borderId="0" xfId="15" applyFont="1" applyFill="1" applyAlignment="1">
      <alignment vertical="center" wrapText="1"/>
    </xf>
    <xf numFmtId="0" fontId="91" fillId="6" borderId="0" xfId="15" applyFont="1" applyFill="1" applyAlignment="1">
      <alignment horizontal="left" vertical="center"/>
    </xf>
    <xf numFmtId="0" fontId="39" fillId="0" borderId="0" xfId="10" applyFont="1">
      <alignment vertical="center"/>
    </xf>
    <xf numFmtId="0" fontId="37" fillId="0" borderId="0" xfId="10" applyFont="1">
      <alignment vertical="center"/>
    </xf>
    <xf numFmtId="0" fontId="39" fillId="0" borderId="13" xfId="10" applyFont="1" applyBorder="1" applyAlignment="1">
      <alignment vertical="center" wrapText="1"/>
    </xf>
    <xf numFmtId="0" fontId="39" fillId="0" borderId="13" xfId="10" applyFont="1" applyBorder="1">
      <alignment vertical="center"/>
    </xf>
    <xf numFmtId="0" fontId="94" fillId="0" borderId="13" xfId="10" applyFont="1" applyBorder="1" applyAlignment="1">
      <alignment vertical="center" wrapText="1"/>
    </xf>
    <xf numFmtId="0" fontId="94" fillId="0" borderId="13" xfId="10" applyFont="1" applyBorder="1" applyAlignment="1">
      <alignment horizontal="center" vertical="center" wrapText="1"/>
    </xf>
    <xf numFmtId="0" fontId="94" fillId="0" borderId="3" xfId="10" applyFont="1" applyBorder="1" applyAlignment="1">
      <alignment horizontal="center" vertical="center" wrapText="1"/>
    </xf>
    <xf numFmtId="49" fontId="39" fillId="0" borderId="0" xfId="10" applyNumberFormat="1" applyFont="1">
      <alignment vertical="center"/>
    </xf>
    <xf numFmtId="0" fontId="39" fillId="0" borderId="13" xfId="10" applyFont="1" applyBorder="1" applyAlignment="1">
      <alignment vertical="center" shrinkToFit="1"/>
    </xf>
    <xf numFmtId="0" fontId="39" fillId="0" borderId="13" xfId="10" applyFont="1" applyBorder="1" applyAlignment="1">
      <alignment vertical="center" wrapText="1" shrinkToFit="1"/>
    </xf>
    <xf numFmtId="38" fontId="39" fillId="0" borderId="13" xfId="10" applyNumberFormat="1" applyFont="1" applyBorder="1">
      <alignment vertical="center"/>
    </xf>
    <xf numFmtId="0" fontId="39" fillId="0" borderId="0" xfId="10" applyFont="1" applyAlignment="1">
      <alignment vertical="center" wrapText="1"/>
    </xf>
    <xf numFmtId="49" fontId="39" fillId="0" borderId="13" xfId="10" applyNumberFormat="1" applyFont="1" applyBorder="1">
      <alignment vertical="center"/>
    </xf>
    <xf numFmtId="0" fontId="39" fillId="0" borderId="13" xfId="10" applyFont="1" applyBorder="1" applyAlignment="1">
      <alignment horizontal="center" vertical="center" wrapText="1"/>
    </xf>
    <xf numFmtId="0" fontId="39" fillId="0" borderId="0" xfId="10" applyFont="1" applyAlignment="1">
      <alignment horizontal="center" vertical="center"/>
    </xf>
    <xf numFmtId="0" fontId="39" fillId="4" borderId="13" xfId="10" applyFont="1" applyFill="1" applyBorder="1" applyAlignment="1" applyProtection="1">
      <alignment horizontal="center" vertical="center" shrinkToFit="1"/>
      <protection locked="0"/>
    </xf>
    <xf numFmtId="38" fontId="39" fillId="0" borderId="13" xfId="11" applyFont="1" applyBorder="1" applyProtection="1">
      <alignment vertical="center"/>
    </xf>
    <xf numFmtId="0" fontId="95" fillId="0" borderId="3" xfId="10" applyFont="1" applyBorder="1" applyAlignment="1">
      <alignment horizontal="centerContinuous" vertical="center"/>
    </xf>
    <xf numFmtId="0" fontId="95" fillId="0" borderId="2" xfId="10" applyFont="1" applyBorder="1" applyAlignment="1">
      <alignment horizontal="centerContinuous" vertical="center"/>
    </xf>
    <xf numFmtId="0" fontId="95" fillId="0" borderId="5" xfId="10" applyFont="1" applyBorder="1" applyAlignment="1">
      <alignment horizontal="centerContinuous" vertical="center"/>
    </xf>
    <xf numFmtId="0" fontId="95" fillId="0" borderId="13" xfId="10" applyFont="1" applyBorder="1" applyAlignment="1">
      <alignment horizontal="center" vertical="center"/>
    </xf>
    <xf numFmtId="0" fontId="95" fillId="0" borderId="13" xfId="10" applyFont="1" applyBorder="1" applyAlignment="1">
      <alignment horizontal="centerContinuous" vertical="center"/>
    </xf>
    <xf numFmtId="0" fontId="95" fillId="0" borderId="3" xfId="10" applyFont="1" applyBorder="1" applyAlignment="1">
      <alignment horizontal="centerContinuous" vertical="center" wrapText="1"/>
    </xf>
    <xf numFmtId="188" fontId="39" fillId="0" borderId="13" xfId="11" applyNumberFormat="1" applyFont="1" applyBorder="1" applyProtection="1">
      <alignment vertical="center"/>
    </xf>
    <xf numFmtId="0" fontId="95" fillId="0" borderId="13" xfId="10" applyFont="1" applyBorder="1" applyAlignment="1">
      <alignment horizontal="center" vertical="center" shrinkToFit="1"/>
    </xf>
    <xf numFmtId="0" fontId="95" fillId="0" borderId="3" xfId="10" applyFont="1" applyBorder="1" applyAlignment="1">
      <alignment horizontal="center" vertical="center"/>
    </xf>
    <xf numFmtId="40" fontId="39" fillId="0" borderId="13" xfId="11" applyNumberFormat="1" applyFont="1" applyBorder="1" applyProtection="1">
      <alignment vertical="center"/>
    </xf>
    <xf numFmtId="49" fontId="39" fillId="0" borderId="17" xfId="10" applyNumberFormat="1" applyFont="1" applyBorder="1">
      <alignment vertical="center"/>
    </xf>
    <xf numFmtId="40" fontId="39" fillId="0" borderId="17" xfId="11" applyNumberFormat="1" applyFont="1" applyBorder="1" applyProtection="1">
      <alignment vertical="center"/>
    </xf>
    <xf numFmtId="38" fontId="39" fillId="0" borderId="17" xfId="11" applyFont="1" applyBorder="1" applyProtection="1">
      <alignment vertical="center"/>
    </xf>
    <xf numFmtId="0" fontId="39" fillId="0" borderId="45" xfId="10" applyFont="1" applyBorder="1">
      <alignment vertical="center"/>
    </xf>
    <xf numFmtId="0" fontId="39" fillId="0" borderId="46" xfId="10" applyFont="1" applyBorder="1">
      <alignment vertical="center"/>
    </xf>
    <xf numFmtId="38" fontId="39" fillId="0" borderId="46" xfId="11" applyFont="1" applyBorder="1" applyProtection="1">
      <alignment vertical="center"/>
    </xf>
    <xf numFmtId="38" fontId="39" fillId="0" borderId="47" xfId="11" applyFont="1" applyBorder="1" applyProtection="1">
      <alignment vertical="center"/>
    </xf>
    <xf numFmtId="0" fontId="39" fillId="0" borderId="48" xfId="10" applyFont="1" applyBorder="1" applyAlignment="1">
      <alignment horizontal="centerContinuous" vertical="center"/>
    </xf>
    <xf numFmtId="0" fontId="39" fillId="0" borderId="49" xfId="10" applyFont="1" applyBorder="1" applyAlignment="1">
      <alignment horizontal="centerContinuous" vertical="center"/>
    </xf>
    <xf numFmtId="0" fontId="39" fillId="0" borderId="50" xfId="10" applyFont="1" applyBorder="1">
      <alignment vertical="center"/>
    </xf>
    <xf numFmtId="38" fontId="39" fillId="0" borderId="51" xfId="11" applyFont="1" applyBorder="1" applyProtection="1">
      <alignment vertical="center"/>
    </xf>
    <xf numFmtId="38" fontId="39" fillId="0" borderId="51" xfId="10" applyNumberFormat="1" applyFont="1" applyBorder="1">
      <alignment vertical="center"/>
    </xf>
    <xf numFmtId="0" fontId="39" fillId="0" borderId="52" xfId="10" applyFont="1" applyBorder="1">
      <alignment vertical="center"/>
    </xf>
    <xf numFmtId="38" fontId="39" fillId="0" borderId="53" xfId="11" applyFont="1" applyBorder="1" applyProtection="1">
      <alignment vertical="center"/>
    </xf>
    <xf numFmtId="0" fontId="39" fillId="0" borderId="54" xfId="10" applyFont="1" applyBorder="1">
      <alignment vertical="center"/>
    </xf>
    <xf numFmtId="38" fontId="39" fillId="0" borderId="55" xfId="10" applyNumberFormat="1" applyFont="1" applyBorder="1">
      <alignment vertical="center"/>
    </xf>
    <xf numFmtId="40" fontId="39" fillId="0" borderId="0" xfId="10" applyNumberFormat="1" applyFont="1">
      <alignment vertical="center"/>
    </xf>
    <xf numFmtId="40" fontId="39" fillId="0" borderId="0" xfId="11" applyNumberFormat="1" applyFont="1" applyProtection="1">
      <alignment vertical="center"/>
    </xf>
    <xf numFmtId="38" fontId="39" fillId="0" borderId="0" xfId="10" applyNumberFormat="1" applyFont="1">
      <alignment vertical="center"/>
    </xf>
    <xf numFmtId="0" fontId="96" fillId="0" borderId="0" xfId="10" applyFont="1">
      <alignment vertical="center"/>
    </xf>
    <xf numFmtId="0" fontId="40" fillId="9" borderId="13" xfId="10" applyFont="1" applyFill="1" applyBorder="1" applyProtection="1">
      <alignment vertical="center"/>
      <protection locked="0"/>
    </xf>
    <xf numFmtId="38" fontId="40" fillId="9" borderId="13" xfId="11" applyFont="1" applyFill="1" applyBorder="1" applyProtection="1">
      <alignment vertical="center"/>
      <protection locked="0"/>
    </xf>
    <xf numFmtId="38" fontId="40" fillId="0" borderId="3" xfId="11" applyFont="1" applyBorder="1" applyProtection="1">
      <alignment vertical="center"/>
    </xf>
    <xf numFmtId="0" fontId="40" fillId="9" borderId="17" xfId="10" applyFont="1" applyFill="1" applyBorder="1" applyProtection="1">
      <alignment vertical="center"/>
      <protection locked="0"/>
    </xf>
    <xf numFmtId="38" fontId="40" fillId="9" borderId="17" xfId="11" applyFont="1" applyFill="1" applyBorder="1" applyProtection="1">
      <alignment vertical="center"/>
      <protection locked="0"/>
    </xf>
    <xf numFmtId="38" fontId="40" fillId="0" borderId="1" xfId="11" applyFont="1" applyBorder="1" applyProtection="1">
      <alignment vertical="center"/>
    </xf>
    <xf numFmtId="0" fontId="40" fillId="9" borderId="12" xfId="10" applyFont="1" applyFill="1" applyBorder="1" applyProtection="1">
      <alignment vertical="center"/>
      <protection locked="0"/>
    </xf>
    <xf numFmtId="38" fontId="40" fillId="9" borderId="12" xfId="11" applyFont="1" applyFill="1" applyBorder="1" applyProtection="1">
      <alignment vertical="center"/>
      <protection locked="0"/>
    </xf>
    <xf numFmtId="38" fontId="40" fillId="0" borderId="4" xfId="11" applyFont="1" applyBorder="1" applyProtection="1">
      <alignment vertical="center"/>
    </xf>
    <xf numFmtId="0" fontId="97" fillId="0" borderId="13" xfId="10" applyFont="1" applyBorder="1" applyAlignment="1">
      <alignment horizontal="center" vertical="center"/>
    </xf>
    <xf numFmtId="0" fontId="97" fillId="0" borderId="13" xfId="10" applyFont="1" applyBorder="1" applyAlignment="1">
      <alignment horizontal="center" vertical="center" shrinkToFit="1"/>
    </xf>
    <xf numFmtId="0" fontId="97" fillId="0" borderId="3" xfId="10" applyFont="1" applyBorder="1" applyAlignment="1">
      <alignment horizontal="center" vertical="center"/>
    </xf>
    <xf numFmtId="0" fontId="39" fillId="0" borderId="13" xfId="10" applyFont="1" applyBorder="1" applyAlignment="1">
      <alignment horizontal="center" vertical="center" shrinkToFit="1"/>
    </xf>
    <xf numFmtId="186" fontId="39" fillId="0" borderId="0" xfId="11" applyNumberFormat="1" applyFont="1" applyFill="1" applyBorder="1" applyAlignment="1" applyProtection="1">
      <alignment horizontal="center" vertical="center"/>
    </xf>
    <xf numFmtId="0" fontId="39" fillId="0" borderId="0" xfId="10" applyFont="1" applyAlignment="1" applyProtection="1">
      <alignment horizontal="center" vertical="center" shrinkToFit="1"/>
      <protection locked="0"/>
    </xf>
    <xf numFmtId="38" fontId="39" fillId="0" borderId="0" xfId="11" applyFont="1" applyFill="1" applyBorder="1" applyAlignment="1" applyProtection="1">
      <alignment horizontal="center" vertical="center"/>
    </xf>
    <xf numFmtId="0" fontId="39" fillId="0" borderId="0" xfId="10" applyFont="1" applyAlignment="1" applyProtection="1">
      <alignment horizontal="center" vertical="center"/>
      <protection locked="0"/>
    </xf>
    <xf numFmtId="2" fontId="39" fillId="9" borderId="13" xfId="10" applyNumberFormat="1" applyFont="1" applyFill="1" applyBorder="1" applyAlignment="1" applyProtection="1">
      <alignment horizontal="center" vertical="center" shrinkToFit="1"/>
      <protection locked="0"/>
    </xf>
    <xf numFmtId="38" fontId="39" fillId="0" borderId="0" xfId="11" applyFont="1" applyFill="1" applyBorder="1" applyAlignment="1" applyProtection="1">
      <alignment horizontal="left" vertical="center"/>
    </xf>
    <xf numFmtId="0" fontId="39" fillId="0" borderId="0" xfId="10" applyFont="1" applyAlignment="1">
      <alignment horizontal="left" vertical="center"/>
    </xf>
    <xf numFmtId="38" fontId="39" fillId="0" borderId="0" xfId="11" applyFont="1" applyBorder="1" applyProtection="1">
      <alignment vertical="center"/>
    </xf>
    <xf numFmtId="0" fontId="39" fillId="0" borderId="0" xfId="10" applyFont="1" applyAlignment="1" applyProtection="1">
      <alignment horizontal="left" vertical="center"/>
      <protection locked="0"/>
    </xf>
    <xf numFmtId="49" fontId="39" fillId="0" borderId="0" xfId="11" applyNumberFormat="1" applyFont="1" applyBorder="1" applyProtection="1">
      <alignment vertical="center"/>
    </xf>
    <xf numFmtId="0" fontId="33" fillId="0" borderId="0" xfId="14" applyFont="1" applyAlignment="1">
      <alignment horizontal="center" vertical="center"/>
    </xf>
    <xf numFmtId="0" fontId="8" fillId="0" borderId="0" xfId="10">
      <alignment vertical="center"/>
    </xf>
    <xf numFmtId="0" fontId="33" fillId="0" borderId="9" xfId="10" applyFont="1" applyBorder="1" applyAlignment="1">
      <alignment horizontal="center" vertical="center"/>
    </xf>
    <xf numFmtId="0" fontId="38" fillId="0" borderId="2" xfId="10" applyFont="1" applyBorder="1" applyAlignment="1">
      <alignment vertical="center" shrinkToFit="1"/>
    </xf>
    <xf numFmtId="0" fontId="97" fillId="3" borderId="46" xfId="10" applyFont="1" applyFill="1" applyBorder="1">
      <alignment vertical="center"/>
    </xf>
    <xf numFmtId="38" fontId="97" fillId="3" borderId="46" xfId="11" applyFont="1" applyFill="1" applyBorder="1" applyProtection="1">
      <alignment vertical="center"/>
    </xf>
    <xf numFmtId="2" fontId="39" fillId="3" borderId="13" xfId="10" applyNumberFormat="1" applyFont="1" applyFill="1" applyBorder="1" applyAlignment="1">
      <alignment horizontal="center" vertical="center"/>
    </xf>
    <xf numFmtId="9" fontId="39" fillId="3" borderId="13" xfId="10" applyNumberFormat="1" applyFont="1" applyFill="1" applyBorder="1" applyAlignment="1">
      <alignment horizontal="center" vertical="center"/>
    </xf>
    <xf numFmtId="38" fontId="39" fillId="3" borderId="13" xfId="10" applyNumberFormat="1" applyFont="1" applyFill="1" applyBorder="1">
      <alignment vertical="center"/>
    </xf>
    <xf numFmtId="38" fontId="39" fillId="0" borderId="3" xfId="10" applyNumberFormat="1" applyFont="1" applyBorder="1">
      <alignment vertical="center"/>
    </xf>
    <xf numFmtId="38" fontId="39" fillId="0" borderId="84" xfId="10" applyNumberFormat="1" applyFont="1" applyBorder="1">
      <alignment vertical="center"/>
    </xf>
    <xf numFmtId="49" fontId="39" fillId="0" borderId="45" xfId="10" applyNumberFormat="1" applyFont="1" applyBorder="1">
      <alignment vertical="center"/>
    </xf>
    <xf numFmtId="0" fontId="39" fillId="0" borderId="47" xfId="10" applyFont="1" applyBorder="1" applyAlignment="1">
      <alignment vertical="center" shrinkToFit="1"/>
    </xf>
    <xf numFmtId="0" fontId="99" fillId="0" borderId="13" xfId="10" applyFont="1" applyBorder="1" applyAlignment="1">
      <alignment horizontal="centerContinuous" vertical="center" wrapText="1"/>
    </xf>
    <xf numFmtId="38" fontId="97" fillId="3" borderId="47" xfId="11" applyFont="1" applyFill="1" applyBorder="1" applyProtection="1">
      <alignment vertical="center"/>
    </xf>
    <xf numFmtId="0" fontId="66" fillId="0" borderId="0" xfId="0" applyFont="1" applyAlignment="1">
      <alignment horizontal="left" vertical="top"/>
    </xf>
    <xf numFmtId="0" fontId="66" fillId="0" borderId="0" xfId="0" applyFont="1">
      <alignment vertical="center"/>
    </xf>
    <xf numFmtId="0" fontId="33" fillId="2" borderId="27" xfId="0" applyFont="1" applyFill="1" applyBorder="1" applyAlignment="1" applyProtection="1">
      <alignment vertical="center" shrinkToFit="1"/>
      <protection locked="0"/>
    </xf>
    <xf numFmtId="0" fontId="33" fillId="2" borderId="22" xfId="0" applyFont="1" applyFill="1" applyBorder="1" applyAlignment="1" applyProtection="1">
      <alignment vertical="center" shrinkToFit="1"/>
      <protection locked="0"/>
    </xf>
    <xf numFmtId="0" fontId="33" fillId="0" borderId="10" xfId="0" applyFont="1" applyBorder="1">
      <alignment vertical="center"/>
    </xf>
    <xf numFmtId="0" fontId="33" fillId="2" borderId="13" xfId="0" applyFont="1" applyFill="1" applyBorder="1">
      <alignment vertical="center"/>
    </xf>
    <xf numFmtId="0" fontId="33" fillId="0" borderId="2" xfId="0" applyFont="1" applyBorder="1">
      <alignment vertical="center"/>
    </xf>
    <xf numFmtId="0" fontId="33" fillId="3" borderId="13" xfId="0" applyFont="1" applyFill="1" applyBorder="1">
      <alignment vertical="center"/>
    </xf>
    <xf numFmtId="0" fontId="11" fillId="0" borderId="8" xfId="0" applyFont="1" applyBorder="1">
      <alignment vertical="center"/>
    </xf>
    <xf numFmtId="0" fontId="33" fillId="4" borderId="13" xfId="0" applyFont="1" applyFill="1" applyBorder="1">
      <alignment vertical="center"/>
    </xf>
    <xf numFmtId="0" fontId="33" fillId="0" borderId="13" xfId="0" applyFont="1" applyBorder="1">
      <alignment vertical="center"/>
    </xf>
    <xf numFmtId="0" fontId="33" fillId="0" borderId="0" xfId="0" quotePrefix="1" applyFont="1" applyAlignment="1">
      <alignment horizontal="center" vertical="center"/>
    </xf>
    <xf numFmtId="0" fontId="99" fillId="0" borderId="13" xfId="10" applyFont="1" applyBorder="1" applyAlignment="1">
      <alignment vertical="center" wrapText="1"/>
    </xf>
    <xf numFmtId="0" fontId="33" fillId="2" borderId="19" xfId="0" applyFont="1" applyFill="1" applyBorder="1" applyAlignment="1" applyProtection="1">
      <alignment vertical="center" shrinkToFit="1"/>
      <protection locked="0"/>
    </xf>
    <xf numFmtId="0" fontId="102" fillId="0" borderId="13" xfId="8" applyFont="1" applyBorder="1" applyAlignment="1">
      <alignment vertical="center" wrapText="1" shrinkToFit="1"/>
    </xf>
    <xf numFmtId="0" fontId="102" fillId="0" borderId="0" xfId="8" applyFont="1">
      <alignment vertical="center"/>
    </xf>
    <xf numFmtId="0" fontId="104" fillId="0" borderId="0" xfId="8" applyFont="1">
      <alignment vertical="center"/>
    </xf>
    <xf numFmtId="0" fontId="103" fillId="0" borderId="0" xfId="8" applyFont="1">
      <alignment vertical="center"/>
    </xf>
    <xf numFmtId="0" fontId="105" fillId="2" borderId="13" xfId="8" applyFont="1" applyFill="1" applyBorder="1" applyAlignment="1" applyProtection="1">
      <alignment vertical="center" shrinkToFit="1"/>
      <protection locked="0"/>
    </xf>
    <xf numFmtId="2" fontId="105" fillId="3" borderId="13" xfId="8" applyNumberFormat="1" applyFont="1" applyFill="1" applyBorder="1" applyAlignment="1">
      <alignment vertical="center" shrinkToFit="1"/>
    </xf>
    <xf numFmtId="0" fontId="102" fillId="3" borderId="13" xfId="8" applyFont="1" applyFill="1" applyBorder="1" applyAlignment="1">
      <alignment horizontal="right" vertical="center" shrinkToFit="1"/>
    </xf>
    <xf numFmtId="0" fontId="102" fillId="3" borderId="13" xfId="8" applyFont="1" applyFill="1" applyBorder="1" applyAlignment="1">
      <alignment vertical="center" shrinkToFit="1"/>
    </xf>
    <xf numFmtId="2" fontId="102" fillId="3" borderId="13" xfId="8" applyNumberFormat="1" applyFont="1" applyFill="1" applyBorder="1" applyAlignment="1">
      <alignment vertical="center" shrinkToFit="1"/>
    </xf>
    <xf numFmtId="0" fontId="102" fillId="0" borderId="0" xfId="8" applyFont="1" applyAlignment="1">
      <alignment horizontal="centerContinuous" vertical="center"/>
    </xf>
    <xf numFmtId="0" fontId="36" fillId="0" borderId="13" xfId="10" applyFont="1" applyBorder="1" applyAlignment="1">
      <alignment horizontal="center" vertical="center" shrinkToFit="1"/>
    </xf>
    <xf numFmtId="40" fontId="39" fillId="3" borderId="13" xfId="11" applyNumberFormat="1" applyFont="1" applyFill="1" applyBorder="1" applyAlignment="1" applyProtection="1">
      <alignment horizontal="center" vertical="center" shrinkToFit="1"/>
    </xf>
    <xf numFmtId="38" fontId="39" fillId="3" borderId="13" xfId="11" applyFont="1" applyFill="1" applyBorder="1" applyAlignment="1" applyProtection="1">
      <alignment horizontal="center" vertical="center" shrinkToFit="1"/>
    </xf>
    <xf numFmtId="0" fontId="99" fillId="0" borderId="3" xfId="10" applyFont="1" applyBorder="1" applyAlignment="1">
      <alignment horizontal="centerContinuous" vertical="center" wrapText="1"/>
    </xf>
    <xf numFmtId="40" fontId="39" fillId="9" borderId="13" xfId="11" applyNumberFormat="1" applyFont="1" applyFill="1" applyBorder="1" applyAlignment="1" applyProtection="1">
      <alignment horizontal="center" vertical="center" shrinkToFit="1"/>
      <protection locked="0"/>
    </xf>
    <xf numFmtId="0" fontId="98" fillId="0" borderId="0" xfId="0" applyFont="1" applyAlignment="1">
      <alignment horizontal="center" vertical="center"/>
    </xf>
    <xf numFmtId="0" fontId="33" fillId="11" borderId="0" xfId="0" applyFont="1" applyFill="1">
      <alignment vertical="center"/>
    </xf>
    <xf numFmtId="0" fontId="42" fillId="11" borderId="0" xfId="0" applyFont="1" applyFill="1">
      <alignment vertical="center"/>
    </xf>
    <xf numFmtId="0" fontId="16" fillId="11" borderId="0" xfId="0" applyFont="1" applyFill="1">
      <alignment vertical="center"/>
    </xf>
    <xf numFmtId="0" fontId="33" fillId="11" borderId="0" xfId="0" applyFont="1" applyFill="1" applyAlignment="1">
      <alignment horizontal="center" vertical="center"/>
    </xf>
    <xf numFmtId="0" fontId="33" fillId="11" borderId="0" xfId="0" applyFont="1" applyFill="1" applyAlignment="1">
      <alignment horizontal="right" vertical="center"/>
    </xf>
    <xf numFmtId="0" fontId="33" fillId="11" borderId="13" xfId="0" applyFont="1" applyFill="1" applyBorder="1" applyAlignment="1">
      <alignment horizontal="center" vertical="center" shrinkToFit="1"/>
    </xf>
    <xf numFmtId="179" fontId="33" fillId="11" borderId="13" xfId="0" applyNumberFormat="1" applyFont="1" applyFill="1" applyBorder="1" applyAlignment="1" applyProtection="1">
      <alignment vertical="center" shrinkToFit="1"/>
      <protection locked="0"/>
    </xf>
    <xf numFmtId="178" fontId="33" fillId="11" borderId="13" xfId="0" applyNumberFormat="1" applyFont="1" applyFill="1" applyBorder="1" applyAlignment="1" applyProtection="1">
      <alignment vertical="center" shrinkToFit="1"/>
      <protection locked="0"/>
    </xf>
    <xf numFmtId="179" fontId="33" fillId="11" borderId="17" xfId="0" applyNumberFormat="1" applyFont="1" applyFill="1" applyBorder="1" applyAlignment="1">
      <alignment vertical="center" shrinkToFit="1"/>
    </xf>
    <xf numFmtId="0" fontId="33" fillId="11" borderId="16" xfId="0" applyFont="1" applyFill="1" applyBorder="1" applyAlignment="1">
      <alignment horizontal="center" vertical="center" shrinkToFit="1"/>
    </xf>
    <xf numFmtId="179" fontId="33" fillId="11" borderId="13" xfId="0" applyNumberFormat="1" applyFont="1" applyFill="1" applyBorder="1" applyAlignment="1">
      <alignment vertical="center" shrinkToFit="1"/>
    </xf>
    <xf numFmtId="179" fontId="33" fillId="11" borderId="0" xfId="0" applyNumberFormat="1" applyFont="1" applyFill="1" applyAlignment="1">
      <alignment horizontal="right" vertical="center" indent="1" shrinkToFit="1"/>
    </xf>
    <xf numFmtId="0" fontId="21" fillId="11" borderId="0" xfId="0" applyFont="1" applyFill="1" applyAlignment="1">
      <alignment horizontal="left" vertical="center"/>
    </xf>
    <xf numFmtId="0" fontId="33" fillId="11" borderId="10" xfId="0" applyFont="1" applyFill="1" applyBorder="1">
      <alignment vertical="center"/>
    </xf>
    <xf numFmtId="180" fontId="21" fillId="11" borderId="10" xfId="0" applyNumberFormat="1" applyFont="1" applyFill="1" applyBorder="1" applyAlignment="1">
      <alignment horizontal="center" vertical="center" shrinkToFit="1"/>
    </xf>
    <xf numFmtId="0" fontId="16" fillId="11" borderId="10" xfId="0" applyFont="1" applyFill="1" applyBorder="1" applyAlignment="1">
      <alignment horizontal="left" vertical="center"/>
    </xf>
    <xf numFmtId="0" fontId="58" fillId="11" borderId="0" xfId="0" applyFont="1" applyFill="1" applyAlignment="1">
      <alignment horizontal="left" vertical="center"/>
    </xf>
    <xf numFmtId="0" fontId="69" fillId="11" borderId="0" xfId="0" applyFont="1" applyFill="1" applyAlignment="1">
      <alignment horizontal="left" vertical="center"/>
    </xf>
    <xf numFmtId="177" fontId="53" fillId="11" borderId="0" xfId="0" applyNumberFormat="1" applyFont="1" applyFill="1" applyAlignment="1">
      <alignment horizontal="left" vertical="center" shrinkToFit="1"/>
    </xf>
    <xf numFmtId="182" fontId="21" fillId="11" borderId="0" xfId="0" applyNumberFormat="1" applyFont="1" applyFill="1">
      <alignment vertical="center"/>
    </xf>
    <xf numFmtId="0" fontId="52" fillId="11" borderId="0" xfId="0" applyFont="1" applyFill="1">
      <alignment vertical="center"/>
    </xf>
    <xf numFmtId="0" fontId="53" fillId="11" borderId="0" xfId="0" applyFont="1" applyFill="1" applyAlignment="1">
      <alignment horizontal="left" vertical="center"/>
    </xf>
    <xf numFmtId="181" fontId="53" fillId="11" borderId="0" xfId="0" applyNumberFormat="1" applyFont="1" applyFill="1" applyAlignment="1">
      <alignment horizontal="center" vertical="center" shrinkToFit="1"/>
    </xf>
    <xf numFmtId="182" fontId="53" fillId="11" borderId="0" xfId="0" applyNumberFormat="1" applyFont="1" applyFill="1" applyAlignment="1">
      <alignment horizontal="center" vertical="center" shrinkToFit="1"/>
    </xf>
    <xf numFmtId="0" fontId="106" fillId="11" borderId="0" xfId="0" applyFont="1" applyFill="1">
      <alignment vertical="center"/>
    </xf>
    <xf numFmtId="0" fontId="107" fillId="11" borderId="0" xfId="0" applyFont="1" applyFill="1" applyAlignment="1">
      <alignment horizontal="left" vertical="center"/>
    </xf>
    <xf numFmtId="0" fontId="39" fillId="12" borderId="13" xfId="10" applyFont="1" applyFill="1" applyBorder="1" applyAlignment="1" applyProtection="1">
      <alignment horizontal="center" vertical="center" shrinkToFit="1"/>
      <protection locked="0"/>
    </xf>
    <xf numFmtId="38" fontId="108" fillId="0" borderId="13" xfId="11" applyFont="1" applyBorder="1" applyProtection="1">
      <alignment vertical="center"/>
    </xf>
    <xf numFmtId="49" fontId="108" fillId="0" borderId="13" xfId="10" applyNumberFormat="1" applyFont="1" applyBorder="1">
      <alignment vertical="center"/>
    </xf>
    <xf numFmtId="40" fontId="39" fillId="2" borderId="13" xfId="11" applyNumberFormat="1" applyFont="1" applyFill="1" applyBorder="1" applyAlignment="1" applyProtection="1">
      <alignment horizontal="center" vertical="center" shrinkToFit="1"/>
    </xf>
    <xf numFmtId="2" fontId="39" fillId="12" borderId="13" xfId="10" applyNumberFormat="1" applyFont="1" applyFill="1" applyBorder="1" applyAlignment="1" applyProtection="1">
      <alignment horizontal="center" vertical="center" shrinkToFit="1"/>
      <protection locked="0"/>
    </xf>
    <xf numFmtId="2" fontId="39" fillId="9" borderId="17" xfId="10" applyNumberFormat="1" applyFont="1" applyFill="1" applyBorder="1" applyAlignment="1" applyProtection="1">
      <alignment horizontal="center" vertical="center" shrinkToFit="1"/>
      <protection locked="0"/>
    </xf>
    <xf numFmtId="40" fontId="39" fillId="0" borderId="6" xfId="11" applyNumberFormat="1" applyFont="1" applyFill="1" applyBorder="1" applyAlignment="1" applyProtection="1">
      <alignment horizontal="center" vertical="center" shrinkToFit="1"/>
      <protection locked="0"/>
    </xf>
    <xf numFmtId="0" fontId="109" fillId="0" borderId="0" xfId="0" applyFont="1">
      <alignment vertical="center"/>
    </xf>
    <xf numFmtId="0" fontId="39" fillId="0" borderId="0" xfId="10" applyFont="1" applyAlignment="1">
      <alignment vertical="center" shrinkToFit="1"/>
    </xf>
    <xf numFmtId="0" fontId="39" fillId="0" borderId="0" xfId="10" applyFont="1" applyAlignment="1">
      <alignment vertical="center" wrapText="1" shrinkToFit="1"/>
    </xf>
    <xf numFmtId="0" fontId="39" fillId="0" borderId="0" xfId="10" applyFont="1" applyAlignment="1">
      <alignment horizontal="center" vertical="center" shrinkToFit="1"/>
    </xf>
    <xf numFmtId="0" fontId="33" fillId="0" borderId="0" xfId="10" applyFont="1" applyAlignment="1">
      <alignment vertical="center" shrinkToFit="1"/>
    </xf>
    <xf numFmtId="12" fontId="39" fillId="0" borderId="0" xfId="11" applyNumberFormat="1" applyFont="1" applyFill="1" applyBorder="1" applyAlignment="1" applyProtection="1">
      <alignment horizontal="center" vertical="center" shrinkToFit="1"/>
    </xf>
    <xf numFmtId="38" fontId="39" fillId="0" borderId="0" xfId="2" applyFont="1" applyFill="1" applyBorder="1" applyProtection="1">
      <alignment vertical="center"/>
    </xf>
    <xf numFmtId="40" fontId="39" fillId="0" borderId="0" xfId="11" applyNumberFormat="1" applyFont="1" applyFill="1" applyBorder="1" applyAlignment="1" applyProtection="1">
      <alignment horizontal="center" vertical="center" shrinkToFit="1"/>
    </xf>
    <xf numFmtId="0" fontId="0" fillId="0" borderId="9"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39" fillId="6" borderId="0" xfId="10" applyFont="1" applyFill="1" applyAlignment="1">
      <alignment vertical="top" wrapText="1"/>
    </xf>
    <xf numFmtId="38" fontId="33" fillId="12" borderId="5" xfId="2" applyFont="1" applyFill="1" applyBorder="1" applyAlignment="1" applyProtection="1">
      <alignment vertical="center" shrinkToFit="1"/>
    </xf>
    <xf numFmtId="0" fontId="33" fillId="0" borderId="0" xfId="21" applyFont="1">
      <alignment vertical="center"/>
    </xf>
    <xf numFmtId="0" fontId="33" fillId="0" borderId="0" xfId="21" applyFont="1" applyAlignment="1">
      <alignment vertical="center" wrapText="1"/>
    </xf>
    <xf numFmtId="0" fontId="40" fillId="0" borderId="28" xfId="21" applyFont="1" applyBorder="1" applyAlignment="1">
      <alignment vertical="center" wrapText="1"/>
    </xf>
    <xf numFmtId="0" fontId="40" fillId="0" borderId="14" xfId="21" applyFont="1" applyBorder="1" applyAlignment="1">
      <alignment vertical="center" wrapText="1"/>
    </xf>
    <xf numFmtId="0" fontId="40" fillId="0" borderId="14" xfId="21" applyFont="1" applyBorder="1" applyAlignment="1">
      <alignment vertical="center" wrapText="1" shrinkToFit="1"/>
    </xf>
    <xf numFmtId="0" fontId="40" fillId="0" borderId="30" xfId="21" applyFont="1" applyBorder="1" applyAlignment="1">
      <alignment vertical="center" wrapText="1"/>
    </xf>
    <xf numFmtId="0" fontId="40" fillId="0" borderId="0" xfId="21" applyFont="1" applyAlignment="1">
      <alignment vertical="center" wrapText="1"/>
    </xf>
    <xf numFmtId="0" fontId="40" fillId="0" borderId="44" xfId="21" applyFont="1" applyBorder="1" applyAlignment="1">
      <alignment vertical="center" wrapText="1"/>
    </xf>
    <xf numFmtId="0" fontId="40" fillId="7" borderId="13" xfId="21" applyFont="1" applyFill="1" applyBorder="1" applyAlignment="1">
      <alignment vertical="center" wrapText="1"/>
    </xf>
    <xf numFmtId="0" fontId="40" fillId="0" borderId="0" xfId="21" applyFont="1" applyAlignment="1">
      <alignment vertical="center" wrapText="1" shrinkToFit="1"/>
    </xf>
    <xf numFmtId="0" fontId="40" fillId="0" borderId="88" xfId="21" applyFont="1" applyBorder="1" applyAlignment="1">
      <alignment vertical="center" wrapText="1"/>
    </xf>
    <xf numFmtId="0" fontId="40" fillId="10" borderId="13" xfId="21" applyFont="1" applyFill="1" applyBorder="1" applyAlignment="1">
      <alignment vertical="center" wrapText="1"/>
    </xf>
    <xf numFmtId="0" fontId="40" fillId="0" borderId="13" xfId="21" applyFont="1" applyBorder="1" applyAlignment="1">
      <alignment vertical="center" wrapText="1"/>
    </xf>
    <xf numFmtId="0" fontId="40" fillId="0" borderId="13" xfId="21" applyFont="1" applyBorder="1" applyAlignment="1">
      <alignment vertical="center" wrapText="1" shrinkToFit="1"/>
    </xf>
    <xf numFmtId="38" fontId="40" fillId="7" borderId="13" xfId="22" applyFont="1" applyFill="1" applyBorder="1" applyAlignment="1" applyProtection="1">
      <alignment vertical="center" wrapText="1"/>
      <protection locked="0"/>
    </xf>
    <xf numFmtId="0" fontId="40" fillId="7" borderId="13" xfId="21" applyFont="1" applyFill="1" applyBorder="1" applyAlignment="1" applyProtection="1">
      <alignment vertical="center" wrapText="1"/>
      <protection locked="0"/>
    </xf>
    <xf numFmtId="38" fontId="40" fillId="10" borderId="13" xfId="22" applyFont="1" applyFill="1" applyBorder="1" applyAlignment="1" applyProtection="1">
      <alignment vertical="center" wrapText="1"/>
    </xf>
    <xf numFmtId="0" fontId="40" fillId="0" borderId="29" xfId="21" applyFont="1" applyBorder="1" applyAlignment="1">
      <alignment vertical="center" wrapText="1"/>
    </xf>
    <xf numFmtId="0" fontId="40" fillId="0" borderId="15" xfId="21" applyFont="1" applyBorder="1">
      <alignment vertical="center"/>
    </xf>
    <xf numFmtId="0" fontId="40" fillId="0" borderId="15" xfId="21" applyFont="1" applyBorder="1" applyAlignment="1">
      <alignment vertical="center" wrapText="1"/>
    </xf>
    <xf numFmtId="0" fontId="40" fillId="0" borderId="15" xfId="21" applyFont="1" applyBorder="1" applyAlignment="1">
      <alignment vertical="center" wrapText="1" shrinkToFit="1"/>
    </xf>
    <xf numFmtId="38" fontId="40" fillId="6" borderId="15" xfId="22" applyFont="1" applyFill="1" applyBorder="1" applyAlignment="1" applyProtection="1">
      <alignment vertical="center" wrapText="1"/>
    </xf>
    <xf numFmtId="0" fontId="40" fillId="0" borderId="24" xfId="21" applyFont="1" applyBorder="1" applyAlignment="1">
      <alignment vertical="center" wrapText="1"/>
    </xf>
    <xf numFmtId="38" fontId="40" fillId="6" borderId="0" xfId="22" applyFont="1" applyFill="1" applyBorder="1" applyAlignment="1" applyProtection="1">
      <alignment vertical="center" wrapText="1"/>
    </xf>
    <xf numFmtId="38" fontId="40" fillId="6" borderId="13" xfId="22" applyFont="1" applyFill="1" applyBorder="1" applyAlignment="1" applyProtection="1">
      <alignment vertical="center" wrapText="1"/>
    </xf>
    <xf numFmtId="38" fontId="40" fillId="6" borderId="13" xfId="22" applyFont="1" applyFill="1" applyBorder="1" applyAlignment="1" applyProtection="1">
      <alignment vertical="center" wrapText="1"/>
      <protection locked="0"/>
    </xf>
    <xf numFmtId="0" fontId="33" fillId="0" borderId="28" xfId="21" applyFont="1" applyBorder="1" applyAlignment="1">
      <alignment vertical="center" wrapText="1"/>
    </xf>
    <xf numFmtId="0" fontId="33" fillId="0" borderId="14" xfId="21" applyFont="1" applyBorder="1" applyAlignment="1">
      <alignment vertical="center" wrapText="1"/>
    </xf>
    <xf numFmtId="0" fontId="33" fillId="0" borderId="14" xfId="21" applyFont="1" applyBorder="1" applyAlignment="1">
      <alignment vertical="center" wrapText="1" shrinkToFit="1"/>
    </xf>
    <xf numFmtId="0" fontId="33" fillId="0" borderId="30" xfId="21" applyFont="1" applyBorder="1" applyAlignment="1">
      <alignment vertical="center" wrapText="1"/>
    </xf>
    <xf numFmtId="0" fontId="40" fillId="6" borderId="13" xfId="21" applyFont="1" applyFill="1" applyBorder="1" applyAlignment="1">
      <alignment vertical="center" wrapText="1"/>
    </xf>
    <xf numFmtId="0" fontId="33" fillId="0" borderId="0" xfId="21" applyFont="1" applyAlignment="1">
      <alignment vertical="center" wrapText="1" shrinkToFit="1"/>
    </xf>
    <xf numFmtId="0" fontId="38" fillId="0" borderId="0" xfId="23" applyFont="1">
      <alignment vertical="center"/>
    </xf>
    <xf numFmtId="0" fontId="38" fillId="2" borderId="0" xfId="23" applyFont="1" applyFill="1">
      <alignment vertical="center"/>
    </xf>
    <xf numFmtId="0" fontId="33" fillId="2" borderId="0" xfId="23" applyFont="1" applyFill="1">
      <alignment vertical="center"/>
    </xf>
    <xf numFmtId="0" fontId="33" fillId="0" borderId="0" xfId="23" applyFont="1">
      <alignment vertical="center"/>
    </xf>
    <xf numFmtId="0" fontId="38" fillId="0" borderId="0" xfId="23" applyFont="1" applyAlignment="1">
      <alignment horizontal="center" vertical="center"/>
    </xf>
    <xf numFmtId="0" fontId="111" fillId="0" borderId="0" xfId="23" applyFont="1">
      <alignment vertical="center"/>
    </xf>
    <xf numFmtId="191" fontId="38" fillId="2" borderId="0" xfId="23" applyNumberFormat="1" applyFont="1" applyFill="1">
      <alignment vertical="center"/>
    </xf>
    <xf numFmtId="0" fontId="38" fillId="2" borderId="0" xfId="23" applyFont="1" applyFill="1" applyAlignment="1">
      <alignment horizontal="center" vertical="center"/>
    </xf>
    <xf numFmtId="0" fontId="38" fillId="0" borderId="0" xfId="23" applyFont="1" applyAlignment="1">
      <alignment vertical="top" wrapText="1"/>
    </xf>
    <xf numFmtId="0" fontId="33" fillId="0" borderId="0" xfId="23" applyFont="1" applyAlignment="1">
      <alignment horizontal="center" vertical="center"/>
    </xf>
    <xf numFmtId="0" fontId="38" fillId="0" borderId="2" xfId="23" applyFont="1" applyBorder="1" applyAlignment="1">
      <alignment horizontal="center" vertical="center"/>
    </xf>
    <xf numFmtId="0" fontId="38" fillId="0" borderId="5" xfId="23" applyFont="1" applyBorder="1" applyAlignment="1">
      <alignment horizontal="center" vertical="center"/>
    </xf>
    <xf numFmtId="0" fontId="38" fillId="0" borderId="6" xfId="23" applyFont="1" applyBorder="1">
      <alignment vertical="center"/>
    </xf>
    <xf numFmtId="0" fontId="33" fillId="0" borderId="8" xfId="23" applyFont="1" applyBorder="1" applyAlignment="1">
      <alignment horizontal="left" vertical="center" indent="1"/>
    </xf>
    <xf numFmtId="0" fontId="33" fillId="0" borderId="8" xfId="23" applyFont="1" applyBorder="1">
      <alignment vertical="center"/>
    </xf>
    <xf numFmtId="0" fontId="38" fillId="0" borderId="0" xfId="23" applyFont="1" applyAlignment="1">
      <alignment horizontal="distributed" vertical="center"/>
    </xf>
    <xf numFmtId="0" fontId="16" fillId="0" borderId="0" xfId="23" applyFont="1" applyAlignment="1">
      <alignment horizontal="center" vertical="center"/>
    </xf>
    <xf numFmtId="0" fontId="38" fillId="0" borderId="0" xfId="23" applyFont="1" applyAlignment="1">
      <alignment horizontal="center" vertical="center" shrinkToFit="1"/>
    </xf>
    <xf numFmtId="176" fontId="38" fillId="0" borderId="0" xfId="23" applyNumberFormat="1" applyFont="1" applyAlignment="1">
      <alignment horizontal="center" vertical="center"/>
    </xf>
    <xf numFmtId="0" fontId="33" fillId="0" borderId="9" xfId="23" applyFont="1" applyBorder="1" applyAlignment="1">
      <alignment horizontal="center" vertical="center"/>
    </xf>
    <xf numFmtId="0" fontId="38" fillId="0" borderId="10" xfId="23" applyFont="1" applyBorder="1" applyAlignment="1">
      <alignment horizontal="right" vertical="center" wrapText="1"/>
    </xf>
    <xf numFmtId="0" fontId="4" fillId="0" borderId="10" xfId="23" applyBorder="1" applyAlignment="1">
      <alignment vertical="center" shrinkToFit="1"/>
    </xf>
    <xf numFmtId="0" fontId="38" fillId="0" borderId="10" xfId="23" applyFont="1" applyBorder="1" applyAlignment="1">
      <alignment vertical="center" wrapText="1"/>
    </xf>
    <xf numFmtId="0" fontId="33" fillId="0" borderId="11" xfId="23" applyFont="1" applyBorder="1" applyAlignment="1">
      <alignment horizontal="center" vertical="center"/>
    </xf>
    <xf numFmtId="0" fontId="33" fillId="0" borderId="1" xfId="23" applyFont="1" applyBorder="1">
      <alignment vertical="center"/>
    </xf>
    <xf numFmtId="0" fontId="38" fillId="0" borderId="4" xfId="23" applyFont="1" applyBorder="1">
      <alignment vertical="center"/>
    </xf>
    <xf numFmtId="0" fontId="38" fillId="0" borderId="2" xfId="23" applyFont="1" applyBorder="1">
      <alignment vertical="center"/>
    </xf>
    <xf numFmtId="0" fontId="49" fillId="0" borderId="0" xfId="23" applyFont="1" applyAlignment="1">
      <alignment horizontal="left" vertical="center"/>
    </xf>
    <xf numFmtId="0" fontId="33" fillId="0" borderId="0" xfId="23" applyFont="1" applyAlignment="1">
      <alignment horizontal="left" vertical="center"/>
    </xf>
    <xf numFmtId="0" fontId="33" fillId="2" borderId="0" xfId="23" applyFont="1" applyFill="1" applyAlignment="1">
      <alignment horizontal="center" vertical="center"/>
    </xf>
    <xf numFmtId="0" fontId="33" fillId="0" borderId="0" xfId="23" applyFont="1" applyAlignment="1">
      <alignment horizontal="center"/>
    </xf>
    <xf numFmtId="0" fontId="113" fillId="0" borderId="0" xfId="24" applyFont="1">
      <alignment vertical="center"/>
    </xf>
    <xf numFmtId="0" fontId="113" fillId="0" borderId="0" xfId="24" applyFont="1" applyAlignment="1">
      <alignment horizontal="center" vertical="center"/>
    </xf>
    <xf numFmtId="0" fontId="113" fillId="0" borderId="13" xfId="24" applyFont="1" applyBorder="1" applyAlignment="1">
      <alignment horizontal="center" vertical="center"/>
    </xf>
    <xf numFmtId="0" fontId="113" fillId="0" borderId="13" xfId="24" applyFont="1" applyBorder="1" applyAlignment="1">
      <alignment horizontal="center" vertical="center" wrapText="1"/>
    </xf>
    <xf numFmtId="38" fontId="113" fillId="9" borderId="13" xfId="3" applyFont="1" applyFill="1" applyBorder="1">
      <alignment vertical="center"/>
    </xf>
    <xf numFmtId="14" fontId="113" fillId="9" borderId="13" xfId="24" applyNumberFormat="1" applyFont="1" applyFill="1" applyBorder="1">
      <alignment vertical="center"/>
    </xf>
    <xf numFmtId="0" fontId="113" fillId="0" borderId="3" xfId="24" applyFont="1" applyBorder="1" applyAlignment="1">
      <alignment horizontal="right" vertical="center"/>
    </xf>
    <xf numFmtId="0" fontId="113" fillId="0" borderId="5" xfId="24" applyFont="1" applyBorder="1">
      <alignment vertical="center"/>
    </xf>
    <xf numFmtId="14" fontId="113" fillId="9" borderId="12" xfId="24" applyNumberFormat="1" applyFont="1" applyFill="1" applyBorder="1">
      <alignment vertical="center"/>
    </xf>
    <xf numFmtId="189" fontId="113" fillId="0" borderId="12" xfId="24" applyNumberFormat="1" applyFont="1" applyBorder="1">
      <alignment vertical="center"/>
    </xf>
    <xf numFmtId="189" fontId="113" fillId="0" borderId="0" xfId="24" applyNumberFormat="1" applyFont="1" applyAlignment="1">
      <alignment horizontal="right" vertical="center"/>
    </xf>
    <xf numFmtId="0" fontId="115" fillId="0" borderId="0" xfId="24" applyFont="1" applyAlignment="1">
      <alignment horizontal="right" vertical="center"/>
    </xf>
    <xf numFmtId="0" fontId="37" fillId="0" borderId="0" xfId="10" applyFont="1" applyAlignment="1">
      <alignment horizontal="center" vertical="center" shrinkToFit="1"/>
    </xf>
    <xf numFmtId="0" fontId="33" fillId="0" borderId="0" xfId="10" applyFont="1" applyAlignment="1">
      <alignment horizontal="right" vertical="center"/>
    </xf>
    <xf numFmtId="0" fontId="39" fillId="0" borderId="0" xfId="10" applyFont="1" applyProtection="1">
      <alignment vertical="center"/>
      <protection locked="0"/>
    </xf>
    <xf numFmtId="0" fontId="33" fillId="0" borderId="0" xfId="0" applyFont="1" applyAlignment="1">
      <alignment horizontal="left" vertical="center" wrapText="1"/>
    </xf>
    <xf numFmtId="0" fontId="33" fillId="0" borderId="11" xfId="10" applyFont="1" applyBorder="1" applyAlignment="1">
      <alignment horizontal="center" vertical="center"/>
    </xf>
    <xf numFmtId="0" fontId="38" fillId="0" borderId="6" xfId="10" applyFont="1" applyBorder="1" applyAlignment="1"/>
    <xf numFmtId="0" fontId="38" fillId="0" borderId="2" xfId="10" applyFont="1" applyBorder="1" applyAlignment="1">
      <alignment horizontal="center" vertical="center" shrinkToFit="1"/>
    </xf>
    <xf numFmtId="0" fontId="33" fillId="12" borderId="8" xfId="10" applyFont="1" applyFill="1" applyBorder="1">
      <alignment vertical="center"/>
    </xf>
    <xf numFmtId="0" fontId="38" fillId="0" borderId="3" xfId="10" applyFont="1" applyBorder="1">
      <alignment vertical="center"/>
    </xf>
    <xf numFmtId="0" fontId="33" fillId="12" borderId="9" xfId="10" applyFont="1" applyFill="1" applyBorder="1" applyAlignment="1">
      <alignment horizontal="center" vertical="center"/>
    </xf>
    <xf numFmtId="0" fontId="70" fillId="0" borderId="0" xfId="15" applyFont="1" applyAlignment="1">
      <alignment horizontal="center" vertical="center"/>
    </xf>
    <xf numFmtId="0" fontId="89" fillId="0" borderId="0" xfId="15" applyFont="1">
      <alignment vertical="center"/>
    </xf>
    <xf numFmtId="0" fontId="33" fillId="0" borderId="0" xfId="15" applyFont="1" applyProtection="1">
      <alignment vertical="center"/>
      <protection locked="0"/>
    </xf>
    <xf numFmtId="0" fontId="87" fillId="6" borderId="0" xfId="15" applyFont="1" applyFill="1" applyAlignment="1">
      <alignment horizontal="left" vertical="center" wrapText="1"/>
    </xf>
    <xf numFmtId="0" fontId="38" fillId="0" borderId="0" xfId="25" applyFont="1">
      <alignment vertical="center"/>
    </xf>
    <xf numFmtId="0" fontId="38" fillId="2" borderId="0" xfId="25" applyFont="1" applyFill="1">
      <alignment vertical="center"/>
    </xf>
    <xf numFmtId="0" fontId="33" fillId="2" borderId="0" xfId="25" applyFont="1" applyFill="1">
      <alignment vertical="center"/>
    </xf>
    <xf numFmtId="0" fontId="33" fillId="0" borderId="0" xfId="25" applyFont="1">
      <alignment vertical="center"/>
    </xf>
    <xf numFmtId="0" fontId="38" fillId="0" borderId="0" xfId="25" applyFont="1" applyAlignment="1">
      <alignment horizontal="center" vertical="center"/>
    </xf>
    <xf numFmtId="191" fontId="38" fillId="2" borderId="0" xfId="25" applyNumberFormat="1" applyFont="1" applyFill="1">
      <alignment vertical="center"/>
    </xf>
    <xf numFmtId="0" fontId="111" fillId="0" borderId="0" xfId="25" applyFont="1">
      <alignment vertical="center"/>
    </xf>
    <xf numFmtId="0" fontId="38" fillId="2" borderId="0" xfId="25" applyFont="1" applyFill="1" applyAlignment="1">
      <alignment horizontal="center" vertical="center"/>
    </xf>
    <xf numFmtId="0" fontId="38" fillId="0" borderId="0" xfId="25" applyFont="1" applyAlignment="1">
      <alignment vertical="top" wrapText="1"/>
    </xf>
    <xf numFmtId="0" fontId="38" fillId="0" borderId="0" xfId="25" applyFont="1" applyAlignment="1">
      <alignment horizontal="left" vertical="center"/>
    </xf>
    <xf numFmtId="0" fontId="118" fillId="0" borderId="0" xfId="0" applyFont="1">
      <alignment vertical="center"/>
    </xf>
    <xf numFmtId="0" fontId="38" fillId="3" borderId="0" xfId="10" applyFont="1" applyFill="1" applyAlignment="1">
      <alignment vertical="center" shrinkToFit="1"/>
    </xf>
    <xf numFmtId="0" fontId="38" fillId="0" borderId="0" xfId="23" applyFont="1" applyAlignment="1">
      <alignment horizontal="left" vertical="center" indent="1"/>
    </xf>
    <xf numFmtId="0" fontId="38" fillId="0" borderId="9" xfId="23" applyFont="1" applyBorder="1" applyAlignment="1">
      <alignment horizontal="left" vertical="center" indent="1"/>
    </xf>
    <xf numFmtId="0" fontId="16" fillId="6" borderId="0" xfId="4" applyFont="1" applyFill="1">
      <alignment vertical="center"/>
    </xf>
    <xf numFmtId="0" fontId="16" fillId="0" borderId="0" xfId="4" applyFont="1">
      <alignment vertical="center"/>
    </xf>
    <xf numFmtId="0" fontId="16" fillId="6" borderId="0" xfId="4" applyFont="1" applyFill="1" applyAlignment="1">
      <alignment horizontal="left" vertical="center"/>
    </xf>
    <xf numFmtId="0" fontId="16" fillId="0" borderId="0" xfId="4" applyFont="1" applyAlignment="1">
      <alignment vertical="top" wrapText="1"/>
    </xf>
    <xf numFmtId="0" fontId="16" fillId="6" borderId="0" xfId="4" applyFont="1" applyFill="1" applyAlignment="1">
      <alignment vertical="center" wrapText="1"/>
    </xf>
    <xf numFmtId="0" fontId="16" fillId="6" borderId="0" xfId="4" applyFont="1" applyFill="1" applyAlignment="1">
      <alignment horizontal="center" vertical="center" wrapText="1"/>
    </xf>
    <xf numFmtId="0" fontId="16" fillId="6" borderId="0" xfId="4" applyFont="1" applyFill="1" applyAlignment="1">
      <alignment horizontal="center" vertical="center"/>
    </xf>
    <xf numFmtId="0" fontId="16" fillId="0" borderId="0" xfId="4" applyFont="1" applyAlignment="1">
      <alignment vertical="center" wrapText="1"/>
    </xf>
    <xf numFmtId="0" fontId="16" fillId="0" borderId="88" xfId="4" applyFont="1" applyBorder="1" applyAlignment="1">
      <alignment vertical="top" wrapText="1"/>
    </xf>
    <xf numFmtId="0" fontId="20" fillId="0" borderId="0" xfId="4">
      <alignment vertical="center"/>
    </xf>
    <xf numFmtId="0" fontId="16" fillId="6" borderId="0" xfId="4" applyFont="1" applyFill="1" applyAlignment="1">
      <alignment vertical="top"/>
    </xf>
    <xf numFmtId="0" fontId="16" fillId="6" borderId="0" xfId="4" applyFont="1" applyFill="1" applyAlignment="1">
      <alignment horizontal="left" vertical="top"/>
    </xf>
    <xf numFmtId="0" fontId="16" fillId="0" borderId="0" xfId="4" applyFont="1" applyAlignment="1">
      <alignment vertical="top"/>
    </xf>
    <xf numFmtId="0" fontId="16" fillId="15" borderId="0" xfId="4" applyFont="1" applyFill="1" applyAlignment="1">
      <alignment horizontal="center" vertical="center" textRotation="255"/>
    </xf>
    <xf numFmtId="0" fontId="16" fillId="0" borderId="0" xfId="4" applyFont="1" applyAlignment="1">
      <alignment horizontal="center" vertical="center" wrapText="1"/>
    </xf>
    <xf numFmtId="0" fontId="16" fillId="0" borderId="0" xfId="4" applyFont="1" applyAlignment="1" applyProtection="1">
      <alignment horizontal="center" vertical="center"/>
      <protection locked="0"/>
    </xf>
    <xf numFmtId="0" fontId="16" fillId="2" borderId="6" xfId="4" applyFont="1" applyFill="1" applyBorder="1">
      <alignment vertical="center"/>
    </xf>
    <xf numFmtId="0" fontId="16" fillId="2" borderId="10" xfId="4" applyFont="1" applyFill="1" applyBorder="1">
      <alignment vertical="center"/>
    </xf>
    <xf numFmtId="0" fontId="16" fillId="2" borderId="103" xfId="4" applyFont="1" applyFill="1" applyBorder="1">
      <alignment vertical="center"/>
    </xf>
    <xf numFmtId="0" fontId="16" fillId="2" borderId="104" xfId="4" applyFont="1" applyFill="1" applyBorder="1">
      <alignment vertical="center"/>
    </xf>
    <xf numFmtId="0" fontId="16" fillId="2" borderId="1" xfId="4" applyFont="1" applyFill="1" applyBorder="1" applyAlignment="1">
      <alignment vertical="top"/>
    </xf>
    <xf numFmtId="0" fontId="28" fillId="0" borderId="0" xfId="12" applyFont="1" applyAlignment="1">
      <alignment horizontal="left" vertical="top" wrapText="1"/>
    </xf>
    <xf numFmtId="0" fontId="81" fillId="0" borderId="0" xfId="12" applyFont="1" applyAlignment="1">
      <alignment horizontal="left" vertical="top" wrapText="1"/>
    </xf>
    <xf numFmtId="0" fontId="11" fillId="0" borderId="0" xfId="0" applyFont="1" applyAlignment="1">
      <alignment vertical="center" wrapText="1"/>
    </xf>
    <xf numFmtId="0" fontId="33" fillId="0" borderId="10" xfId="10" applyFont="1" applyBorder="1">
      <alignment vertical="center"/>
    </xf>
    <xf numFmtId="0" fontId="33" fillId="3" borderId="0" xfId="0" applyFont="1" applyFill="1" applyAlignment="1">
      <alignment horizontal="left" vertical="center" shrinkToFit="1"/>
    </xf>
    <xf numFmtId="0" fontId="14" fillId="0" borderId="0" xfId="0" applyFont="1" applyAlignment="1">
      <alignment horizontal="center" vertical="center" wrapText="1"/>
    </xf>
    <xf numFmtId="0" fontId="33" fillId="0" borderId="0" xfId="0" applyFont="1" applyAlignment="1">
      <alignment horizontal="center" vertical="center" wrapText="1"/>
    </xf>
    <xf numFmtId="0" fontId="16" fillId="0" borderId="0" xfId="0" applyFont="1" applyAlignment="1">
      <alignment vertical="center" wrapText="1"/>
    </xf>
    <xf numFmtId="0" fontId="33" fillId="0" borderId="5" xfId="10" applyFont="1" applyBorder="1" applyAlignment="1">
      <alignment horizontal="center" vertical="center"/>
    </xf>
    <xf numFmtId="0" fontId="70" fillId="0" borderId="0" xfId="10" applyFont="1" applyAlignment="1">
      <alignment horizontal="center" vertical="center"/>
    </xf>
    <xf numFmtId="0" fontId="21" fillId="0" borderId="0" xfId="10" applyFont="1" applyAlignment="1">
      <alignment vertical="top" wrapText="1"/>
    </xf>
    <xf numFmtId="176" fontId="38" fillId="0" borderId="2" xfId="10" applyNumberFormat="1" applyFont="1" applyBorder="1" applyAlignment="1">
      <alignment horizontal="center" vertical="center"/>
    </xf>
    <xf numFmtId="0" fontId="33" fillId="0" borderId="6" xfId="15" applyFont="1" applyBorder="1" applyAlignment="1">
      <alignment horizontal="center" vertical="center"/>
    </xf>
    <xf numFmtId="0" fontId="33" fillId="0" borderId="7" xfId="15" applyFont="1" applyBorder="1" applyAlignment="1">
      <alignment horizontal="center" vertical="center"/>
    </xf>
    <xf numFmtId="0" fontId="63" fillId="0" borderId="0" xfId="0" applyFont="1">
      <alignment vertical="center"/>
    </xf>
    <xf numFmtId="0" fontId="45" fillId="0" borderId="0" xfId="0" applyFont="1">
      <alignment vertical="center"/>
    </xf>
    <xf numFmtId="0" fontId="66" fillId="0" borderId="0" xfId="0" applyFont="1" applyAlignment="1">
      <alignment vertical="center" wrapText="1"/>
    </xf>
    <xf numFmtId="0" fontId="33" fillId="0" borderId="3" xfId="0" applyFont="1" applyBorder="1" applyAlignment="1">
      <alignment horizontal="center" vertical="center"/>
    </xf>
    <xf numFmtId="0" fontId="66" fillId="0" borderId="0" xfId="0" applyFont="1" applyAlignment="1">
      <alignment horizontal="center" vertical="center"/>
    </xf>
    <xf numFmtId="177" fontId="63" fillId="0" borderId="0" xfId="0" applyNumberFormat="1" applyFont="1" applyAlignment="1">
      <alignment horizontal="center" vertical="center"/>
    </xf>
    <xf numFmtId="0" fontId="33" fillId="4" borderId="3" xfId="0" applyFont="1" applyFill="1" applyBorder="1" applyAlignment="1">
      <alignment horizontal="center" vertical="center" shrinkToFit="1"/>
    </xf>
    <xf numFmtId="0" fontId="66" fillId="5" borderId="0" xfId="0" applyFont="1" applyFill="1">
      <alignment vertical="center"/>
    </xf>
    <xf numFmtId="0" fontId="66" fillId="5" borderId="0" xfId="0" applyFont="1" applyFill="1" applyAlignment="1">
      <alignment horizontal="center" vertical="center"/>
    </xf>
    <xf numFmtId="0" fontId="33" fillId="0" borderId="3" xfId="0" applyFont="1" applyBorder="1" applyAlignment="1">
      <alignment horizontal="center" vertical="center" shrinkToFit="1"/>
    </xf>
    <xf numFmtId="0" fontId="66" fillId="0" borderId="0" xfId="0" applyFont="1" applyAlignment="1">
      <alignment horizontal="right" vertical="center"/>
    </xf>
    <xf numFmtId="49" fontId="66" fillId="0" borderId="0" xfId="0" applyNumberFormat="1" applyFont="1">
      <alignment vertical="center"/>
    </xf>
    <xf numFmtId="177" fontId="63" fillId="0" borderId="0" xfId="0" applyNumberFormat="1" applyFont="1">
      <alignment vertical="center"/>
    </xf>
    <xf numFmtId="0" fontId="66" fillId="0" borderId="0" xfId="0" applyFont="1" applyAlignment="1">
      <alignment horizontal="left" vertical="center"/>
    </xf>
    <xf numFmtId="0" fontId="33" fillId="0" borderId="1" xfId="0" applyFont="1" applyBorder="1" applyAlignment="1">
      <alignment horizontal="center" vertical="center" shrinkToFit="1"/>
    </xf>
    <xf numFmtId="49" fontId="66" fillId="0" borderId="0" xfId="0" applyNumberFormat="1" applyFont="1" applyAlignment="1">
      <alignment horizontal="center" vertical="center"/>
    </xf>
    <xf numFmtId="0" fontId="62" fillId="0" borderId="0" xfId="0" applyFont="1">
      <alignment vertical="center"/>
    </xf>
    <xf numFmtId="0" fontId="33" fillId="0" borderId="2" xfId="10" applyFont="1" applyBorder="1">
      <alignment vertical="center"/>
    </xf>
    <xf numFmtId="0" fontId="33" fillId="0" borderId="0" xfId="10" applyFont="1" applyAlignment="1"/>
    <xf numFmtId="0" fontId="117" fillId="0" borderId="0" xfId="10" applyFont="1" applyAlignment="1">
      <alignment horizontal="center" vertical="center"/>
    </xf>
    <xf numFmtId="0" fontId="117" fillId="0" borderId="0" xfId="10" applyFont="1">
      <alignment vertical="center"/>
    </xf>
    <xf numFmtId="0" fontId="41" fillId="0" borderId="0" xfId="14" applyFont="1">
      <alignment vertical="center"/>
    </xf>
    <xf numFmtId="0" fontId="42" fillId="0" borderId="0" xfId="14" applyFont="1">
      <alignment vertical="center"/>
    </xf>
    <xf numFmtId="0" fontId="33" fillId="0" borderId="6" xfId="14" applyFont="1" applyBorder="1">
      <alignment vertical="center"/>
    </xf>
    <xf numFmtId="0" fontId="33" fillId="0" borderId="1" xfId="14" applyFont="1" applyBorder="1">
      <alignment vertical="center"/>
    </xf>
    <xf numFmtId="0" fontId="33" fillId="0" borderId="10" xfId="14" applyFont="1" applyBorder="1">
      <alignment vertical="center"/>
    </xf>
    <xf numFmtId="0" fontId="33" fillId="0" borderId="0" xfId="14" applyFont="1" applyAlignment="1">
      <alignment horizontal="left" vertical="center"/>
    </xf>
    <xf numFmtId="0" fontId="16" fillId="0" borderId="0" xfId="17" applyFont="1">
      <alignment vertical="center"/>
    </xf>
    <xf numFmtId="0" fontId="33" fillId="0" borderId="0" xfId="14" applyFont="1" applyAlignment="1">
      <alignment horizontal="right"/>
    </xf>
    <xf numFmtId="0" fontId="87" fillId="0" borderId="0" xfId="18" applyFont="1" applyAlignment="1">
      <alignment horizontal="left" vertical="center" wrapText="1"/>
    </xf>
    <xf numFmtId="0" fontId="33" fillId="0" borderId="6" xfId="15" applyFont="1" applyBorder="1">
      <alignment vertical="center"/>
    </xf>
    <xf numFmtId="0" fontId="33" fillId="0" borderId="10" xfId="15" applyFont="1" applyBorder="1">
      <alignment vertical="center"/>
    </xf>
    <xf numFmtId="0" fontId="33" fillId="0" borderId="11" xfId="15" applyFont="1" applyBorder="1" applyAlignment="1">
      <alignment horizontal="center" vertical="center"/>
    </xf>
    <xf numFmtId="0" fontId="33" fillId="0" borderId="0" xfId="0" applyFont="1" applyAlignment="1">
      <alignment horizontal="left" vertical="center" shrinkToFit="1"/>
    </xf>
    <xf numFmtId="0" fontId="35" fillId="0" borderId="0" xfId="0" applyFont="1" applyAlignment="1">
      <alignment horizontal="left" vertical="center" shrinkToFit="1"/>
    </xf>
    <xf numFmtId="0" fontId="33" fillId="0" borderId="7" xfId="10" applyFont="1" applyBorder="1" applyAlignment="1">
      <alignment horizontal="center" vertical="center"/>
    </xf>
    <xf numFmtId="38" fontId="38" fillId="0" borderId="0" xfId="11" applyFont="1" applyBorder="1" applyAlignment="1" applyProtection="1">
      <alignment vertical="center"/>
    </xf>
    <xf numFmtId="0" fontId="38" fillId="0" borderId="0" xfId="10" applyFont="1" applyAlignment="1">
      <alignment horizontal="left" vertical="center"/>
    </xf>
    <xf numFmtId="0" fontId="33" fillId="3" borderId="13" xfId="0" applyFont="1" applyFill="1" applyBorder="1" applyAlignment="1">
      <alignment vertical="center" shrinkToFit="1"/>
    </xf>
    <xf numFmtId="0" fontId="33" fillId="4" borderId="13" xfId="0" applyFont="1" applyFill="1" applyBorder="1" applyAlignment="1">
      <alignment horizontal="center" vertical="center"/>
    </xf>
    <xf numFmtId="0" fontId="33" fillId="4" borderId="13" xfId="0" applyFont="1" applyFill="1" applyBorder="1" applyAlignment="1">
      <alignment horizontal="center" vertical="center" shrinkToFit="1"/>
    </xf>
    <xf numFmtId="0" fontId="33" fillId="2" borderId="13" xfId="0" applyFont="1" applyFill="1" applyBorder="1" applyAlignment="1">
      <alignment horizontal="left" vertical="center" shrinkToFit="1"/>
    </xf>
    <xf numFmtId="184" fontId="33" fillId="2" borderId="13" xfId="0" applyNumberFormat="1" applyFont="1" applyFill="1" applyBorder="1" applyAlignment="1">
      <alignment horizontal="left" vertical="center" shrinkToFit="1"/>
    </xf>
    <xf numFmtId="0" fontId="49" fillId="2" borderId="13" xfId="0" applyFont="1" applyFill="1" applyBorder="1" applyAlignment="1">
      <alignment horizontal="left" vertical="center" shrinkToFit="1"/>
    </xf>
    <xf numFmtId="177" fontId="16" fillId="3" borderId="13" xfId="2" applyNumberFormat="1" applyFont="1" applyFill="1" applyBorder="1" applyAlignment="1" applyProtection="1">
      <alignment vertical="center" shrinkToFit="1"/>
    </xf>
    <xf numFmtId="177" fontId="16" fillId="2" borderId="13" xfId="2" applyNumberFormat="1" applyFont="1" applyFill="1" applyBorder="1" applyAlignment="1" applyProtection="1">
      <alignment vertical="center" shrinkToFit="1"/>
    </xf>
    <xf numFmtId="0" fontId="33" fillId="4" borderId="13" xfId="0" applyFont="1" applyFill="1" applyBorder="1" applyAlignment="1" applyProtection="1">
      <alignment horizontal="center" vertical="center" wrapText="1"/>
      <protection locked="0"/>
    </xf>
    <xf numFmtId="0" fontId="33" fillId="2" borderId="13" xfId="0" applyFont="1" applyFill="1" applyBorder="1" applyAlignment="1" applyProtection="1">
      <alignment horizontal="left" vertical="center" shrinkToFit="1"/>
      <protection locked="0"/>
    </xf>
    <xf numFmtId="184" fontId="16" fillId="2" borderId="13" xfId="2" applyNumberFormat="1" applyFont="1" applyFill="1" applyBorder="1" applyAlignment="1" applyProtection="1">
      <alignment horizontal="left" vertical="center" shrinkToFit="1"/>
      <protection locked="0"/>
    </xf>
    <xf numFmtId="177" fontId="16" fillId="2" borderId="13" xfId="2" applyNumberFormat="1" applyFont="1" applyFill="1" applyBorder="1" applyAlignment="1" applyProtection="1">
      <alignment horizontal="left" vertical="center" shrinkToFit="1"/>
      <protection locked="0"/>
    </xf>
    <xf numFmtId="0" fontId="33" fillId="0" borderId="2" xfId="23" applyFont="1" applyBorder="1" applyAlignment="1">
      <alignment horizontal="center" vertical="center" shrinkToFit="1"/>
    </xf>
    <xf numFmtId="191" fontId="33" fillId="2" borderId="0" xfId="23" applyNumberFormat="1" applyFont="1" applyFill="1">
      <alignment vertical="center"/>
    </xf>
    <xf numFmtId="0" fontId="48" fillId="0" borderId="0" xfId="23" applyFont="1">
      <alignment vertical="center"/>
    </xf>
    <xf numFmtId="0" fontId="16" fillId="0" borderId="0" xfId="23" applyFont="1" applyAlignment="1">
      <alignment vertical="top" wrapText="1"/>
    </xf>
    <xf numFmtId="0" fontId="33" fillId="0" borderId="2" xfId="23" applyFont="1" applyBorder="1" applyAlignment="1">
      <alignment horizontal="center" vertical="center"/>
    </xf>
    <xf numFmtId="0" fontId="33" fillId="0" borderId="5" xfId="23" applyFont="1" applyBorder="1" applyAlignment="1">
      <alignment horizontal="center" vertical="center"/>
    </xf>
    <xf numFmtId="0" fontId="33" fillId="0" borderId="2" xfId="23" applyFont="1" applyBorder="1">
      <alignment vertical="center"/>
    </xf>
    <xf numFmtId="0" fontId="16" fillId="0" borderId="0" xfId="23" applyFont="1" applyAlignment="1">
      <alignment horizontal="center" vertical="top" wrapText="1"/>
    </xf>
    <xf numFmtId="0" fontId="52" fillId="0" borderId="0" xfId="23" applyFont="1" applyAlignment="1">
      <alignment horizontal="center" vertical="center"/>
    </xf>
    <xf numFmtId="0" fontId="37" fillId="0" borderId="0" xfId="23" applyFont="1">
      <alignment vertical="center"/>
    </xf>
    <xf numFmtId="0" fontId="33" fillId="0" borderId="0" xfId="23" applyFont="1" applyAlignment="1"/>
    <xf numFmtId="0" fontId="37" fillId="0" borderId="0" xfId="23" applyFont="1" applyAlignment="1">
      <alignment horizontal="center" vertical="center"/>
    </xf>
    <xf numFmtId="0" fontId="52" fillId="0" borderId="0" xfId="23" applyFont="1" applyAlignment="1">
      <alignment vertical="top"/>
    </xf>
    <xf numFmtId="0" fontId="33" fillId="0" borderId="2" xfId="23" applyFont="1" applyBorder="1" applyAlignment="1">
      <alignment horizontal="left" vertical="center" shrinkToFit="1"/>
    </xf>
    <xf numFmtId="0" fontId="33" fillId="0" borderId="2" xfId="23" applyFont="1" applyBorder="1" applyAlignment="1">
      <alignment vertical="center" shrinkToFit="1"/>
    </xf>
    <xf numFmtId="196" fontId="113" fillId="0" borderId="0" xfId="24" applyNumberFormat="1" applyFont="1" applyAlignment="1">
      <alignment horizontal="right" vertical="center"/>
    </xf>
    <xf numFmtId="193" fontId="113" fillId="0" borderId="10" xfId="24" applyNumberFormat="1" applyFont="1" applyBorder="1" applyAlignment="1">
      <alignment horizontal="right" vertical="center"/>
    </xf>
    <xf numFmtId="0" fontId="33" fillId="0" borderId="0" xfId="14" applyFont="1" applyAlignment="1">
      <alignment horizontal="center" vertical="center" shrinkToFit="1"/>
    </xf>
    <xf numFmtId="0" fontId="33" fillId="0" borderId="8" xfId="0" applyFont="1" applyBorder="1">
      <alignment vertical="center"/>
    </xf>
    <xf numFmtId="0" fontId="33" fillId="0" borderId="0" xfId="14" applyFont="1" applyAlignment="1">
      <alignment horizontal="right" vertical="center"/>
    </xf>
    <xf numFmtId="189" fontId="33" fillId="0" borderId="0" xfId="14" applyNumberFormat="1" applyFont="1">
      <alignment vertical="center"/>
    </xf>
    <xf numFmtId="0" fontId="33" fillId="7" borderId="13" xfId="14" applyFont="1" applyFill="1" applyBorder="1">
      <alignment vertical="center"/>
    </xf>
    <xf numFmtId="58" fontId="33" fillId="0" borderId="0" xfId="14" applyNumberFormat="1" applyFont="1" applyAlignment="1">
      <alignment horizontal="right" vertical="center" shrinkToFit="1"/>
    </xf>
    <xf numFmtId="0" fontId="11" fillId="0" borderId="1" xfId="14" applyFont="1" applyBorder="1">
      <alignment vertical="center"/>
    </xf>
    <xf numFmtId="0" fontId="11" fillId="0" borderId="8" xfId="14" applyFont="1" applyBorder="1">
      <alignment vertical="center"/>
    </xf>
    <xf numFmtId="0" fontId="16" fillId="0" borderId="0" xfId="14" applyFont="1" applyAlignment="1">
      <alignment horizontal="center" vertical="center"/>
    </xf>
    <xf numFmtId="0" fontId="33" fillId="0" borderId="9" xfId="14" applyFont="1" applyBorder="1" applyAlignment="1">
      <alignment horizontal="center" vertical="center"/>
    </xf>
    <xf numFmtId="0" fontId="33" fillId="0" borderId="7" xfId="14" applyFont="1" applyBorder="1" applyAlignment="1">
      <alignment horizontal="center" vertical="center"/>
    </xf>
    <xf numFmtId="0" fontId="48" fillId="0" borderId="0" xfId="10" applyFont="1">
      <alignment vertical="center"/>
    </xf>
    <xf numFmtId="20" fontId="33" fillId="0" borderId="0" xfId="23" applyNumberFormat="1" applyFont="1" applyAlignment="1">
      <alignment horizontal="center" vertical="center"/>
    </xf>
    <xf numFmtId="0" fontId="120" fillId="0" borderId="0" xfId="0" applyFont="1" applyAlignment="1">
      <alignment horizontal="left" vertical="center"/>
    </xf>
    <xf numFmtId="0" fontId="16" fillId="0" borderId="0" xfId="0" applyFont="1" applyAlignment="1">
      <alignment vertical="top" wrapText="1"/>
    </xf>
    <xf numFmtId="0" fontId="33" fillId="0" borderId="0" xfId="0" applyFont="1" applyAlignment="1">
      <alignment vertical="top"/>
    </xf>
    <xf numFmtId="0" fontId="33" fillId="0" borderId="10" xfId="0" applyFont="1" applyBorder="1" applyAlignment="1">
      <alignment horizontal="center" vertical="top"/>
    </xf>
    <xf numFmtId="0" fontId="118" fillId="0" borderId="0" xfId="0" applyFont="1" applyAlignment="1">
      <alignment horizontal="center" vertical="center"/>
    </xf>
    <xf numFmtId="0" fontId="33" fillId="0" borderId="3" xfId="0" applyFont="1" applyBorder="1" applyAlignment="1" applyProtection="1">
      <alignment horizontal="center" vertical="center" shrinkToFit="1"/>
      <protection locked="0"/>
    </xf>
    <xf numFmtId="0" fontId="33" fillId="0" borderId="0" xfId="0" quotePrefix="1" applyFont="1" applyAlignment="1">
      <alignment vertical="top"/>
    </xf>
    <xf numFmtId="0" fontId="33" fillId="0" borderId="0" xfId="0" applyFont="1" applyAlignment="1">
      <alignment horizontal="left" vertical="top" wrapText="1"/>
    </xf>
    <xf numFmtId="0" fontId="121" fillId="0" borderId="0" xfId="0" applyFont="1">
      <alignment vertical="center"/>
    </xf>
    <xf numFmtId="0" fontId="43" fillId="0" borderId="0" xfId="0" applyFont="1" applyAlignment="1">
      <alignment horizontal="center" vertical="center" shrinkToFit="1"/>
    </xf>
    <xf numFmtId="0" fontId="63" fillId="0" borderId="0" xfId="0" applyFont="1" applyAlignment="1">
      <alignment horizontal="left" vertical="center"/>
    </xf>
    <xf numFmtId="0" fontId="37" fillId="0" borderId="0" xfId="10" applyFont="1" applyAlignment="1">
      <alignment horizontal="center" vertical="center"/>
    </xf>
    <xf numFmtId="181" fontId="37" fillId="0" borderId="0" xfId="10" applyNumberFormat="1" applyFont="1" applyAlignment="1">
      <alignment horizontal="center" vertical="center"/>
    </xf>
    <xf numFmtId="0" fontId="11" fillId="0" borderId="4" xfId="14" applyFont="1" applyBorder="1">
      <alignment vertical="center"/>
    </xf>
    <xf numFmtId="0" fontId="33" fillId="0" borderId="10" xfId="10" applyFont="1" applyBorder="1" applyAlignment="1">
      <alignment horizontal="center" vertical="center" shrinkToFit="1"/>
    </xf>
    <xf numFmtId="0" fontId="33" fillId="0" borderId="6" xfId="10" applyFont="1" applyBorder="1" applyAlignment="1">
      <alignment vertical="center" shrinkToFit="1"/>
    </xf>
    <xf numFmtId="0" fontId="33" fillId="0" borderId="0" xfId="0" applyFont="1" applyAlignment="1">
      <alignment horizontal="centerContinuous" vertical="center"/>
    </xf>
    <xf numFmtId="0" fontId="0" fillId="0" borderId="0" xfId="0" applyAlignment="1">
      <alignment horizontal="centerContinuous" vertical="center"/>
    </xf>
    <xf numFmtId="0" fontId="11" fillId="0" borderId="0" xfId="14" applyFont="1" applyAlignment="1">
      <alignment horizontal="center" vertical="center"/>
    </xf>
    <xf numFmtId="0" fontId="11" fillId="0" borderId="0" xfId="14" applyFont="1">
      <alignment vertical="center"/>
    </xf>
    <xf numFmtId="0" fontId="33" fillId="0" borderId="6" xfId="14" applyFont="1" applyBorder="1" applyAlignment="1" applyProtection="1">
      <alignment vertical="center" shrinkToFit="1"/>
      <protection locked="0"/>
    </xf>
    <xf numFmtId="0" fontId="70" fillId="0" borderId="0" xfId="14" applyFont="1" applyAlignment="1">
      <alignment horizontal="center" vertical="center"/>
    </xf>
    <xf numFmtId="0" fontId="11" fillId="0" borderId="0" xfId="0" applyFont="1" applyAlignment="1">
      <alignment horizontal="center" vertical="center" wrapText="1"/>
    </xf>
    <xf numFmtId="0" fontId="33" fillId="0" borderId="6" xfId="15" applyFont="1" applyBorder="1" applyAlignment="1">
      <alignment vertical="center" wrapText="1"/>
    </xf>
    <xf numFmtId="0" fontId="33" fillId="0" borderId="9" xfId="15" applyFont="1" applyBorder="1">
      <alignment vertical="center"/>
    </xf>
    <xf numFmtId="0" fontId="98" fillId="0" borderId="0" xfId="0" applyFont="1">
      <alignment vertical="center"/>
    </xf>
    <xf numFmtId="0" fontId="98" fillId="0" borderId="13" xfId="1" applyFont="1" applyBorder="1" applyAlignment="1" applyProtection="1">
      <alignment vertical="center"/>
    </xf>
    <xf numFmtId="0" fontId="122" fillId="0" borderId="13" xfId="1" applyFont="1" applyBorder="1" applyAlignment="1" applyProtection="1">
      <alignment vertical="center"/>
    </xf>
    <xf numFmtId="0" fontId="61" fillId="0" borderId="0" xfId="10" applyFont="1">
      <alignment vertical="center"/>
    </xf>
    <xf numFmtId="0" fontId="61" fillId="0" borderId="0" xfId="10" applyFont="1" applyAlignment="1">
      <alignment horizontal="right" vertical="center"/>
    </xf>
    <xf numFmtId="0" fontId="61" fillId="0" borderId="0" xfId="10" applyFont="1" applyAlignment="1">
      <alignment horizontal="center" vertical="center"/>
    </xf>
    <xf numFmtId="192" fontId="33" fillId="8" borderId="0" xfId="10" applyNumberFormat="1" applyFont="1" applyFill="1" applyAlignment="1">
      <alignment horizontal="center" vertical="center"/>
    </xf>
    <xf numFmtId="192" fontId="33" fillId="0" borderId="0" xfId="10" applyNumberFormat="1" applyFont="1" applyAlignment="1">
      <alignment horizontal="center" vertical="center"/>
    </xf>
    <xf numFmtId="0" fontId="16" fillId="0" borderId="0" xfId="10" applyFont="1" applyAlignment="1">
      <alignment vertical="top" wrapText="1"/>
    </xf>
    <xf numFmtId="0" fontId="33" fillId="0" borderId="6" xfId="14" applyFont="1" applyBorder="1" applyAlignment="1">
      <alignment horizontal="center" vertical="center"/>
    </xf>
    <xf numFmtId="176" fontId="33" fillId="0" borderId="6" xfId="14" applyNumberFormat="1" applyFont="1" applyBorder="1" applyAlignment="1">
      <alignment horizontal="center" vertical="center"/>
    </xf>
    <xf numFmtId="0" fontId="33" fillId="0" borderId="6" xfId="14" applyFont="1" applyBorder="1" applyAlignment="1">
      <alignment horizontal="center" vertical="center" shrinkToFit="1"/>
    </xf>
    <xf numFmtId="0" fontId="33" fillId="0" borderId="8" xfId="14" applyFont="1" applyBorder="1">
      <alignment vertical="center"/>
    </xf>
    <xf numFmtId="0" fontId="33" fillId="0" borderId="0" xfId="14" applyFont="1" applyAlignment="1">
      <alignment horizontal="distributed" vertical="center"/>
    </xf>
    <xf numFmtId="176" fontId="33" fillId="0" borderId="0" xfId="14" applyNumberFormat="1" applyFont="1" applyAlignment="1">
      <alignment horizontal="center" vertical="center"/>
    </xf>
    <xf numFmtId="176" fontId="33" fillId="0" borderId="0" xfId="14" applyNumberFormat="1" applyFont="1" applyAlignment="1">
      <alignment horizontal="center" vertical="center" shrinkToFit="1"/>
    </xf>
    <xf numFmtId="183" fontId="33" fillId="0" borderId="0" xfId="15" applyNumberFormat="1" applyFont="1" applyAlignment="1">
      <alignment horizontal="center" vertical="center" shrinkToFit="1"/>
    </xf>
    <xf numFmtId="0" fontId="33" fillId="0" borderId="0" xfId="15" applyFont="1" applyAlignment="1">
      <alignment vertical="center" shrinkToFit="1"/>
    </xf>
    <xf numFmtId="0" fontId="33" fillId="0" borderId="10" xfId="14" applyFont="1" applyBorder="1" applyAlignment="1">
      <alignment horizontal="right" vertical="center" wrapText="1"/>
    </xf>
    <xf numFmtId="0" fontId="33" fillId="0" borderId="10" xfId="14" applyFont="1" applyBorder="1" applyAlignment="1">
      <alignment horizontal="center" vertical="center" wrapText="1"/>
    </xf>
    <xf numFmtId="0" fontId="33" fillId="0" borderId="10" xfId="14" applyFont="1" applyBorder="1" applyAlignment="1">
      <alignment vertical="center" wrapText="1"/>
    </xf>
    <xf numFmtId="0" fontId="1" fillId="0" borderId="6" xfId="14" applyFont="1" applyBorder="1" applyAlignment="1">
      <alignment horizontal="center" vertical="center"/>
    </xf>
    <xf numFmtId="0" fontId="1" fillId="0" borderId="10" xfId="14" applyFont="1" applyBorder="1" applyAlignment="1">
      <alignment horizontal="center" vertical="center"/>
    </xf>
    <xf numFmtId="0" fontId="16" fillId="0" borderId="0" xfId="17" applyFont="1" applyAlignment="1">
      <alignment vertical="top"/>
    </xf>
    <xf numFmtId="0" fontId="16" fillId="0" borderId="0" xfId="17" applyFont="1" applyAlignment="1">
      <alignment vertical="center" shrinkToFit="1"/>
    </xf>
    <xf numFmtId="0" fontId="1" fillId="0" borderId="0" xfId="14" applyFont="1" applyAlignment="1">
      <alignment horizontal="left" vertical="center"/>
    </xf>
    <xf numFmtId="197" fontId="33" fillId="0" borderId="0" xfId="0" applyNumberFormat="1" applyFont="1">
      <alignment vertical="center"/>
    </xf>
    <xf numFmtId="0" fontId="33" fillId="0" borderId="0" xfId="14" applyFont="1" applyAlignment="1" applyProtection="1">
      <alignment horizontal="center" vertical="center" shrinkToFit="1"/>
      <protection locked="0"/>
    </xf>
    <xf numFmtId="0" fontId="33" fillId="0" borderId="0" xfId="14" applyFont="1" applyAlignment="1" applyProtection="1">
      <alignment vertical="center" shrinkToFit="1"/>
      <protection locked="0"/>
    </xf>
    <xf numFmtId="0" fontId="33" fillId="0" borderId="6" xfId="14" applyFont="1" applyBorder="1" applyAlignment="1" applyProtection="1">
      <alignment horizontal="center" vertical="center" shrinkToFit="1"/>
      <protection locked="0"/>
    </xf>
    <xf numFmtId="197" fontId="33" fillId="0" borderId="6" xfId="14" applyNumberFormat="1" applyFont="1" applyBorder="1" applyAlignment="1" applyProtection="1">
      <alignment horizontal="center" vertical="center"/>
      <protection locked="0"/>
    </xf>
    <xf numFmtId="0" fontId="33" fillId="0" borderId="13" xfId="0" applyFont="1" applyBorder="1" applyAlignment="1">
      <alignment horizontal="left" vertical="center"/>
    </xf>
    <xf numFmtId="0" fontId="33" fillId="2" borderId="13" xfId="0" applyFont="1" applyFill="1" applyBorder="1" applyAlignment="1">
      <alignment horizontal="center" vertical="center"/>
    </xf>
    <xf numFmtId="194" fontId="38" fillId="0" borderId="0" xfId="10" applyNumberFormat="1" applyFont="1" applyAlignment="1">
      <alignment vertical="center" shrinkToFit="1"/>
    </xf>
    <xf numFmtId="0" fontId="33" fillId="2" borderId="13" xfId="0" applyFont="1" applyFill="1" applyBorder="1" applyAlignment="1" applyProtection="1">
      <alignment horizontal="center" vertical="center"/>
      <protection locked="0"/>
    </xf>
    <xf numFmtId="0" fontId="33" fillId="0" borderId="0" xfId="0" applyFont="1" applyAlignment="1">
      <alignment horizontal="center" vertical="top" wrapText="1"/>
    </xf>
    <xf numFmtId="0" fontId="33" fillId="0" borderId="10" xfId="15" applyFont="1" applyBorder="1" applyAlignment="1">
      <alignment horizontal="center" vertical="center"/>
    </xf>
    <xf numFmtId="190" fontId="33" fillId="0" borderId="6" xfId="16" applyNumberFormat="1" applyFont="1" applyFill="1" applyBorder="1" applyAlignment="1" applyProtection="1">
      <alignment vertical="center" shrinkToFit="1"/>
    </xf>
    <xf numFmtId="181" fontId="33" fillId="0" borderId="0" xfId="15" applyNumberFormat="1" applyFont="1" applyAlignment="1">
      <alignment vertical="center" shrinkToFit="1"/>
    </xf>
    <xf numFmtId="183" fontId="33" fillId="0" borderId="10" xfId="15" applyNumberFormat="1" applyFont="1" applyBorder="1" applyAlignment="1">
      <alignment vertical="center" shrinkToFit="1"/>
    </xf>
    <xf numFmtId="0" fontId="38" fillId="3" borderId="0" xfId="10" applyFont="1" applyFill="1" applyAlignment="1">
      <alignment horizontal="center" vertical="center" shrinkToFit="1"/>
    </xf>
    <xf numFmtId="0" fontId="31" fillId="2" borderId="13" xfId="1" applyFill="1" applyBorder="1" applyAlignment="1" applyProtection="1">
      <alignment horizontal="left" vertical="center" shrinkToFit="1"/>
      <protection locked="0"/>
    </xf>
    <xf numFmtId="0" fontId="98" fillId="0" borderId="13" xfId="0" applyFont="1" applyBorder="1" applyAlignment="1">
      <alignment horizontal="left" vertical="center"/>
    </xf>
    <xf numFmtId="0" fontId="33" fillId="0" borderId="10" xfId="14" applyFont="1" applyBorder="1" applyAlignment="1">
      <alignment horizontal="center" vertical="center"/>
    </xf>
    <xf numFmtId="194" fontId="38" fillId="0" borderId="0" xfId="10" applyNumberFormat="1" applyFont="1" applyAlignment="1">
      <alignment horizontal="center" vertical="center" shrinkToFit="1"/>
    </xf>
    <xf numFmtId="0" fontId="16" fillId="0" borderId="0" xfId="10" applyFont="1" applyAlignment="1">
      <alignment horizontal="center" vertical="top" wrapText="1"/>
    </xf>
    <xf numFmtId="177" fontId="16" fillId="3" borderId="13" xfId="2" applyNumberFormat="1" applyFont="1" applyFill="1" applyBorder="1" applyAlignment="1" applyProtection="1">
      <alignment horizontal="left" vertical="center" shrinkToFit="1"/>
    </xf>
    <xf numFmtId="0" fontId="33" fillId="3" borderId="13" xfId="0" applyFont="1" applyFill="1" applyBorder="1" applyAlignment="1">
      <alignment horizontal="left" vertical="center" shrinkToFit="1"/>
    </xf>
    <xf numFmtId="0" fontId="16" fillId="0" borderId="0" xfId="14" applyFont="1">
      <alignment vertical="center"/>
    </xf>
    <xf numFmtId="194" fontId="33" fillId="0" borderId="0" xfId="14" applyNumberFormat="1" applyFont="1" applyAlignment="1">
      <alignment horizontal="center" vertical="center" shrinkToFit="1"/>
    </xf>
    <xf numFmtId="0" fontId="33" fillId="3" borderId="0" xfId="14" applyFont="1" applyFill="1" applyAlignment="1">
      <alignment horizontal="center" vertical="center" shrinkToFit="1"/>
    </xf>
    <xf numFmtId="0" fontId="41" fillId="0" borderId="0" xfId="15" applyFont="1" applyAlignment="1">
      <alignment horizontal="left" vertical="center"/>
    </xf>
    <xf numFmtId="0" fontId="33" fillId="0" borderId="1" xfId="15" applyFont="1" applyBorder="1" applyAlignment="1">
      <alignment horizontal="right" vertical="center" wrapText="1"/>
    </xf>
    <xf numFmtId="0" fontId="33" fillId="0" borderId="6" xfId="15" applyFont="1" applyBorder="1" applyAlignment="1">
      <alignment horizontal="right" vertical="center" wrapText="1"/>
    </xf>
    <xf numFmtId="0" fontId="33" fillId="0" borderId="7" xfId="15" applyFont="1" applyBorder="1" applyAlignment="1">
      <alignment vertical="center" wrapText="1"/>
    </xf>
    <xf numFmtId="0" fontId="33" fillId="0" borderId="8" xfId="15" applyFont="1" applyBorder="1" applyAlignment="1">
      <alignment vertical="center" wrapText="1"/>
    </xf>
    <xf numFmtId="0" fontId="33" fillId="0" borderId="0" xfId="15" applyFont="1" applyAlignment="1">
      <alignment vertical="center" wrapText="1"/>
    </xf>
    <xf numFmtId="0" fontId="33" fillId="0" borderId="1" xfId="15" applyFont="1" applyBorder="1" applyAlignment="1">
      <alignment vertical="center" wrapText="1"/>
    </xf>
    <xf numFmtId="0" fontId="33" fillId="0" borderId="6" xfId="15" applyFont="1" applyBorder="1" applyAlignment="1">
      <alignment horizontal="center" vertical="center" shrinkToFit="1"/>
    </xf>
    <xf numFmtId="0" fontId="33" fillId="0" borderId="6" xfId="15" applyFont="1" applyBorder="1" applyAlignment="1">
      <alignment horizontal="left" vertical="center" shrinkToFit="1"/>
    </xf>
    <xf numFmtId="0" fontId="33" fillId="0" borderId="7" xfId="15" applyFont="1" applyBorder="1" applyAlignment="1">
      <alignment horizontal="left" vertical="center" shrinkToFit="1"/>
    </xf>
    <xf numFmtId="0" fontId="33" fillId="0" borderId="9" xfId="15" applyFont="1" applyBorder="1" applyAlignment="1">
      <alignment horizontal="left" vertical="center" shrinkToFit="1"/>
    </xf>
    <xf numFmtId="0" fontId="33" fillId="0" borderId="4" xfId="15" applyFont="1" applyBorder="1" applyAlignment="1">
      <alignment vertical="center" wrapText="1"/>
    </xf>
    <xf numFmtId="0" fontId="33" fillId="0" borderId="10" xfId="15" applyFont="1" applyBorder="1" applyAlignment="1">
      <alignment vertical="center" wrapText="1"/>
    </xf>
    <xf numFmtId="0" fontId="33" fillId="0" borderId="11" xfId="15" applyFont="1" applyBorder="1">
      <alignment vertical="center"/>
    </xf>
    <xf numFmtId="183" fontId="16" fillId="0" borderId="0" xfId="15" applyNumberFormat="1" applyFont="1" applyAlignment="1">
      <alignment horizontal="center" vertical="center" shrinkToFit="1"/>
    </xf>
    <xf numFmtId="0" fontId="33" fillId="0" borderId="1" xfId="15" applyFont="1" applyBorder="1">
      <alignment vertical="center"/>
    </xf>
    <xf numFmtId="183" fontId="16" fillId="0" borderId="6" xfId="15" applyNumberFormat="1" applyFont="1" applyBorder="1" applyAlignment="1">
      <alignment horizontal="center" vertical="center" shrinkToFit="1"/>
    </xf>
    <xf numFmtId="0" fontId="33" fillId="0" borderId="7" xfId="15" applyFont="1" applyBorder="1">
      <alignment vertical="center"/>
    </xf>
    <xf numFmtId="0" fontId="33" fillId="0" borderId="8" xfId="15" applyFont="1" applyBorder="1">
      <alignment vertical="center"/>
    </xf>
    <xf numFmtId="0" fontId="33" fillId="0" borderId="4" xfId="15" applyFont="1" applyBorder="1">
      <alignment vertical="center"/>
    </xf>
    <xf numFmtId="183" fontId="16" fillId="0" borderId="10" xfId="15" applyNumberFormat="1" applyFont="1" applyBorder="1" applyAlignment="1">
      <alignment horizontal="center" vertical="center" shrinkToFit="1"/>
    </xf>
    <xf numFmtId="0" fontId="76" fillId="0" borderId="0" xfId="12" applyFont="1" applyAlignment="1">
      <alignment horizontal="center" vertical="center" wrapText="1"/>
    </xf>
    <xf numFmtId="0" fontId="77" fillId="0" borderId="0" xfId="12" applyFont="1" applyAlignment="1">
      <alignment horizontal="center" vertical="center" wrapText="1"/>
    </xf>
    <xf numFmtId="0" fontId="79" fillId="0" borderId="0" xfId="12" applyFont="1" applyAlignment="1">
      <alignment horizontal="center" vertical="center" wrapText="1"/>
    </xf>
    <xf numFmtId="0" fontId="28" fillId="0" borderId="0" xfId="12" applyFont="1" applyAlignment="1">
      <alignment horizontal="left" vertical="center" wrapText="1"/>
    </xf>
    <xf numFmtId="0" fontId="81" fillId="0" borderId="0" xfId="12" applyFont="1" applyAlignment="1">
      <alignment horizontal="left" vertical="center" wrapText="1"/>
    </xf>
    <xf numFmtId="0" fontId="31" fillId="0" borderId="3" xfId="1" applyFill="1" applyBorder="1" applyAlignment="1" applyProtection="1">
      <alignment horizontal="center" vertical="top" wrapText="1"/>
    </xf>
    <xf numFmtId="0" fontId="31" fillId="0" borderId="2" xfId="1" applyFill="1" applyBorder="1" applyAlignment="1" applyProtection="1">
      <alignment horizontal="center" vertical="top" wrapText="1"/>
    </xf>
    <xf numFmtId="0" fontId="31" fillId="0" borderId="5" xfId="1" applyFill="1" applyBorder="1" applyAlignment="1" applyProtection="1">
      <alignment horizontal="center" vertical="top" wrapText="1"/>
    </xf>
    <xf numFmtId="0" fontId="31" fillId="0" borderId="0" xfId="1" applyAlignment="1" applyProtection="1">
      <alignment horizontal="center" vertical="center" wrapText="1"/>
    </xf>
    <xf numFmtId="0" fontId="33" fillId="0" borderId="0" xfId="0" applyFont="1">
      <alignment vertical="center"/>
    </xf>
    <xf numFmtId="0" fontId="23" fillId="5" borderId="0" xfId="0" applyFont="1" applyFill="1" applyAlignment="1">
      <alignment horizontal="center" vertical="center" wrapText="1"/>
    </xf>
    <xf numFmtId="0" fontId="43" fillId="5" borderId="0" xfId="0" applyFont="1" applyFill="1" applyAlignment="1">
      <alignment horizontal="center" vertical="center"/>
    </xf>
    <xf numFmtId="0" fontId="33" fillId="0" borderId="0" xfId="0" applyFont="1" applyAlignment="1">
      <alignment vertical="center" wrapText="1"/>
    </xf>
    <xf numFmtId="0" fontId="11" fillId="0" borderId="0" xfId="0" applyFont="1" applyAlignment="1">
      <alignment vertical="center" wrapText="1"/>
    </xf>
    <xf numFmtId="0" fontId="33" fillId="0" borderId="0" xfId="0" applyFont="1" applyAlignment="1">
      <alignment vertical="top"/>
    </xf>
    <xf numFmtId="0" fontId="27" fillId="0" borderId="1" xfId="5" applyFont="1" applyBorder="1" applyAlignment="1">
      <alignment horizontal="left" vertical="top" wrapText="1"/>
    </xf>
    <xf numFmtId="0" fontId="27" fillId="0" borderId="4" xfId="5" applyFont="1" applyBorder="1" applyAlignment="1">
      <alignment horizontal="left" vertical="top" wrapText="1"/>
    </xf>
    <xf numFmtId="0" fontId="27" fillId="0" borderId="8" xfId="5" applyFont="1" applyBorder="1" applyAlignment="1">
      <alignment horizontal="left" vertical="top" wrapText="1"/>
    </xf>
    <xf numFmtId="0" fontId="62" fillId="0" borderId="3" xfId="0" applyFont="1" applyBorder="1" applyAlignment="1">
      <alignment horizontal="center" vertical="center" shrinkToFit="1"/>
    </xf>
    <xf numFmtId="0" fontId="62" fillId="0" borderId="2" xfId="0" applyFont="1" applyBorder="1" applyAlignment="1">
      <alignment horizontal="center" vertical="center" shrinkToFit="1"/>
    </xf>
    <xf numFmtId="0" fontId="62" fillId="0" borderId="5" xfId="0" applyFont="1" applyBorder="1" applyAlignment="1">
      <alignment horizontal="center" vertical="center" shrinkToFit="1"/>
    </xf>
    <xf numFmtId="0" fontId="62" fillId="0" borderId="37" xfId="0" applyFont="1" applyBorder="1" applyAlignment="1">
      <alignment horizontal="center" vertical="center" shrinkToFit="1"/>
    </xf>
    <xf numFmtId="0" fontId="62" fillId="0" borderId="38" xfId="0" applyFont="1" applyBorder="1" applyAlignment="1">
      <alignment horizontal="center" vertical="center" shrinkToFit="1"/>
    </xf>
    <xf numFmtId="0" fontId="62" fillId="0" borderId="13" xfId="0" applyFont="1" applyBorder="1" applyAlignment="1">
      <alignment horizontal="center" vertical="center" shrinkToFit="1"/>
    </xf>
    <xf numFmtId="0" fontId="62" fillId="0" borderId="42" xfId="0" applyFont="1" applyBorder="1" applyAlignment="1">
      <alignment horizontal="center" vertical="center" shrinkToFit="1"/>
    </xf>
    <xf numFmtId="0" fontId="62" fillId="0" borderId="40" xfId="0" applyFont="1" applyBorder="1" applyAlignment="1">
      <alignment horizontal="center" vertical="center" shrinkToFit="1"/>
    </xf>
    <xf numFmtId="0" fontId="62" fillId="0" borderId="43" xfId="0" applyFont="1" applyBorder="1" applyAlignment="1">
      <alignment horizontal="center" vertical="center" shrinkToFit="1"/>
    </xf>
    <xf numFmtId="0" fontId="33" fillId="0" borderId="13" xfId="0" applyFont="1" applyBorder="1" applyAlignment="1">
      <alignment horizontal="center" vertical="center"/>
    </xf>
    <xf numFmtId="0" fontId="33" fillId="0" borderId="13"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3" xfId="0" applyFont="1" applyBorder="1" applyAlignment="1">
      <alignment horizontal="center" vertical="center"/>
    </xf>
    <xf numFmtId="0" fontId="0" fillId="0" borderId="2" xfId="0" applyBorder="1" applyAlignment="1">
      <alignment horizontal="center" vertical="center"/>
    </xf>
    <xf numFmtId="0" fontId="33" fillId="0" borderId="17" xfId="0" applyFont="1" applyBorder="1" applyAlignment="1">
      <alignment horizontal="center" vertical="center" textRotation="255"/>
    </xf>
    <xf numFmtId="0" fontId="33" fillId="0" borderId="25" xfId="0" applyFont="1" applyBorder="1" applyAlignment="1">
      <alignment horizontal="center" vertical="center" textRotation="255"/>
    </xf>
    <xf numFmtId="0" fontId="33" fillId="0" borderId="2" xfId="0" applyFont="1" applyBorder="1" applyAlignment="1">
      <alignment horizontal="center" vertical="center"/>
    </xf>
    <xf numFmtId="0" fontId="33" fillId="0" borderId="5" xfId="0" applyFont="1" applyBorder="1" applyAlignment="1">
      <alignment horizontal="center" vertical="center"/>
    </xf>
    <xf numFmtId="0" fontId="66" fillId="0" borderId="0" xfId="0" applyFont="1" applyAlignment="1">
      <alignment vertical="center" wrapText="1"/>
    </xf>
    <xf numFmtId="0" fontId="40" fillId="0" borderId="17" xfId="0" applyFont="1" applyBorder="1" applyAlignment="1">
      <alignment horizontal="center" vertical="center" textRotation="255" wrapText="1"/>
    </xf>
    <xf numFmtId="0" fontId="40" fillId="0" borderId="25" xfId="0" applyFont="1" applyBorder="1" applyAlignment="1">
      <alignment horizontal="center" vertical="center" textRotation="255" wrapText="1"/>
    </xf>
    <xf numFmtId="0" fontId="40" fillId="0" borderId="12" xfId="0" applyFont="1" applyBorder="1" applyAlignment="1">
      <alignment horizontal="center" vertical="center" textRotation="255" wrapText="1"/>
    </xf>
    <xf numFmtId="0" fontId="33" fillId="2" borderId="13" xfId="0" applyFont="1" applyFill="1" applyBorder="1" applyAlignment="1" applyProtection="1">
      <alignment horizontal="center" vertical="center"/>
      <protection locked="0"/>
    </xf>
    <xf numFmtId="0" fontId="33" fillId="0" borderId="3" xfId="0" applyFont="1" applyBorder="1">
      <alignment vertical="center"/>
    </xf>
    <xf numFmtId="0" fontId="0" fillId="0" borderId="2" xfId="0" applyBorder="1">
      <alignment vertical="center"/>
    </xf>
    <xf numFmtId="0" fontId="33" fillId="0" borderId="12" xfId="0" applyFont="1" applyBorder="1" applyAlignment="1">
      <alignment horizontal="center" vertical="center" textRotation="255"/>
    </xf>
    <xf numFmtId="0" fontId="33" fillId="2" borderId="13" xfId="0" applyFont="1" applyFill="1" applyBorder="1" applyAlignment="1">
      <alignment horizontal="center" vertical="center"/>
    </xf>
    <xf numFmtId="0" fontId="33" fillId="3" borderId="2" xfId="0" applyFont="1" applyFill="1" applyBorder="1" applyAlignment="1">
      <alignment vertical="center" shrinkToFit="1"/>
    </xf>
    <xf numFmtId="0" fontId="33" fillId="3" borderId="5" xfId="0" applyFont="1" applyFill="1" applyBorder="1" applyAlignment="1">
      <alignment vertical="center" shrinkToFit="1"/>
    </xf>
    <xf numFmtId="0" fontId="33" fillId="0" borderId="3"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0" xfId="0" applyFont="1" applyAlignment="1">
      <alignment horizontal="center" vertical="top"/>
    </xf>
    <xf numFmtId="0" fontId="33" fillId="2" borderId="0" xfId="0" applyFont="1" applyFill="1" applyAlignment="1">
      <alignment horizontal="center" vertical="center" shrinkToFit="1"/>
    </xf>
    <xf numFmtId="0" fontId="33" fillId="0" borderId="0" xfId="0" applyFont="1" applyAlignment="1">
      <alignment horizontal="center" vertical="center" wrapText="1"/>
    </xf>
    <xf numFmtId="185" fontId="33" fillId="3" borderId="0" xfId="0" applyNumberFormat="1" applyFont="1" applyFill="1" applyAlignment="1">
      <alignment horizontal="left" vertical="center" shrinkToFit="1"/>
    </xf>
    <xf numFmtId="0" fontId="33" fillId="3" borderId="0" xfId="0" applyFont="1" applyFill="1" applyAlignment="1">
      <alignment horizontal="left" vertical="center" shrinkToFit="1"/>
    </xf>
    <xf numFmtId="0" fontId="33" fillId="0" borderId="0" xfId="0" applyFont="1" applyAlignment="1">
      <alignment horizontal="center" vertical="center" shrinkToFit="1"/>
    </xf>
    <xf numFmtId="0" fontId="11" fillId="0" borderId="0" xfId="0" applyFont="1" applyAlignment="1">
      <alignment horizontal="center" vertical="center"/>
    </xf>
    <xf numFmtId="0" fontId="11" fillId="0" borderId="13" xfId="0" applyFont="1" applyBorder="1" applyAlignment="1">
      <alignment horizontal="center" vertical="center" wrapText="1"/>
    </xf>
    <xf numFmtId="0" fontId="33" fillId="3" borderId="0" xfId="0" applyFont="1" applyFill="1" applyAlignment="1">
      <alignment vertical="center" shrinkToFit="1"/>
    </xf>
    <xf numFmtId="0" fontId="15" fillId="0" borderId="0" xfId="0" applyFont="1" applyAlignment="1">
      <alignment horizontal="center" vertical="center"/>
    </xf>
    <xf numFmtId="0" fontId="16" fillId="0" borderId="0" xfId="0" applyFont="1" applyAlignment="1">
      <alignment vertical="center" wrapText="1"/>
    </xf>
    <xf numFmtId="0" fontId="118" fillId="0" borderId="13" xfId="0" applyFont="1" applyBorder="1" applyAlignment="1">
      <alignment horizontal="center" vertical="center"/>
    </xf>
    <xf numFmtId="0" fontId="33" fillId="3" borderId="9" xfId="0" applyFont="1" applyFill="1" applyBorder="1" applyAlignment="1">
      <alignment vertical="center" shrinkToFit="1"/>
    </xf>
    <xf numFmtId="197" fontId="33" fillId="12" borderId="6" xfId="0" applyNumberFormat="1" applyFont="1" applyFill="1" applyBorder="1" applyAlignment="1">
      <alignment horizontal="center" vertical="center" shrinkToFit="1"/>
    </xf>
    <xf numFmtId="197" fontId="33" fillId="12" borderId="7" xfId="0" applyNumberFormat="1" applyFont="1" applyFill="1" applyBorder="1" applyAlignment="1">
      <alignment horizontal="center" vertical="center" shrinkToFit="1"/>
    </xf>
    <xf numFmtId="0" fontId="33" fillId="3" borderId="10" xfId="0" applyFont="1" applyFill="1" applyBorder="1" applyAlignment="1">
      <alignment vertical="center" shrinkToFit="1"/>
    </xf>
    <xf numFmtId="0" fontId="33" fillId="3" borderId="11" xfId="0" applyFont="1" applyFill="1" applyBorder="1" applyAlignment="1">
      <alignment vertical="center" shrinkToFit="1"/>
    </xf>
    <xf numFmtId="0" fontId="11" fillId="0" borderId="1" xfId="0" applyFont="1" applyBorder="1" applyAlignment="1">
      <alignment horizontal="center" vertical="center" wrapText="1"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58" fontId="33" fillId="0" borderId="6" xfId="0" applyNumberFormat="1" applyFont="1" applyBorder="1" applyAlignment="1">
      <alignment horizontal="center" vertical="center" shrinkToFit="1"/>
    </xf>
    <xf numFmtId="197" fontId="11" fillId="2" borderId="1" xfId="0" applyNumberFormat="1" applyFont="1" applyFill="1" applyBorder="1" applyAlignment="1" applyProtection="1">
      <alignment horizontal="center" vertical="center" wrapText="1" shrinkToFit="1"/>
      <protection locked="0"/>
    </xf>
    <xf numFmtId="197" fontId="11" fillId="2" borderId="2" xfId="0" applyNumberFormat="1" applyFont="1" applyFill="1" applyBorder="1" applyAlignment="1" applyProtection="1">
      <alignment horizontal="center" vertical="center" wrapText="1" shrinkToFit="1"/>
      <protection locked="0"/>
    </xf>
    <xf numFmtId="0" fontId="16" fillId="0" borderId="3" xfId="0" applyFont="1" applyBorder="1" applyAlignment="1">
      <alignment horizontal="center" vertical="center" shrinkToFit="1"/>
    </xf>
    <xf numFmtId="0" fontId="16" fillId="0" borderId="2" xfId="0" applyFont="1" applyBorder="1" applyAlignment="1">
      <alignment horizontal="center" vertical="center" shrinkToFit="1"/>
    </xf>
    <xf numFmtId="0" fontId="33" fillId="12" borderId="1" xfId="14" applyFont="1" applyFill="1" applyBorder="1" applyAlignment="1">
      <alignment horizontal="center" vertical="center" shrinkToFit="1"/>
    </xf>
    <xf numFmtId="0" fontId="33" fillId="12" borderId="6" xfId="14" applyFont="1" applyFill="1" applyBorder="1" applyAlignment="1">
      <alignment horizontal="center" vertical="center" shrinkToFit="1"/>
    </xf>
    <xf numFmtId="0" fontId="33" fillId="12" borderId="7" xfId="14" applyFont="1" applyFill="1" applyBorder="1" applyAlignment="1">
      <alignment horizontal="center" vertical="center" shrinkToFit="1"/>
    </xf>
    <xf numFmtId="0" fontId="33" fillId="2" borderId="0" xfId="0" applyFont="1" applyFill="1" applyAlignment="1" applyProtection="1">
      <alignment horizontal="center" vertical="center" shrinkToFit="1"/>
      <protection locked="0"/>
    </xf>
    <xf numFmtId="185" fontId="35" fillId="3" borderId="0" xfId="0" applyNumberFormat="1" applyFont="1" applyFill="1" applyAlignment="1">
      <alignment horizontal="left" vertical="center" shrinkToFit="1"/>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8" fillId="0" borderId="1" xfId="0" applyFont="1" applyBorder="1" applyAlignment="1">
      <alignment horizontal="center" vertical="center" wrapText="1"/>
    </xf>
    <xf numFmtId="0" fontId="118" fillId="0" borderId="6" xfId="0" applyFont="1" applyBorder="1" applyAlignment="1">
      <alignment horizontal="center" vertical="center" wrapText="1"/>
    </xf>
    <xf numFmtId="0" fontId="118" fillId="0" borderId="7" xfId="0" applyFont="1" applyBorder="1" applyAlignment="1">
      <alignment horizontal="center" vertical="center" wrapText="1"/>
    </xf>
    <xf numFmtId="0" fontId="118" fillId="0" borderId="4" xfId="0" applyFont="1" applyBorder="1" applyAlignment="1">
      <alignment horizontal="center" vertical="center" wrapText="1"/>
    </xf>
    <xf numFmtId="0" fontId="118" fillId="0" borderId="10" xfId="0" applyFont="1" applyBorder="1" applyAlignment="1">
      <alignment horizontal="center" vertical="center" wrapText="1"/>
    </xf>
    <xf numFmtId="0" fontId="118" fillId="0" borderId="11" xfId="0" applyFont="1" applyBorder="1" applyAlignment="1">
      <alignment horizontal="center" vertical="center" wrapText="1"/>
    </xf>
    <xf numFmtId="0" fontId="33" fillId="0" borderId="6" xfId="0" applyFont="1" applyBorder="1" applyAlignment="1">
      <alignment vertical="center" wrapText="1"/>
    </xf>
    <xf numFmtId="197" fontId="11" fillId="2" borderId="1" xfId="0" applyNumberFormat="1" applyFont="1" applyFill="1" applyBorder="1" applyAlignment="1">
      <alignment horizontal="center" vertical="center" wrapText="1" shrinkToFit="1"/>
    </xf>
    <xf numFmtId="197" fontId="11" fillId="2" borderId="6" xfId="0" applyNumberFormat="1" applyFont="1" applyFill="1" applyBorder="1" applyAlignment="1">
      <alignment horizontal="center" vertical="center" wrapText="1" shrinkToFit="1"/>
    </xf>
    <xf numFmtId="0" fontId="33" fillId="0" borderId="8" xfId="14" applyFont="1" applyBorder="1" applyAlignment="1">
      <alignment horizontal="center" vertical="center" shrinkToFit="1"/>
    </xf>
    <xf numFmtId="0" fontId="33" fillId="0" borderId="0" xfId="14" applyFont="1" applyAlignment="1">
      <alignment horizontal="center" vertical="center" shrinkToFit="1"/>
    </xf>
    <xf numFmtId="0" fontId="33" fillId="0" borderId="9" xfId="14" applyFont="1" applyBorder="1" applyAlignment="1">
      <alignment horizontal="center" vertical="center" shrinkToFit="1"/>
    </xf>
    <xf numFmtId="58" fontId="33" fillId="2" borderId="13" xfId="10" applyNumberFormat="1" applyFont="1" applyFill="1" applyBorder="1" applyAlignment="1" applyProtection="1">
      <alignment horizontal="center" vertical="center"/>
      <protection locked="0"/>
    </xf>
    <xf numFmtId="0" fontId="33" fillId="2" borderId="13" xfId="10" applyFont="1" applyFill="1" applyBorder="1" applyAlignment="1" applyProtection="1">
      <alignment horizontal="center" vertical="center"/>
      <protection locked="0"/>
    </xf>
    <xf numFmtId="0" fontId="33" fillId="0" borderId="0" xfId="0" applyFont="1" applyAlignment="1">
      <alignment vertical="center" shrinkToFit="1"/>
    </xf>
    <xf numFmtId="58" fontId="33" fillId="2" borderId="6" xfId="0" applyNumberFormat="1" applyFont="1" applyFill="1" applyBorder="1" applyAlignment="1">
      <alignment horizontal="center" vertical="center" shrinkToFit="1"/>
    </xf>
    <xf numFmtId="58" fontId="33" fillId="2" borderId="7" xfId="0" applyNumberFormat="1" applyFont="1" applyFill="1" applyBorder="1" applyAlignment="1">
      <alignment horizontal="center" vertical="center" shrinkToFit="1"/>
    </xf>
    <xf numFmtId="194" fontId="33" fillId="2" borderId="13" xfId="10" applyNumberFormat="1" applyFont="1" applyFill="1" applyBorder="1" applyAlignment="1">
      <alignment horizontal="center" vertical="center"/>
    </xf>
    <xf numFmtId="0" fontId="33" fillId="3" borderId="6" xfId="0" applyFont="1" applyFill="1" applyBorder="1" applyAlignment="1">
      <alignment vertical="center" shrinkToFit="1"/>
    </xf>
    <xf numFmtId="0" fontId="33" fillId="3" borderId="7" xfId="0" applyFont="1" applyFill="1" applyBorder="1" applyAlignment="1">
      <alignment vertical="center" shrinkToFit="1"/>
    </xf>
    <xf numFmtId="0" fontId="33" fillId="3" borderId="2" xfId="0" applyFont="1" applyFill="1" applyBorder="1" applyAlignment="1">
      <alignment horizontal="left" vertical="center" shrinkToFit="1"/>
    </xf>
    <xf numFmtId="0" fontId="33" fillId="3" borderId="5" xfId="0" applyFont="1" applyFill="1" applyBorder="1" applyAlignment="1">
      <alignment horizontal="left" vertical="center" shrinkToFit="1"/>
    </xf>
    <xf numFmtId="0" fontId="37" fillId="0" borderId="13" xfId="10" applyFont="1" applyBorder="1" applyAlignment="1">
      <alignment horizontal="center" vertical="center"/>
    </xf>
    <xf numFmtId="181" fontId="37" fillId="2" borderId="13" xfId="10" applyNumberFormat="1" applyFont="1" applyFill="1" applyBorder="1" applyAlignment="1" applyProtection="1">
      <alignment horizontal="center" vertical="center"/>
      <protection locked="0"/>
    </xf>
    <xf numFmtId="0" fontId="118" fillId="0" borderId="13" xfId="0" applyFont="1" applyBorder="1" applyAlignment="1">
      <alignment horizontal="center" vertical="center" wrapText="1"/>
    </xf>
    <xf numFmtId="0" fontId="33" fillId="2" borderId="1" xfId="10" applyFont="1" applyFill="1" applyBorder="1" applyAlignment="1" applyProtection="1">
      <alignment horizontal="center" vertical="center" shrinkToFit="1"/>
      <protection locked="0"/>
    </xf>
    <xf numFmtId="0" fontId="33" fillId="2" borderId="6" xfId="10" applyFont="1" applyFill="1" applyBorder="1" applyAlignment="1" applyProtection="1">
      <alignment horizontal="center" vertical="center" shrinkToFit="1"/>
      <protection locked="0"/>
    </xf>
    <xf numFmtId="0" fontId="33" fillId="2" borderId="4" xfId="10" applyFont="1" applyFill="1" applyBorder="1" applyAlignment="1" applyProtection="1">
      <alignment horizontal="center" vertical="center" shrinkToFit="1"/>
      <protection locked="0"/>
    </xf>
    <xf numFmtId="0" fontId="33" fillId="2" borderId="10" xfId="10" applyFont="1" applyFill="1" applyBorder="1" applyAlignment="1" applyProtection="1">
      <alignment horizontal="center" vertical="center" shrinkToFit="1"/>
      <protection locked="0"/>
    </xf>
    <xf numFmtId="0" fontId="33" fillId="0" borderId="6" xfId="10" applyFont="1" applyBorder="1" applyAlignment="1" applyProtection="1">
      <alignment horizontal="left" vertical="center" shrinkToFit="1"/>
      <protection locked="0"/>
    </xf>
    <xf numFmtId="0" fontId="33" fillId="0" borderId="7" xfId="10" applyFont="1" applyBorder="1" applyAlignment="1" applyProtection="1">
      <alignment horizontal="left" vertical="center" shrinkToFit="1"/>
      <protection locked="0"/>
    </xf>
    <xf numFmtId="0" fontId="33" fillId="0" borderId="10" xfId="10" applyFont="1" applyBorder="1" applyAlignment="1" applyProtection="1">
      <alignment horizontal="left" vertical="center" shrinkToFit="1"/>
      <protection locked="0"/>
    </xf>
    <xf numFmtId="0" fontId="33" fillId="0" borderId="11" xfId="10" applyFont="1" applyBorder="1" applyAlignment="1" applyProtection="1">
      <alignment horizontal="left" vertical="center" shrinkToFit="1"/>
      <protection locked="0"/>
    </xf>
    <xf numFmtId="0" fontId="37" fillId="0" borderId="13" xfId="10" applyFont="1" applyBorder="1" applyAlignment="1">
      <alignment horizontal="center" vertical="center" wrapText="1"/>
    </xf>
    <xf numFmtId="181" fontId="37" fillId="2" borderId="13" xfId="10" applyNumberFormat="1" applyFont="1" applyFill="1" applyBorder="1" applyAlignment="1">
      <alignment horizontal="center" vertical="center"/>
    </xf>
    <xf numFmtId="58" fontId="33" fillId="2" borderId="13" xfId="10" applyNumberFormat="1" applyFont="1" applyFill="1" applyBorder="1" applyAlignment="1">
      <alignment horizontal="center" vertical="center"/>
    </xf>
    <xf numFmtId="0" fontId="33" fillId="2" borderId="13" xfId="10" applyFont="1" applyFill="1" applyBorder="1" applyAlignment="1">
      <alignment horizontal="center" vertical="center"/>
    </xf>
    <xf numFmtId="0" fontId="20" fillId="2" borderId="1" xfId="1" applyNumberFormat="1" applyFont="1" applyFill="1" applyBorder="1" applyAlignment="1" applyProtection="1">
      <alignment horizontal="center" vertical="center"/>
    </xf>
    <xf numFmtId="0" fontId="20" fillId="2" borderId="6" xfId="1" applyNumberFormat="1" applyFont="1" applyFill="1" applyBorder="1" applyAlignment="1" applyProtection="1">
      <alignment horizontal="center" vertical="center"/>
    </xf>
    <xf numFmtId="0" fontId="20" fillId="2" borderId="7" xfId="1" applyNumberFormat="1" applyFont="1" applyFill="1" applyBorder="1" applyAlignment="1" applyProtection="1">
      <alignment horizontal="center" vertical="center"/>
    </xf>
    <xf numFmtId="0" fontId="20" fillId="2" borderId="4" xfId="1" applyNumberFormat="1" applyFont="1" applyFill="1" applyBorder="1" applyAlignment="1" applyProtection="1">
      <alignment horizontal="center" vertical="center"/>
    </xf>
    <xf numFmtId="0" fontId="20" fillId="2" borderId="10" xfId="1" applyNumberFormat="1" applyFont="1" applyFill="1" applyBorder="1" applyAlignment="1" applyProtection="1">
      <alignment horizontal="center" vertical="center"/>
    </xf>
    <xf numFmtId="0" fontId="20" fillId="2" borderId="11" xfId="1" applyNumberFormat="1" applyFont="1" applyFill="1" applyBorder="1" applyAlignment="1" applyProtection="1">
      <alignment horizontal="center" vertical="center"/>
    </xf>
    <xf numFmtId="0" fontId="55" fillId="0" borderId="0" xfId="0" applyFont="1" applyAlignment="1">
      <alignment horizontal="center" vertical="center" wrapText="1" shrinkToFit="1"/>
    </xf>
    <xf numFmtId="0" fontId="37" fillId="0" borderId="0" xfId="10" applyFont="1" applyAlignment="1">
      <alignment horizontal="center" vertical="center"/>
    </xf>
    <xf numFmtId="0" fontId="37" fillId="0" borderId="10" xfId="10" applyFont="1" applyBorder="1" applyAlignment="1">
      <alignment horizontal="center" vertical="center"/>
    </xf>
    <xf numFmtId="192" fontId="33" fillId="8" borderId="0" xfId="10" applyNumberFormat="1" applyFont="1" applyFill="1" applyAlignment="1">
      <alignment horizontal="center" vertical="center"/>
    </xf>
    <xf numFmtId="192" fontId="33" fillId="8" borderId="10" xfId="10" applyNumberFormat="1" applyFont="1" applyFill="1" applyBorder="1" applyAlignment="1">
      <alignment horizontal="center" vertical="center"/>
    </xf>
    <xf numFmtId="0" fontId="16" fillId="0" borderId="0" xfId="0" applyFont="1" applyAlignment="1">
      <alignment horizontal="left" vertical="center" wrapText="1"/>
    </xf>
    <xf numFmtId="192" fontId="33" fillId="3" borderId="0" xfId="10" applyNumberFormat="1" applyFont="1" applyFill="1" applyAlignment="1">
      <alignment horizontal="center" vertical="center"/>
    </xf>
    <xf numFmtId="192" fontId="33" fillId="3" borderId="10" xfId="10" applyNumberFormat="1" applyFont="1" applyFill="1" applyBorder="1" applyAlignment="1">
      <alignment horizontal="center" vertical="center"/>
    </xf>
    <xf numFmtId="0" fontId="79" fillId="0" borderId="0" xfId="0" applyFont="1" applyAlignment="1">
      <alignment horizontal="center" vertical="center" shrinkToFit="1"/>
    </xf>
    <xf numFmtId="0" fontId="121" fillId="2" borderId="0" xfId="0" applyFont="1" applyFill="1" applyAlignment="1" applyProtection="1">
      <alignment horizontal="center" vertical="center"/>
      <protection locked="0"/>
    </xf>
    <xf numFmtId="0" fontId="16" fillId="0" borderId="0" xfId="0" applyFont="1" applyAlignment="1">
      <alignment vertical="top" wrapText="1"/>
    </xf>
    <xf numFmtId="0" fontId="33" fillId="2" borderId="0" xfId="0" applyFont="1" applyFill="1" applyAlignment="1" applyProtection="1">
      <alignment horizontal="center" vertical="center"/>
      <protection locked="0"/>
    </xf>
    <xf numFmtId="0" fontId="33" fillId="0" borderId="0" xfId="0" applyFont="1" applyAlignment="1">
      <alignment horizontal="left" vertical="top" wrapText="1"/>
    </xf>
    <xf numFmtId="0" fontId="33" fillId="0" borderId="0" xfId="0" applyFont="1" applyAlignment="1">
      <alignment vertical="top" wrapText="1"/>
    </xf>
    <xf numFmtId="0" fontId="38" fillId="0" borderId="6" xfId="10" applyFont="1" applyBorder="1">
      <alignment vertical="center"/>
    </xf>
    <xf numFmtId="0" fontId="38" fillId="2" borderId="10" xfId="10" applyFont="1" applyFill="1" applyBorder="1" applyProtection="1">
      <alignment vertical="center"/>
      <protection locked="0"/>
    </xf>
    <xf numFmtId="0" fontId="38" fillId="2" borderId="0" xfId="10" applyFont="1" applyFill="1" applyProtection="1">
      <alignment vertical="center"/>
      <protection locked="0"/>
    </xf>
    <xf numFmtId="0" fontId="38" fillId="0" borderId="0" xfId="10" applyFont="1">
      <alignment vertical="center"/>
    </xf>
    <xf numFmtId="0" fontId="33" fillId="2" borderId="0" xfId="10" applyFont="1" applyFill="1" applyAlignment="1" applyProtection="1">
      <alignment horizontal="center" vertical="center" shrinkToFit="1"/>
      <protection locked="0"/>
    </xf>
    <xf numFmtId="0" fontId="35" fillId="3" borderId="0" xfId="0" applyFont="1" applyFill="1" applyAlignment="1">
      <alignment vertical="center" shrinkToFit="1"/>
    </xf>
    <xf numFmtId="0" fontId="33" fillId="2" borderId="0" xfId="10" applyFont="1" applyFill="1" applyAlignment="1" applyProtection="1">
      <alignment horizontal="center" vertical="center"/>
      <protection locked="0"/>
    </xf>
    <xf numFmtId="0" fontId="33" fillId="0" borderId="0" xfId="10" applyFont="1" applyAlignment="1">
      <alignment horizontal="center" vertical="center" shrinkToFit="1"/>
    </xf>
    <xf numFmtId="0" fontId="35" fillId="3" borderId="0" xfId="0" applyFont="1" applyFill="1" applyAlignment="1">
      <alignment horizontal="left" vertical="center" shrinkToFit="1"/>
    </xf>
    <xf numFmtId="0" fontId="21" fillId="0" borderId="0" xfId="10" applyFont="1" applyAlignment="1">
      <alignment vertical="top" wrapText="1"/>
    </xf>
    <xf numFmtId="0" fontId="70" fillId="0" borderId="0" xfId="10" applyFont="1" applyAlignment="1">
      <alignment horizontal="center" vertical="center"/>
    </xf>
    <xf numFmtId="0" fontId="38" fillId="0" borderId="0" xfId="10" applyFont="1" applyAlignment="1">
      <alignment horizontal="center" vertical="center" shrinkToFit="1"/>
    </xf>
    <xf numFmtId="0" fontId="88" fillId="0" borderId="0" xfId="23" applyFont="1" applyAlignment="1">
      <alignment horizontal="center" vertical="center"/>
    </xf>
    <xf numFmtId="0" fontId="38" fillId="0" borderId="0" xfId="10" applyFont="1" applyAlignment="1">
      <alignment horizontal="left" vertical="center"/>
    </xf>
    <xf numFmtId="0" fontId="38" fillId="3" borderId="0" xfId="10" applyFont="1" applyFill="1" applyAlignment="1">
      <alignment horizontal="center" vertical="center" shrinkToFit="1"/>
    </xf>
    <xf numFmtId="176" fontId="38" fillId="0" borderId="2" xfId="10" applyNumberFormat="1" applyFont="1" applyBorder="1" applyAlignment="1">
      <alignment horizontal="center" vertical="center"/>
    </xf>
    <xf numFmtId="0" fontId="38" fillId="0" borderId="1" xfId="10" applyFont="1" applyBorder="1" applyAlignment="1">
      <alignment horizontal="center" vertical="center"/>
    </xf>
    <xf numFmtId="0" fontId="38" fillId="0" borderId="6" xfId="10" applyFont="1" applyBorder="1" applyAlignment="1">
      <alignment horizontal="center" vertical="center"/>
    </xf>
    <xf numFmtId="0" fontId="38" fillId="0" borderId="7" xfId="10" applyFont="1" applyBorder="1" applyAlignment="1">
      <alignment horizontal="center" vertical="center"/>
    </xf>
    <xf numFmtId="0" fontId="38" fillId="0" borderId="8" xfId="10" applyFont="1" applyBorder="1" applyAlignment="1">
      <alignment horizontal="center" vertical="center"/>
    </xf>
    <xf numFmtId="0" fontId="38" fillId="0" borderId="0" xfId="10" applyFont="1" applyAlignment="1">
      <alignment horizontal="center" vertical="center"/>
    </xf>
    <xf numFmtId="0" fontId="38" fillId="0" borderId="9" xfId="10" applyFont="1" applyBorder="1" applyAlignment="1">
      <alignment horizontal="center" vertical="center"/>
    </xf>
    <xf numFmtId="0" fontId="38" fillId="0" borderId="4" xfId="10" applyFont="1" applyBorder="1" applyAlignment="1">
      <alignment horizontal="center" vertical="center"/>
    </xf>
    <xf numFmtId="0" fontId="38" fillId="0" borderId="10" xfId="10" applyFont="1" applyBorder="1" applyAlignment="1">
      <alignment horizontal="center" vertical="center"/>
    </xf>
    <xf numFmtId="0" fontId="38" fillId="0" borderId="11" xfId="10" applyFont="1" applyBorder="1" applyAlignment="1">
      <alignment horizontal="center" vertical="center"/>
    </xf>
    <xf numFmtId="0" fontId="38" fillId="2" borderId="8" xfId="10" applyFont="1" applyFill="1" applyBorder="1" applyProtection="1">
      <alignment vertical="center"/>
      <protection locked="0"/>
    </xf>
    <xf numFmtId="0" fontId="38" fillId="2" borderId="9" xfId="10" applyFont="1" applyFill="1" applyBorder="1" applyProtection="1">
      <alignment vertical="center"/>
      <protection locked="0"/>
    </xf>
    <xf numFmtId="0" fontId="38" fillId="0" borderId="3" xfId="10" applyFont="1" applyBorder="1" applyAlignment="1">
      <alignment horizontal="center" vertical="center"/>
    </xf>
    <xf numFmtId="0" fontId="38" fillId="0" borderId="2" xfId="10" applyFont="1" applyBorder="1" applyAlignment="1">
      <alignment horizontal="center" vertical="center"/>
    </xf>
    <xf numFmtId="0" fontId="38" fillId="3" borderId="2" xfId="10" applyFont="1" applyFill="1" applyBorder="1" applyAlignment="1">
      <alignment horizontal="center" vertical="center" shrinkToFit="1"/>
    </xf>
    <xf numFmtId="0" fontId="16" fillId="3" borderId="2" xfId="10" applyFont="1" applyFill="1" applyBorder="1" applyAlignment="1">
      <alignment horizontal="center" vertical="center"/>
    </xf>
    <xf numFmtId="0" fontId="0" fillId="3" borderId="2" xfId="0" applyFill="1" applyBorder="1" applyAlignment="1">
      <alignment horizontal="center" vertical="center"/>
    </xf>
    <xf numFmtId="0" fontId="38" fillId="3" borderId="3" xfId="10" applyFont="1" applyFill="1" applyBorder="1" applyAlignment="1">
      <alignment horizontal="center" vertical="center" shrinkToFit="1"/>
    </xf>
    <xf numFmtId="0" fontId="38" fillId="3" borderId="5" xfId="10" applyFont="1" applyFill="1" applyBorder="1" applyAlignment="1">
      <alignment horizontal="center" vertical="center" shrinkToFit="1"/>
    </xf>
    <xf numFmtId="0" fontId="21" fillId="0" borderId="3" xfId="0" applyFont="1" applyBorder="1" applyAlignment="1">
      <alignment horizontal="center" vertical="center" shrinkToFit="1"/>
    </xf>
    <xf numFmtId="0" fontId="21" fillId="0" borderId="2" xfId="0" applyFont="1" applyBorder="1" applyAlignment="1">
      <alignment horizontal="center" vertical="center" shrinkToFit="1"/>
    </xf>
    <xf numFmtId="0" fontId="33" fillId="0" borderId="0" xfId="10" applyFont="1" applyAlignment="1">
      <alignment horizontal="center" vertical="center"/>
    </xf>
    <xf numFmtId="0" fontId="16" fillId="0" borderId="13" xfId="0" applyFont="1" applyBorder="1" applyAlignment="1">
      <alignment horizontal="center" vertical="center" wrapText="1"/>
    </xf>
    <xf numFmtId="0" fontId="38" fillId="0" borderId="10" xfId="10" applyFont="1" applyBorder="1">
      <alignment vertical="center"/>
    </xf>
    <xf numFmtId="0" fontId="38" fillId="2" borderId="6" xfId="10" applyFont="1" applyFill="1" applyBorder="1" applyProtection="1">
      <alignment vertical="center"/>
      <protection locked="0"/>
    </xf>
    <xf numFmtId="0" fontId="33" fillId="2" borderId="0" xfId="10" applyFont="1" applyFill="1" applyProtection="1">
      <alignment vertical="center"/>
      <protection locked="0"/>
    </xf>
    <xf numFmtId="0" fontId="33" fillId="0" borderId="1" xfId="10" applyFont="1" applyBorder="1" applyAlignment="1">
      <alignment horizontal="center" vertical="center"/>
    </xf>
    <xf numFmtId="0" fontId="33" fillId="0" borderId="6" xfId="10" applyFont="1" applyBorder="1" applyAlignment="1">
      <alignment horizontal="center" vertical="center"/>
    </xf>
    <xf numFmtId="0" fontId="33" fillId="0" borderId="7" xfId="10" applyFont="1" applyBorder="1" applyAlignment="1">
      <alignment horizontal="center" vertical="center"/>
    </xf>
    <xf numFmtId="0" fontId="33" fillId="0" borderId="8" xfId="10" applyFont="1" applyBorder="1" applyAlignment="1">
      <alignment horizontal="center" vertical="center"/>
    </xf>
    <xf numFmtId="0" fontId="33" fillId="0" borderId="9" xfId="10" applyFont="1" applyBorder="1" applyAlignment="1">
      <alignment horizontal="center" vertical="center"/>
    </xf>
    <xf numFmtId="0" fontId="33" fillId="0" borderId="4" xfId="10" applyFont="1" applyBorder="1" applyAlignment="1">
      <alignment horizontal="center" vertical="center"/>
    </xf>
    <xf numFmtId="0" fontId="33" fillId="0" borderId="10" xfId="10" applyFont="1" applyBorder="1" applyAlignment="1">
      <alignment horizontal="center" vertical="center"/>
    </xf>
    <xf numFmtId="0" fontId="33" fillId="0" borderId="11" xfId="10" applyFont="1" applyBorder="1" applyAlignment="1">
      <alignment horizontal="center" vertical="center"/>
    </xf>
    <xf numFmtId="0" fontId="16" fillId="2" borderId="8" xfId="10" applyFont="1" applyFill="1" applyBorder="1" applyAlignment="1" applyProtection="1">
      <alignment horizontal="left" vertical="center"/>
      <protection locked="0"/>
    </xf>
    <xf numFmtId="0" fontId="16" fillId="2" borderId="0" xfId="10" applyFont="1" applyFill="1" applyAlignment="1" applyProtection="1">
      <alignment horizontal="left" vertical="center"/>
      <protection locked="0"/>
    </xf>
    <xf numFmtId="0" fontId="16" fillId="2" borderId="9" xfId="10" applyFont="1" applyFill="1" applyBorder="1" applyAlignment="1" applyProtection="1">
      <alignment horizontal="left" vertical="center"/>
      <protection locked="0"/>
    </xf>
    <xf numFmtId="0" fontId="16" fillId="2" borderId="4" xfId="10" applyFont="1" applyFill="1" applyBorder="1" applyAlignment="1" applyProtection="1">
      <alignment horizontal="left" vertical="center"/>
      <protection locked="0"/>
    </xf>
    <xf numFmtId="0" fontId="16" fillId="2" borderId="10" xfId="10" applyFont="1" applyFill="1" applyBorder="1" applyAlignment="1" applyProtection="1">
      <alignment horizontal="left" vertical="center"/>
      <protection locked="0"/>
    </xf>
    <xf numFmtId="0" fontId="16" fillId="2" borderId="11" xfId="10" applyFont="1" applyFill="1" applyBorder="1" applyAlignment="1" applyProtection="1">
      <alignment horizontal="left" vertical="center"/>
      <protection locked="0"/>
    </xf>
    <xf numFmtId="0" fontId="33" fillId="0" borderId="1" xfId="10" applyFont="1" applyBorder="1" applyAlignment="1">
      <alignment horizontal="left" vertical="center"/>
    </xf>
    <xf numFmtId="0" fontId="33" fillId="0" borderId="6" xfId="10" applyFont="1" applyBorder="1" applyAlignment="1">
      <alignment horizontal="left" vertical="center"/>
    </xf>
    <xf numFmtId="0" fontId="33" fillId="0" borderId="8" xfId="10" applyFont="1" applyBorder="1" applyAlignment="1">
      <alignment horizontal="left" vertical="center"/>
    </xf>
    <xf numFmtId="0" fontId="33" fillId="0" borderId="0" xfId="10" applyFont="1" applyAlignment="1">
      <alignment horizontal="left" vertical="center"/>
    </xf>
    <xf numFmtId="0" fontId="40" fillId="0" borderId="4" xfId="10" applyFont="1" applyBorder="1" applyAlignment="1">
      <alignment horizontal="left" vertical="center" wrapText="1"/>
    </xf>
    <xf numFmtId="0" fontId="40" fillId="0" borderId="10" xfId="10" applyFont="1" applyBorder="1" applyAlignment="1">
      <alignment horizontal="left" vertical="center" wrapText="1"/>
    </xf>
    <xf numFmtId="0" fontId="33" fillId="0" borderId="4" xfId="10" applyFont="1" applyBorder="1" applyAlignment="1">
      <alignment horizontal="left" vertical="center"/>
    </xf>
    <xf numFmtId="0" fontId="33" fillId="0" borderId="10" xfId="10" applyFont="1" applyBorder="1" applyAlignment="1">
      <alignment horizontal="left" vertical="center"/>
    </xf>
    <xf numFmtId="0" fontId="33" fillId="2" borderId="6" xfId="10" applyFont="1" applyFill="1" applyBorder="1" applyAlignment="1" applyProtection="1">
      <alignment horizontal="left" vertical="center"/>
      <protection locked="0"/>
    </xf>
    <xf numFmtId="0" fontId="33" fillId="2" borderId="0" xfId="10" applyFont="1" applyFill="1" applyAlignment="1" applyProtection="1">
      <alignment horizontal="left" vertical="center"/>
      <protection locked="0"/>
    </xf>
    <xf numFmtId="0" fontId="33" fillId="2" borderId="10" xfId="10" applyFont="1" applyFill="1" applyBorder="1" applyAlignment="1" applyProtection="1">
      <alignment horizontal="left" vertical="center"/>
      <protection locked="0"/>
    </xf>
    <xf numFmtId="0" fontId="33" fillId="2" borderId="7" xfId="10" applyFont="1" applyFill="1" applyBorder="1" applyAlignment="1" applyProtection="1">
      <alignment horizontal="left" vertical="center"/>
      <protection locked="0"/>
    </xf>
    <xf numFmtId="0" fontId="33" fillId="2" borderId="9" xfId="10" applyFont="1" applyFill="1" applyBorder="1" applyAlignment="1" applyProtection="1">
      <alignment horizontal="left" vertical="center"/>
      <protection locked="0"/>
    </xf>
    <xf numFmtId="0" fontId="33" fillId="2" borderId="11" xfId="10" applyFont="1" applyFill="1" applyBorder="1" applyAlignment="1" applyProtection="1">
      <alignment horizontal="left" vertical="center"/>
      <protection locked="0"/>
    </xf>
    <xf numFmtId="0" fontId="33" fillId="3" borderId="3" xfId="10" applyFont="1" applyFill="1" applyBorder="1" applyAlignment="1">
      <alignment horizontal="center" vertical="center" shrinkToFit="1"/>
    </xf>
    <xf numFmtId="0" fontId="33" fillId="3" borderId="2" xfId="10" applyFont="1" applyFill="1" applyBorder="1" applyAlignment="1">
      <alignment horizontal="center" vertical="center" shrinkToFit="1"/>
    </xf>
    <xf numFmtId="0" fontId="33" fillId="3" borderId="5" xfId="10" applyFont="1" applyFill="1" applyBorder="1" applyAlignment="1">
      <alignment horizontal="center" vertical="center" shrinkToFit="1"/>
    </xf>
    <xf numFmtId="0" fontId="16" fillId="0" borderId="0" xfId="10" applyFont="1" applyAlignment="1">
      <alignment vertical="top" wrapText="1"/>
    </xf>
    <xf numFmtId="0" fontId="33" fillId="0" borderId="1" xfId="10" applyFont="1" applyBorder="1" applyAlignment="1">
      <alignment horizontal="left" vertical="center" indent="1"/>
    </xf>
    <xf numFmtId="0" fontId="33" fillId="0" borderId="6" xfId="10" applyFont="1" applyBorder="1" applyAlignment="1">
      <alignment horizontal="left" vertical="center" indent="1"/>
    </xf>
    <xf numFmtId="0" fontId="33" fillId="0" borderId="7" xfId="10" applyFont="1" applyBorder="1" applyAlignment="1">
      <alignment horizontal="left" vertical="center" indent="1"/>
    </xf>
    <xf numFmtId="0" fontId="33" fillId="0" borderId="8" xfId="10" applyFont="1" applyBorder="1" applyAlignment="1">
      <alignment horizontal="left" vertical="center" indent="1"/>
    </xf>
    <xf numFmtId="0" fontId="33" fillId="0" borderId="0" xfId="10" applyFont="1" applyAlignment="1">
      <alignment horizontal="left" vertical="center" indent="1"/>
    </xf>
    <xf numFmtId="0" fontId="33" fillId="0" borderId="9" xfId="10" applyFont="1" applyBorder="1" applyAlignment="1">
      <alignment horizontal="left" vertical="center" indent="1"/>
    </xf>
    <xf numFmtId="0" fontId="33" fillId="0" borderId="4" xfId="10" applyFont="1" applyBorder="1" applyAlignment="1">
      <alignment horizontal="left" vertical="center" indent="1"/>
    </xf>
    <xf numFmtId="0" fontId="33" fillId="0" borderId="10" xfId="10" applyFont="1" applyBorder="1" applyAlignment="1">
      <alignment horizontal="left" vertical="center" indent="1"/>
    </xf>
    <xf numFmtId="0" fontId="33" fillId="0" borderId="11" xfId="10" applyFont="1" applyBorder="1" applyAlignment="1">
      <alignment horizontal="left" vertical="center" indent="1"/>
    </xf>
    <xf numFmtId="0" fontId="33" fillId="2" borderId="13" xfId="10" applyFont="1" applyFill="1" applyBorder="1" applyAlignment="1" applyProtection="1">
      <alignment horizontal="center" vertical="center" wrapText="1"/>
      <protection locked="0"/>
    </xf>
    <xf numFmtId="0" fontId="33" fillId="2" borderId="13" xfId="10" applyFont="1" applyFill="1" applyBorder="1" applyAlignment="1" applyProtection="1">
      <alignment horizontal="center" vertical="center" wrapText="1" shrinkToFit="1"/>
      <protection locked="0"/>
    </xf>
    <xf numFmtId="0" fontId="33" fillId="0" borderId="1" xfId="10" applyFont="1" applyBorder="1" applyAlignment="1">
      <alignment horizontal="left" vertical="center" wrapText="1" indent="1"/>
    </xf>
    <xf numFmtId="0" fontId="33" fillId="0" borderId="1" xfId="10" applyFont="1" applyBorder="1" applyAlignment="1">
      <alignment horizontal="center" wrapText="1"/>
    </xf>
    <xf numFmtId="0" fontId="33" fillId="0" borderId="6" xfId="10" applyFont="1" applyBorder="1" applyAlignment="1">
      <alignment horizontal="center" wrapText="1"/>
    </xf>
    <xf numFmtId="0" fontId="33" fillId="0" borderId="7" xfId="10" applyFont="1" applyBorder="1" applyAlignment="1">
      <alignment horizontal="center" wrapText="1"/>
    </xf>
    <xf numFmtId="0" fontId="33" fillId="0" borderId="8" xfId="10" applyFont="1" applyBorder="1" applyAlignment="1">
      <alignment horizontal="center" vertical="center" wrapText="1"/>
    </xf>
    <xf numFmtId="0" fontId="33" fillId="0" borderId="0" xfId="10" applyFont="1" applyAlignment="1">
      <alignment horizontal="center" vertical="center" wrapText="1"/>
    </xf>
    <xf numFmtId="0" fontId="33" fillId="0" borderId="9" xfId="10" applyFont="1" applyBorder="1" applyAlignment="1">
      <alignment horizontal="center" vertical="center" wrapText="1"/>
    </xf>
    <xf numFmtId="0" fontId="33" fillId="0" borderId="0" xfId="10" applyFont="1" applyAlignment="1">
      <alignment horizontal="center" vertical="top"/>
    </xf>
    <xf numFmtId="0" fontId="33" fillId="0" borderId="1" xfId="10" applyFont="1" applyBorder="1" applyAlignment="1">
      <alignment horizontal="center"/>
    </xf>
    <xf numFmtId="0" fontId="33" fillId="0" borderId="6" xfId="10" applyFont="1" applyBorder="1" applyAlignment="1">
      <alignment horizontal="center"/>
    </xf>
    <xf numFmtId="0" fontId="33" fillId="0" borderId="7" xfId="10" applyFont="1" applyBorder="1" applyAlignment="1">
      <alignment horizontal="center"/>
    </xf>
    <xf numFmtId="0" fontId="33" fillId="0" borderId="13" xfId="10" applyFont="1" applyBorder="1" applyAlignment="1">
      <alignment horizontal="center" vertical="center"/>
    </xf>
    <xf numFmtId="0" fontId="33" fillId="2" borderId="12" xfId="10" applyFont="1" applyFill="1" applyBorder="1" applyAlignment="1" applyProtection="1">
      <alignment horizontal="center" vertical="center"/>
      <protection locked="0"/>
    </xf>
    <xf numFmtId="0" fontId="33" fillId="2" borderId="1" xfId="10" applyFont="1" applyFill="1" applyBorder="1" applyAlignment="1" applyProtection="1">
      <alignment horizontal="center" vertical="center"/>
      <protection locked="0"/>
    </xf>
    <xf numFmtId="0" fontId="33" fillId="2" borderId="6" xfId="10" applyFont="1" applyFill="1" applyBorder="1" applyAlignment="1" applyProtection="1">
      <alignment horizontal="center" vertical="center"/>
      <protection locked="0"/>
    </xf>
    <xf numFmtId="0" fontId="33" fillId="2" borderId="4" xfId="10" applyFont="1" applyFill="1" applyBorder="1" applyAlignment="1" applyProtection="1">
      <alignment horizontal="center" vertical="center"/>
      <protection locked="0"/>
    </xf>
    <xf numFmtId="0" fontId="33" fillId="2" borderId="10" xfId="10" applyFont="1" applyFill="1" applyBorder="1" applyAlignment="1" applyProtection="1">
      <alignment horizontal="center" vertical="center"/>
      <protection locked="0"/>
    </xf>
    <xf numFmtId="0" fontId="33" fillId="0" borderId="6" xfId="10" applyFont="1" applyBorder="1" applyAlignment="1">
      <alignment horizontal="center" vertical="center" shrinkToFit="1"/>
    </xf>
    <xf numFmtId="0" fontId="33" fillId="0" borderId="7" xfId="10" applyFont="1" applyBorder="1" applyAlignment="1">
      <alignment horizontal="center" vertical="center" shrinkToFit="1"/>
    </xf>
    <xf numFmtId="0" fontId="33" fillId="0" borderId="10" xfId="10" applyFont="1" applyBorder="1" applyAlignment="1">
      <alignment horizontal="center" vertical="center" shrinkToFit="1"/>
    </xf>
    <xf numFmtId="0" fontId="33" fillId="0" borderId="11" xfId="10" applyFont="1" applyBorder="1" applyAlignment="1">
      <alignment horizontal="center" vertical="center" shrinkToFit="1"/>
    </xf>
    <xf numFmtId="0" fontId="33" fillId="0" borderId="1" xfId="10" applyFont="1" applyBorder="1" applyAlignment="1">
      <alignment horizontal="center" vertical="center" wrapText="1"/>
    </xf>
    <xf numFmtId="0" fontId="33" fillId="0" borderId="6" xfId="10" applyFont="1" applyBorder="1" applyAlignment="1">
      <alignment horizontal="center" vertical="center" wrapText="1"/>
    </xf>
    <xf numFmtId="0" fontId="33" fillId="0" borderId="7" xfId="10" applyFont="1" applyBorder="1" applyAlignment="1">
      <alignment horizontal="center" vertical="center" wrapText="1"/>
    </xf>
    <xf numFmtId="0" fontId="33" fillId="0" borderId="4" xfId="10" applyFont="1" applyBorder="1" applyAlignment="1">
      <alignment horizontal="center" vertical="center" wrapText="1"/>
    </xf>
    <xf numFmtId="0" fontId="33" fillId="0" borderId="10" xfId="10" applyFont="1" applyBorder="1" applyAlignment="1">
      <alignment horizontal="center" vertical="center" wrapText="1"/>
    </xf>
    <xf numFmtId="0" fontId="33" fillId="0" borderId="11" xfId="10" applyFont="1" applyBorder="1" applyAlignment="1">
      <alignment horizontal="center" vertical="center" wrapText="1"/>
    </xf>
    <xf numFmtId="49" fontId="16" fillId="2" borderId="97" xfId="17" applyNumberFormat="1" applyFont="1" applyFill="1" applyBorder="1" applyAlignment="1" applyProtection="1">
      <alignment horizontal="center" vertical="center" shrinkToFit="1"/>
      <protection locked="0"/>
    </xf>
    <xf numFmtId="49" fontId="16" fillId="2" borderId="100" xfId="17" applyNumberFormat="1" applyFont="1" applyFill="1" applyBorder="1" applyAlignment="1" applyProtection="1">
      <alignment horizontal="center" vertical="center" shrinkToFit="1"/>
      <protection locked="0"/>
    </xf>
    <xf numFmtId="49" fontId="16" fillId="2" borderId="96" xfId="17" applyNumberFormat="1" applyFont="1" applyFill="1" applyBorder="1" applyAlignment="1" applyProtection="1">
      <alignment horizontal="center" vertical="center" shrinkToFit="1"/>
      <protection locked="0"/>
    </xf>
    <xf numFmtId="49" fontId="16" fillId="2" borderId="99" xfId="17" applyNumberFormat="1" applyFont="1" applyFill="1" applyBorder="1" applyAlignment="1" applyProtection="1">
      <alignment horizontal="center" vertical="center" shrinkToFit="1"/>
      <protection locked="0"/>
    </xf>
    <xf numFmtId="0" fontId="118" fillId="0" borderId="1" xfId="17" applyFont="1" applyBorder="1">
      <alignment vertical="center"/>
    </xf>
    <xf numFmtId="0" fontId="118" fillId="0" borderId="6" xfId="17" applyFont="1" applyBorder="1">
      <alignment vertical="center"/>
    </xf>
    <xf numFmtId="0" fontId="118" fillId="0" borderId="7" xfId="17" applyFont="1" applyBorder="1">
      <alignment vertical="center"/>
    </xf>
    <xf numFmtId="0" fontId="16" fillId="2" borderId="6" xfId="17" applyFont="1" applyFill="1" applyBorder="1" applyAlignment="1" applyProtection="1">
      <alignment horizontal="center" vertical="center"/>
      <protection locked="0"/>
    </xf>
    <xf numFmtId="0" fontId="16" fillId="2" borderId="7" xfId="17" applyFont="1" applyFill="1" applyBorder="1" applyAlignment="1" applyProtection="1">
      <alignment horizontal="center" vertical="center"/>
      <protection locked="0"/>
    </xf>
    <xf numFmtId="0" fontId="16" fillId="2" borderId="10" xfId="17" applyFont="1" applyFill="1" applyBorder="1" applyAlignment="1" applyProtection="1">
      <alignment horizontal="center" vertical="center"/>
      <protection locked="0"/>
    </xf>
    <xf numFmtId="0" fontId="16" fillId="2" borderId="11" xfId="17" applyFont="1" applyFill="1" applyBorder="1" applyAlignment="1" applyProtection="1">
      <alignment horizontal="center" vertical="center"/>
      <protection locked="0"/>
    </xf>
    <xf numFmtId="0" fontId="16" fillId="2" borderId="8" xfId="17" applyFont="1" applyFill="1" applyBorder="1" applyAlignment="1" applyProtection="1">
      <alignment horizontal="left" vertical="center" shrinkToFit="1"/>
      <protection locked="0"/>
    </xf>
    <xf numFmtId="0" fontId="16" fillId="2" borderId="0" xfId="17" applyFont="1" applyFill="1" applyAlignment="1" applyProtection="1">
      <alignment horizontal="left" vertical="center" shrinkToFit="1"/>
      <protection locked="0"/>
    </xf>
    <xf numFmtId="0" fontId="16" fillId="2" borderId="9" xfId="17" applyFont="1" applyFill="1" applyBorder="1" applyAlignment="1" applyProtection="1">
      <alignment horizontal="left" vertical="center" shrinkToFit="1"/>
      <protection locked="0"/>
    </xf>
    <xf numFmtId="0" fontId="16" fillId="2" borderId="4" xfId="17" applyFont="1" applyFill="1" applyBorder="1" applyAlignment="1" applyProtection="1">
      <alignment horizontal="left" vertical="center" shrinkToFit="1"/>
      <protection locked="0"/>
    </xf>
    <xf numFmtId="0" fontId="16" fillId="2" borderId="10" xfId="17" applyFont="1" applyFill="1" applyBorder="1" applyAlignment="1" applyProtection="1">
      <alignment horizontal="left" vertical="center" shrinkToFit="1"/>
      <protection locked="0"/>
    </xf>
    <xf numFmtId="0" fontId="16" fillId="2" borderId="11" xfId="17" applyFont="1" applyFill="1" applyBorder="1" applyAlignment="1" applyProtection="1">
      <alignment horizontal="left" vertical="center" shrinkToFit="1"/>
      <protection locked="0"/>
    </xf>
    <xf numFmtId="0" fontId="70" fillId="0" borderId="0" xfId="14" applyFont="1" applyAlignment="1">
      <alignment horizontal="center" vertical="center"/>
    </xf>
    <xf numFmtId="0" fontId="33" fillId="0" borderId="13" xfId="10" applyFont="1" applyBorder="1" applyAlignment="1">
      <alignment horizontal="center" vertical="center" wrapText="1"/>
    </xf>
    <xf numFmtId="192" fontId="33" fillId="12" borderId="13" xfId="10" applyNumberFormat="1" applyFont="1" applyFill="1" applyBorder="1" applyAlignment="1">
      <alignment horizontal="center" vertical="center"/>
    </xf>
    <xf numFmtId="192" fontId="33" fillId="12" borderId="3" xfId="10" applyNumberFormat="1" applyFont="1" applyFill="1" applyBorder="1" applyAlignment="1">
      <alignment horizontal="center" vertical="center"/>
    </xf>
    <xf numFmtId="0" fontId="37" fillId="0" borderId="5" xfId="10" applyFont="1" applyBorder="1" applyAlignment="1">
      <alignment horizontal="center" vertical="center"/>
    </xf>
    <xf numFmtId="181" fontId="37" fillId="0" borderId="0" xfId="10" applyNumberFormat="1" applyFont="1" applyAlignment="1">
      <alignment horizontal="center" vertical="center"/>
    </xf>
    <xf numFmtId="181" fontId="33" fillId="0" borderId="0" xfId="10" applyNumberFormat="1" applyFont="1" applyAlignment="1">
      <alignment horizontal="center" vertical="center"/>
    </xf>
    <xf numFmtId="197" fontId="33" fillId="2" borderId="6" xfId="14" applyNumberFormat="1" applyFont="1" applyFill="1" applyBorder="1" applyAlignment="1" applyProtection="1">
      <alignment horizontal="center" vertical="center"/>
      <protection locked="0"/>
    </xf>
    <xf numFmtId="197" fontId="33" fillId="12" borderId="0" xfId="14" applyNumberFormat="1" applyFont="1" applyFill="1" applyAlignment="1">
      <alignment horizontal="center" vertical="center"/>
    </xf>
    <xf numFmtId="0" fontId="33" fillId="0" borderId="0" xfId="14" applyFont="1" applyAlignment="1" applyProtection="1">
      <alignment horizontal="center" vertical="center" shrinkToFit="1"/>
      <protection locked="0"/>
    </xf>
    <xf numFmtId="0" fontId="33" fillId="0" borderId="0" xfId="14" applyFont="1" applyAlignment="1">
      <alignment horizontal="left" vertical="center"/>
    </xf>
    <xf numFmtId="0" fontId="33" fillId="0" borderId="1" xfId="14" applyFont="1" applyBorder="1" applyAlignment="1">
      <alignment horizontal="center" vertical="center"/>
    </xf>
    <xf numFmtId="0" fontId="33" fillId="0" borderId="6" xfId="14" applyFont="1" applyBorder="1" applyAlignment="1">
      <alignment horizontal="center" vertical="center"/>
    </xf>
    <xf numFmtId="0" fontId="33" fillId="0" borderId="7" xfId="14" applyFont="1" applyBorder="1" applyAlignment="1">
      <alignment horizontal="center" vertical="center"/>
    </xf>
    <xf numFmtId="0" fontId="33" fillId="0" borderId="8" xfId="14" applyFont="1" applyBorder="1" applyAlignment="1">
      <alignment horizontal="center" vertical="center"/>
    </xf>
    <xf numFmtId="0" fontId="33" fillId="0" borderId="0" xfId="14" applyFont="1" applyAlignment="1">
      <alignment horizontal="center" vertical="center"/>
    </xf>
    <xf numFmtId="0" fontId="33" fillId="0" borderId="9" xfId="14" applyFont="1" applyBorder="1" applyAlignment="1">
      <alignment horizontal="center" vertical="center"/>
    </xf>
    <xf numFmtId="0" fontId="33" fillId="2" borderId="0" xfId="14" applyFont="1" applyFill="1" applyAlignment="1" applyProtection="1">
      <alignment horizontal="center" vertical="center" shrinkToFit="1"/>
      <protection locked="0"/>
    </xf>
    <xf numFmtId="189" fontId="33" fillId="2" borderId="0" xfId="14" applyNumberFormat="1" applyFont="1" applyFill="1" applyAlignment="1" applyProtection="1">
      <alignment horizontal="center" vertical="center"/>
      <protection locked="0"/>
    </xf>
    <xf numFmtId="49" fontId="16" fillId="2" borderId="98" xfId="17" applyNumberFormat="1" applyFont="1" applyFill="1" applyBorder="1" applyAlignment="1" applyProtection="1">
      <alignment horizontal="center" vertical="center" shrinkToFit="1"/>
      <protection locked="0"/>
    </xf>
    <xf numFmtId="49" fontId="16" fillId="2" borderId="101" xfId="17" applyNumberFormat="1" applyFont="1" applyFill="1" applyBorder="1" applyAlignment="1" applyProtection="1">
      <alignment horizontal="center" vertical="center" shrinkToFit="1"/>
      <protection locked="0"/>
    </xf>
    <xf numFmtId="0" fontId="124" fillId="0" borderId="6" xfId="17" applyFont="1" applyBorder="1" applyAlignment="1">
      <alignment horizontal="center" vertical="center" wrapText="1"/>
    </xf>
    <xf numFmtId="0" fontId="124" fillId="0" borderId="10" xfId="17" applyFont="1" applyBorder="1" applyAlignment="1">
      <alignment horizontal="center" vertical="center" wrapText="1"/>
    </xf>
    <xf numFmtId="0" fontId="16" fillId="0" borderId="1" xfId="17" applyFont="1" applyBorder="1" applyAlignment="1">
      <alignment horizontal="center" vertical="center"/>
    </xf>
    <xf numFmtId="0" fontId="16" fillId="0" borderId="6" xfId="17" applyFont="1" applyBorder="1" applyAlignment="1">
      <alignment horizontal="center" vertical="center"/>
    </xf>
    <xf numFmtId="0" fontId="16" fillId="0" borderId="4" xfId="17" applyFont="1" applyBorder="1" applyAlignment="1">
      <alignment horizontal="center" vertical="center"/>
    </xf>
    <xf numFmtId="0" fontId="16" fillId="0" borderId="10" xfId="17" applyFont="1" applyBorder="1" applyAlignment="1">
      <alignment horizontal="center" vertical="center"/>
    </xf>
    <xf numFmtId="0" fontId="11" fillId="0" borderId="13" xfId="14" applyFont="1" applyBorder="1" applyAlignment="1">
      <alignment horizontal="center" vertical="center"/>
    </xf>
    <xf numFmtId="0" fontId="11" fillId="0" borderId="3" xfId="14" applyFont="1" applyBorder="1" applyAlignment="1">
      <alignment horizontal="center" vertical="center"/>
    </xf>
    <xf numFmtId="190" fontId="33" fillId="3" borderId="6" xfId="16" applyNumberFormat="1" applyFont="1" applyFill="1" applyBorder="1" applyAlignment="1" applyProtection="1">
      <alignment horizontal="center" vertical="center" shrinkToFit="1"/>
    </xf>
    <xf numFmtId="181" fontId="33" fillId="0" borderId="0" xfId="15" applyNumberFormat="1" applyFont="1" applyAlignment="1">
      <alignment horizontal="center" vertical="center" shrinkToFit="1"/>
    </xf>
    <xf numFmtId="183" fontId="33" fillId="3" borderId="10" xfId="15" applyNumberFormat="1" applyFont="1" applyFill="1" applyBorder="1" applyAlignment="1">
      <alignment horizontal="center" vertical="center" shrinkToFit="1"/>
    </xf>
    <xf numFmtId="0" fontId="16" fillId="0" borderId="0" xfId="14" applyFont="1" applyAlignment="1">
      <alignment vertical="top" wrapText="1"/>
    </xf>
    <xf numFmtId="0" fontId="16" fillId="0" borderId="0" xfId="14" applyFont="1" applyAlignment="1">
      <alignment horizontal="center" vertical="center" wrapText="1"/>
    </xf>
    <xf numFmtId="0" fontId="42" fillId="0" borderId="0" xfId="14" applyFont="1" applyAlignment="1">
      <alignment horizontal="left" vertical="center" wrapText="1"/>
    </xf>
    <xf numFmtId="0" fontId="33" fillId="0" borderId="68" xfId="14" applyFont="1" applyBorder="1" applyAlignment="1">
      <alignment horizontal="left" vertical="top" wrapText="1"/>
    </xf>
    <xf numFmtId="0" fontId="33" fillId="0" borderId="69" xfId="14" applyFont="1" applyBorder="1" applyAlignment="1">
      <alignment horizontal="left" vertical="top" wrapText="1"/>
    </xf>
    <xf numFmtId="0" fontId="33" fillId="0" borderId="70" xfId="14" applyFont="1" applyBorder="1" applyAlignment="1">
      <alignment horizontal="left" vertical="top" wrapText="1"/>
    </xf>
    <xf numFmtId="0" fontId="33" fillId="0" borderId="71" xfId="14" applyFont="1" applyBorder="1" applyAlignment="1">
      <alignment horizontal="left" vertical="top" wrapText="1"/>
    </xf>
    <xf numFmtId="0" fontId="33" fillId="0" borderId="0" xfId="14" applyFont="1" applyAlignment="1">
      <alignment horizontal="left" vertical="top" wrapText="1"/>
    </xf>
    <xf numFmtId="0" fontId="33" fillId="0" borderId="72" xfId="14" applyFont="1" applyBorder="1" applyAlignment="1">
      <alignment horizontal="left" vertical="top" wrapText="1"/>
    </xf>
    <xf numFmtId="0" fontId="33" fillId="0" borderId="73" xfId="14" applyFont="1" applyBorder="1" applyAlignment="1">
      <alignment horizontal="left" vertical="top" wrapText="1"/>
    </xf>
    <xf numFmtId="0" fontId="33" fillId="0" borderId="74" xfId="14" applyFont="1" applyBorder="1" applyAlignment="1">
      <alignment horizontal="left" vertical="top" wrapText="1"/>
    </xf>
    <xf numFmtId="0" fontId="33" fillId="0" borderId="75" xfId="14" applyFont="1" applyBorder="1" applyAlignment="1">
      <alignment horizontal="left" vertical="top" wrapText="1"/>
    </xf>
    <xf numFmtId="0" fontId="33" fillId="0" borderId="1" xfId="14" applyFont="1" applyBorder="1" applyAlignment="1">
      <alignment horizontal="center" vertical="center" wrapText="1"/>
    </xf>
    <xf numFmtId="0" fontId="33" fillId="0" borderId="6" xfId="14" applyFont="1" applyBorder="1" applyAlignment="1">
      <alignment horizontal="center" vertical="center" wrapText="1"/>
    </xf>
    <xf numFmtId="0" fontId="33" fillId="0" borderId="7" xfId="14" applyFont="1" applyBorder="1" applyAlignment="1">
      <alignment horizontal="center" vertical="center" wrapText="1"/>
    </xf>
    <xf numFmtId="0" fontId="33" fillId="0" borderId="4" xfId="14" applyFont="1" applyBorder="1" applyAlignment="1">
      <alignment horizontal="center" vertical="center" wrapText="1"/>
    </xf>
    <xf numFmtId="0" fontId="33" fillId="0" borderId="10" xfId="14" applyFont="1" applyBorder="1" applyAlignment="1">
      <alignment horizontal="center" vertical="center" wrapText="1"/>
    </xf>
    <xf numFmtId="0" fontId="33" fillId="0" borderId="11" xfId="14" applyFont="1" applyBorder="1" applyAlignment="1">
      <alignment horizontal="center" vertical="center" wrapText="1"/>
    </xf>
    <xf numFmtId="0" fontId="33" fillId="2" borderId="1" xfId="14" applyFont="1" applyFill="1" applyBorder="1" applyAlignment="1">
      <alignment vertical="center" shrinkToFit="1"/>
    </xf>
    <xf numFmtId="0" fontId="33" fillId="2" borderId="6" xfId="14" applyFont="1" applyFill="1" applyBorder="1" applyAlignment="1">
      <alignment vertical="center" shrinkToFit="1"/>
    </xf>
    <xf numFmtId="0" fontId="33" fillId="2" borderId="0" xfId="14" applyFont="1" applyFill="1" applyAlignment="1">
      <alignment vertical="center" shrinkToFit="1"/>
    </xf>
    <xf numFmtId="0" fontId="33" fillId="2" borderId="4" xfId="14" applyFont="1" applyFill="1" applyBorder="1" applyAlignment="1">
      <alignment vertical="center" shrinkToFit="1"/>
    </xf>
    <xf numFmtId="0" fontId="33" fillId="2" borderId="10" xfId="14" applyFont="1" applyFill="1" applyBorder="1" applyAlignment="1">
      <alignment vertical="center" shrinkToFit="1"/>
    </xf>
    <xf numFmtId="0" fontId="1" fillId="0" borderId="6" xfId="14" applyFont="1" applyBorder="1" applyAlignment="1">
      <alignment horizontal="center" vertical="center"/>
    </xf>
    <xf numFmtId="0" fontId="1" fillId="0" borderId="7" xfId="14" applyFont="1" applyBorder="1" applyAlignment="1">
      <alignment horizontal="center" vertical="center"/>
    </xf>
    <xf numFmtId="0" fontId="33" fillId="0" borderId="4" xfId="14" applyFont="1" applyBorder="1" applyAlignment="1">
      <alignment horizontal="center" vertical="center"/>
    </xf>
    <xf numFmtId="0" fontId="33" fillId="0" borderId="10" xfId="14" applyFont="1" applyBorder="1" applyAlignment="1">
      <alignment horizontal="center" vertical="center"/>
    </xf>
    <xf numFmtId="0" fontId="1" fillId="0" borderId="10" xfId="14" applyFont="1" applyBorder="1" applyAlignment="1">
      <alignment horizontal="center" vertical="center"/>
    </xf>
    <xf numFmtId="0" fontId="1" fillId="0" borderId="11" xfId="14" applyFont="1" applyBorder="1" applyAlignment="1">
      <alignment horizontal="center" vertical="center"/>
    </xf>
    <xf numFmtId="0" fontId="1" fillId="0" borderId="4" xfId="14" applyFont="1" applyBorder="1" applyAlignment="1">
      <alignment vertical="center" shrinkToFit="1"/>
    </xf>
    <xf numFmtId="0" fontId="1" fillId="0" borderId="10" xfId="14" applyFont="1" applyBorder="1" applyAlignment="1">
      <alignment vertical="center" shrinkToFit="1"/>
    </xf>
    <xf numFmtId="0" fontId="1" fillId="0" borderId="0" xfId="14" applyFont="1" applyAlignment="1">
      <alignment vertical="center" shrinkToFit="1"/>
    </xf>
    <xf numFmtId="198" fontId="33" fillId="0" borderId="13" xfId="10" applyNumberFormat="1" applyFont="1" applyBorder="1" applyAlignment="1">
      <alignment horizontal="center" vertical="center"/>
    </xf>
    <xf numFmtId="197" fontId="33" fillId="12" borderId="13" xfId="10" applyNumberFormat="1" applyFont="1" applyFill="1" applyBorder="1" applyAlignment="1">
      <alignment horizontal="center" vertical="center"/>
    </xf>
    <xf numFmtId="0" fontId="16" fillId="0" borderId="1" xfId="17" applyFont="1" applyBorder="1" applyAlignment="1">
      <alignment horizontal="center" vertical="center" wrapText="1"/>
    </xf>
    <xf numFmtId="0" fontId="16" fillId="0" borderId="6" xfId="17" applyFont="1" applyBorder="1" applyAlignment="1">
      <alignment horizontal="center" vertical="center" wrapText="1"/>
    </xf>
    <xf numFmtId="0" fontId="16" fillId="0" borderId="7" xfId="17" applyFont="1" applyBorder="1" applyAlignment="1">
      <alignment horizontal="center" vertical="center" wrapText="1"/>
    </xf>
    <xf numFmtId="0" fontId="16" fillId="0" borderId="4" xfId="17" applyFont="1" applyBorder="1" applyAlignment="1">
      <alignment horizontal="center" vertical="center" wrapText="1"/>
    </xf>
    <xf numFmtId="0" fontId="16" fillId="0" borderId="10" xfId="17" applyFont="1" applyBorder="1" applyAlignment="1">
      <alignment horizontal="center" vertical="center" wrapText="1"/>
    </xf>
    <xf numFmtId="0" fontId="16" fillId="0" borderId="11" xfId="17" applyFont="1" applyBorder="1" applyAlignment="1">
      <alignment horizontal="center" vertical="center" wrapText="1"/>
    </xf>
    <xf numFmtId="197" fontId="33" fillId="0" borderId="0" xfId="14" applyNumberFormat="1" applyFont="1" applyAlignment="1" applyProtection="1">
      <alignment horizontal="center" vertical="center"/>
      <protection locked="0"/>
    </xf>
    <xf numFmtId="0" fontId="33" fillId="0" borderId="11" xfId="14" applyFont="1" applyBorder="1" applyAlignment="1">
      <alignment horizontal="center" vertical="center"/>
    </xf>
    <xf numFmtId="197" fontId="33" fillId="2" borderId="0" xfId="14" applyNumberFormat="1" applyFont="1" applyFill="1" applyAlignment="1" applyProtection="1">
      <alignment horizontal="center" vertical="center"/>
      <protection locked="0"/>
    </xf>
    <xf numFmtId="0" fontId="16" fillId="0" borderId="8" xfId="17" applyFont="1" applyBorder="1" applyAlignment="1">
      <alignment horizontal="center" vertical="center" wrapText="1"/>
    </xf>
    <xf numFmtId="0" fontId="16" fillId="0" borderId="0" xfId="17" applyFont="1" applyAlignment="1">
      <alignment horizontal="center" vertical="center" wrapText="1"/>
    </xf>
    <xf numFmtId="0" fontId="33" fillId="0" borderId="13" xfId="15" applyFont="1" applyBorder="1" applyAlignment="1">
      <alignment horizontal="center" vertical="center" wrapText="1"/>
    </xf>
    <xf numFmtId="0" fontId="33" fillId="0" borderId="3" xfId="15" applyFont="1" applyBorder="1" applyAlignment="1">
      <alignment horizontal="center" vertical="center" wrapText="1"/>
    </xf>
    <xf numFmtId="0" fontId="16" fillId="0" borderId="0" xfId="15" applyFont="1" applyAlignment="1">
      <alignment horizontal="left" vertical="center" wrapText="1"/>
    </xf>
    <xf numFmtId="0" fontId="33" fillId="2" borderId="6" xfId="15" applyFont="1" applyFill="1" applyBorder="1" applyAlignment="1" applyProtection="1">
      <alignment horizontal="center" vertical="center" shrinkToFit="1"/>
      <protection locked="0"/>
    </xf>
    <xf numFmtId="0" fontId="33" fillId="2" borderId="0" xfId="15" applyFont="1" applyFill="1" applyAlignment="1" applyProtection="1">
      <alignment horizontal="center" vertical="center" shrinkToFit="1"/>
      <protection locked="0"/>
    </xf>
    <xf numFmtId="0" fontId="16" fillId="0" borderId="0" xfId="15" applyFont="1" applyAlignment="1">
      <alignment horizontal="center" vertical="center"/>
    </xf>
    <xf numFmtId="0" fontId="16" fillId="0" borderId="10" xfId="15" applyFont="1" applyBorder="1" applyAlignment="1">
      <alignment horizontal="center" vertical="center"/>
    </xf>
    <xf numFmtId="0" fontId="33" fillId="0" borderId="0" xfId="15" applyFont="1" applyAlignment="1">
      <alignment horizontal="center" vertical="top"/>
    </xf>
    <xf numFmtId="0" fontId="16" fillId="0" borderId="6" xfId="15" applyFont="1" applyBorder="1" applyAlignment="1">
      <alignment horizontal="center" vertical="center"/>
    </xf>
    <xf numFmtId="38" fontId="33" fillId="2" borderId="6" xfId="2" applyFont="1" applyFill="1" applyBorder="1" applyAlignment="1" applyProtection="1">
      <alignment horizontal="center" vertical="center" wrapText="1"/>
      <protection locked="0"/>
    </xf>
    <xf numFmtId="38" fontId="33" fillId="2" borderId="0" xfId="2" applyFont="1" applyFill="1" applyBorder="1" applyAlignment="1" applyProtection="1">
      <alignment horizontal="center" vertical="center" wrapText="1"/>
      <protection locked="0"/>
    </xf>
    <xf numFmtId="195" fontId="33" fillId="3" borderId="3" xfId="15" applyNumberFormat="1" applyFont="1" applyFill="1" applyBorder="1" applyAlignment="1">
      <alignment horizontal="center" vertical="center" shrinkToFit="1"/>
    </xf>
    <xf numFmtId="195" fontId="33" fillId="3" borderId="2" xfId="15" applyNumberFormat="1" applyFont="1" applyFill="1" applyBorder="1" applyAlignment="1">
      <alignment horizontal="center" vertical="center" shrinkToFit="1"/>
    </xf>
    <xf numFmtId="195" fontId="33" fillId="3" borderId="5" xfId="15" applyNumberFormat="1" applyFont="1" applyFill="1" applyBorder="1" applyAlignment="1">
      <alignment horizontal="center" vertical="center" shrinkToFit="1"/>
    </xf>
    <xf numFmtId="0" fontId="33" fillId="0" borderId="0" xfId="15" applyFont="1" applyAlignment="1">
      <alignment horizontal="center" vertical="center"/>
    </xf>
    <xf numFmtId="0" fontId="33" fillId="0" borderId="10" xfId="15" applyFont="1" applyBorder="1" applyAlignment="1">
      <alignment horizontal="center" vertical="center"/>
    </xf>
    <xf numFmtId="0" fontId="33" fillId="0" borderId="6" xfId="15" applyFont="1" applyBorder="1" applyAlignment="1">
      <alignment horizontal="center" vertical="center"/>
    </xf>
    <xf numFmtId="38" fontId="33" fillId="2" borderId="0" xfId="2" applyFont="1" applyFill="1" applyBorder="1" applyAlignment="1" applyProtection="1">
      <alignment horizontal="center" vertical="center" shrinkToFit="1"/>
      <protection locked="0"/>
    </xf>
    <xf numFmtId="38" fontId="33" fillId="2" borderId="10" xfId="2" applyFont="1" applyFill="1" applyBorder="1" applyAlignment="1" applyProtection="1">
      <alignment horizontal="center" vertical="center" shrinkToFit="1"/>
      <protection locked="0"/>
    </xf>
    <xf numFmtId="38" fontId="16" fillId="2" borderId="0" xfId="2" applyFont="1" applyFill="1" applyBorder="1" applyAlignment="1" applyProtection="1">
      <alignment horizontal="center" vertical="center"/>
      <protection locked="0"/>
    </xf>
    <xf numFmtId="38" fontId="16" fillId="2" borderId="6" xfId="2" applyFont="1" applyFill="1" applyBorder="1" applyAlignment="1" applyProtection="1">
      <alignment horizontal="center" vertical="center"/>
      <protection locked="0"/>
    </xf>
    <xf numFmtId="0" fontId="16" fillId="0" borderId="6" xfId="15" applyFont="1" applyBorder="1">
      <alignment vertical="center"/>
    </xf>
    <xf numFmtId="0" fontId="16" fillId="0" borderId="7" xfId="15" applyFont="1" applyBorder="1">
      <alignment vertical="center"/>
    </xf>
    <xf numFmtId="0" fontId="16" fillId="0" borderId="10" xfId="15" applyFont="1" applyBorder="1">
      <alignment vertical="center"/>
    </xf>
    <xf numFmtId="0" fontId="16" fillId="0" borderId="11" xfId="15" applyFont="1" applyBorder="1">
      <alignment vertical="center"/>
    </xf>
    <xf numFmtId="38" fontId="16" fillId="0" borderId="0" xfId="15" applyNumberFormat="1" applyFont="1" applyAlignment="1">
      <alignment horizontal="center" vertical="center"/>
    </xf>
    <xf numFmtId="38" fontId="16" fillId="0" borderId="10" xfId="15" applyNumberFormat="1" applyFont="1" applyBorder="1" applyAlignment="1">
      <alignment horizontal="center" vertical="center"/>
    </xf>
    <xf numFmtId="38" fontId="16" fillId="0" borderId="6" xfId="15" applyNumberFormat="1" applyFont="1" applyBorder="1" applyAlignment="1">
      <alignment horizontal="center" vertical="center"/>
    </xf>
    <xf numFmtId="0" fontId="33" fillId="0" borderId="6" xfId="15" applyFont="1" applyBorder="1" applyAlignment="1">
      <alignment horizontal="center" vertical="center" shrinkToFit="1"/>
    </xf>
    <xf numFmtId="0" fontId="33" fillId="0" borderId="0" xfId="15" applyFont="1" applyAlignment="1">
      <alignment horizontal="center" vertical="center" shrinkToFit="1"/>
    </xf>
    <xf numFmtId="38" fontId="33" fillId="2" borderId="10" xfId="2" applyFont="1" applyFill="1" applyBorder="1" applyAlignment="1" applyProtection="1">
      <alignment horizontal="center" vertical="center" wrapText="1"/>
      <protection locked="0"/>
    </xf>
    <xf numFmtId="0" fontId="33" fillId="2" borderId="6" xfId="15" applyFont="1" applyFill="1" applyBorder="1" applyAlignment="1" applyProtection="1">
      <alignment horizontal="center" vertical="center"/>
      <protection locked="0"/>
    </xf>
    <xf numFmtId="0" fontId="33" fillId="2" borderId="0" xfId="15" applyFont="1" applyFill="1" applyAlignment="1" applyProtection="1">
      <alignment horizontal="center" vertical="center"/>
      <protection locked="0"/>
    </xf>
    <xf numFmtId="0" fontId="33" fillId="0" borderId="13" xfId="15" applyFont="1" applyBorder="1" applyAlignment="1">
      <alignment horizontal="center" vertical="center"/>
    </xf>
    <xf numFmtId="0" fontId="33" fillId="0" borderId="1" xfId="15" applyFont="1" applyBorder="1" applyAlignment="1">
      <alignment horizontal="center" vertical="center"/>
    </xf>
    <xf numFmtId="0" fontId="33" fillId="0" borderId="7" xfId="15" applyFont="1" applyBorder="1" applyAlignment="1">
      <alignment horizontal="center" vertical="center"/>
    </xf>
    <xf numFmtId="0" fontId="33" fillId="0" borderId="4" xfId="15" applyFont="1" applyBorder="1" applyAlignment="1">
      <alignment horizontal="center" vertical="center"/>
    </xf>
    <xf numFmtId="0" fontId="33" fillId="0" borderId="11" xfId="15" applyFont="1" applyBorder="1" applyAlignment="1">
      <alignment horizontal="center" vertical="center"/>
    </xf>
    <xf numFmtId="0" fontId="33" fillId="0" borderId="8" xfId="15" applyFont="1" applyBorder="1" applyAlignment="1">
      <alignment horizontal="center" vertical="center"/>
    </xf>
    <xf numFmtId="0" fontId="33" fillId="0" borderId="9" xfId="15" applyFont="1" applyBorder="1" applyAlignment="1">
      <alignment horizontal="center" vertical="center"/>
    </xf>
    <xf numFmtId="0" fontId="70" fillId="0" borderId="0" xfId="15" applyFont="1" applyAlignment="1">
      <alignment horizontal="center" vertical="center"/>
    </xf>
    <xf numFmtId="189" fontId="33" fillId="3" borderId="0" xfId="14" applyNumberFormat="1" applyFont="1" applyFill="1" applyAlignment="1">
      <alignment horizontal="center" vertical="center" shrinkToFit="1"/>
    </xf>
    <xf numFmtId="195" fontId="33" fillId="0" borderId="0" xfId="15" applyNumberFormat="1" applyFont="1" applyAlignment="1">
      <alignment horizontal="left" vertical="center"/>
    </xf>
    <xf numFmtId="195" fontId="16" fillId="3" borderId="0" xfId="15" applyNumberFormat="1" applyFont="1" applyFill="1" applyAlignment="1">
      <alignment horizontal="center" vertical="center" shrinkToFit="1"/>
    </xf>
    <xf numFmtId="0" fontId="33" fillId="2" borderId="19" xfId="0" applyFont="1" applyFill="1"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0" borderId="22" xfId="0" applyBorder="1" applyAlignment="1" applyProtection="1">
      <alignment vertical="center" shrinkToFit="1"/>
      <protection locked="0"/>
    </xf>
    <xf numFmtId="0" fontId="0" fillId="0" borderId="27" xfId="0" applyBorder="1" applyAlignment="1">
      <alignment vertical="center" shrinkToFit="1"/>
    </xf>
    <xf numFmtId="0" fontId="0" fillId="0" borderId="22" xfId="0" applyBorder="1" applyAlignment="1">
      <alignment vertical="center" shrinkToFit="1"/>
    </xf>
    <xf numFmtId="0" fontId="33" fillId="2" borderId="18" xfId="0" applyFont="1" applyFill="1" applyBorder="1" applyAlignment="1" applyProtection="1">
      <alignment vertical="center" shrinkToFit="1"/>
      <protection locked="0"/>
    </xf>
    <xf numFmtId="0" fontId="33" fillId="0" borderId="32" xfId="0" applyFont="1" applyBorder="1" applyAlignment="1" applyProtection="1">
      <alignment vertical="center" shrinkToFit="1"/>
      <protection locked="0"/>
    </xf>
    <xf numFmtId="0" fontId="33" fillId="0" borderId="21" xfId="0" applyFont="1" applyBorder="1" applyAlignment="1" applyProtection="1">
      <alignment vertical="center" shrinkToFit="1"/>
      <protection locked="0"/>
    </xf>
    <xf numFmtId="179" fontId="33" fillId="2" borderId="19" xfId="0" applyNumberFormat="1" applyFont="1" applyFill="1" applyBorder="1" applyAlignment="1" applyProtection="1">
      <alignment horizontal="right" vertical="center" shrinkToFit="1"/>
      <protection locked="0"/>
    </xf>
    <xf numFmtId="179" fontId="33" fillId="0" borderId="27" xfId="0" applyNumberFormat="1" applyFont="1" applyBorder="1" applyAlignment="1" applyProtection="1">
      <alignment horizontal="right" vertical="center" shrinkToFit="1"/>
      <protection locked="0"/>
    </xf>
    <xf numFmtId="179" fontId="33" fillId="0" borderId="22" xfId="0" applyNumberFormat="1" applyFont="1" applyBorder="1" applyAlignment="1" applyProtection="1">
      <alignment horizontal="right" vertical="center" shrinkToFit="1"/>
      <protection locked="0"/>
    </xf>
    <xf numFmtId="0" fontId="33" fillId="0" borderId="27" xfId="0" applyFont="1" applyBorder="1" applyAlignment="1" applyProtection="1">
      <alignment vertical="center" shrinkToFit="1"/>
      <protection locked="0"/>
    </xf>
    <xf numFmtId="0" fontId="33" fillId="0" borderId="22" xfId="0" applyFont="1" applyBorder="1" applyAlignment="1" applyProtection="1">
      <alignment vertical="center" shrinkToFit="1"/>
      <protection locked="0"/>
    </xf>
    <xf numFmtId="0" fontId="33" fillId="2" borderId="27" xfId="0" applyFont="1" applyFill="1" applyBorder="1" applyAlignment="1" applyProtection="1">
      <alignment vertical="center" shrinkToFit="1"/>
      <protection locked="0"/>
    </xf>
    <xf numFmtId="0" fontId="33" fillId="2" borderId="22" xfId="0" applyFont="1" applyFill="1" applyBorder="1" applyAlignment="1" applyProtection="1">
      <alignment vertical="center" shrinkToFit="1"/>
      <protection locked="0"/>
    </xf>
    <xf numFmtId="0" fontId="33" fillId="0" borderId="18" xfId="0" applyFont="1" applyBorder="1" applyAlignment="1">
      <alignment horizontal="left" vertical="center" indent="1"/>
    </xf>
    <xf numFmtId="0" fontId="33" fillId="0" borderId="32" xfId="0" applyFont="1" applyBorder="1" applyAlignment="1">
      <alignment horizontal="left" vertical="center" indent="1"/>
    </xf>
    <xf numFmtId="0" fontId="33" fillId="0" borderId="21" xfId="0" applyFont="1" applyBorder="1" applyAlignment="1">
      <alignment horizontal="left" vertical="center" indent="1"/>
    </xf>
    <xf numFmtId="0" fontId="33" fillId="0" borderId="1" xfId="0" applyFont="1" applyBorder="1" applyAlignment="1">
      <alignment horizontal="left" vertical="center" indent="1"/>
    </xf>
    <xf numFmtId="0" fontId="33" fillId="0" borderId="6" xfId="0" applyFont="1" applyBorder="1" applyAlignment="1">
      <alignment horizontal="left" vertical="center" indent="1"/>
    </xf>
    <xf numFmtId="0" fontId="33" fillId="0" borderId="7" xfId="0" applyFont="1" applyBorder="1" applyAlignment="1">
      <alignment horizontal="left" vertical="center" indent="1"/>
    </xf>
    <xf numFmtId="0" fontId="33" fillId="2" borderId="1" xfId="0" applyFont="1" applyFill="1" applyBorder="1" applyAlignment="1" applyProtection="1">
      <alignment vertical="center" shrinkToFit="1"/>
      <protection locked="0"/>
    </xf>
    <xf numFmtId="0" fontId="33" fillId="0" borderId="6" xfId="0" applyFont="1" applyBorder="1" applyAlignment="1" applyProtection="1">
      <alignment vertical="center" shrinkToFit="1"/>
      <protection locked="0"/>
    </xf>
    <xf numFmtId="0" fontId="33" fillId="0" borderId="7" xfId="0" applyFont="1" applyBorder="1" applyAlignment="1" applyProtection="1">
      <alignment vertical="center" shrinkToFit="1"/>
      <protection locked="0"/>
    </xf>
    <xf numFmtId="0" fontId="16" fillId="0" borderId="19" xfId="0" applyFont="1" applyBorder="1" applyAlignment="1">
      <alignment horizontal="left" vertical="center" indent="1"/>
    </xf>
    <xf numFmtId="0" fontId="16" fillId="0" borderId="27" xfId="0" applyFont="1" applyBorder="1" applyAlignment="1">
      <alignment horizontal="left" vertical="center" indent="1"/>
    </xf>
    <xf numFmtId="0" fontId="16" fillId="0" borderId="22" xfId="0" applyFont="1" applyBorder="1" applyAlignment="1">
      <alignment horizontal="left" vertical="center" indent="1"/>
    </xf>
    <xf numFmtId="178" fontId="33" fillId="2" borderId="19" xfId="0" applyNumberFormat="1" applyFont="1" applyFill="1" applyBorder="1" applyAlignment="1" applyProtection="1">
      <alignment horizontal="right" vertical="center" shrinkToFit="1"/>
      <protection locked="0"/>
    </xf>
    <xf numFmtId="178" fontId="33" fillId="0" borderId="27" xfId="0" applyNumberFormat="1" applyFont="1" applyBorder="1" applyAlignment="1" applyProtection="1">
      <alignment horizontal="right" vertical="center" shrinkToFit="1"/>
      <protection locked="0"/>
    </xf>
    <xf numFmtId="178" fontId="33" fillId="0" borderId="22" xfId="0" applyNumberFormat="1" applyFont="1" applyBorder="1" applyAlignment="1" applyProtection="1">
      <alignment horizontal="right" vertical="center" shrinkToFit="1"/>
      <protection locked="0"/>
    </xf>
    <xf numFmtId="177" fontId="33" fillId="2" borderId="19" xfId="0" applyNumberFormat="1" applyFont="1" applyFill="1" applyBorder="1" applyAlignment="1" applyProtection="1">
      <alignment horizontal="right" vertical="center" shrinkToFit="1"/>
      <protection locked="0"/>
    </xf>
    <xf numFmtId="177" fontId="33" fillId="0" borderId="27" xfId="0" applyNumberFormat="1" applyFont="1" applyBorder="1" applyAlignment="1" applyProtection="1">
      <alignment horizontal="right" vertical="center" shrinkToFit="1"/>
      <protection locked="0"/>
    </xf>
    <xf numFmtId="177" fontId="33" fillId="0" borderId="22" xfId="0" applyNumberFormat="1" applyFont="1" applyBorder="1" applyAlignment="1" applyProtection="1">
      <alignment horizontal="right" vertical="center" shrinkToFit="1"/>
      <protection locked="0"/>
    </xf>
    <xf numFmtId="178" fontId="33" fillId="3" borderId="19" xfId="0" applyNumberFormat="1" applyFont="1" applyFill="1" applyBorder="1" applyAlignment="1">
      <alignment horizontal="right" vertical="center" shrinkToFit="1"/>
    </xf>
    <xf numFmtId="178" fontId="33" fillId="0" borderId="27" xfId="0" applyNumberFormat="1" applyFont="1" applyBorder="1" applyAlignment="1">
      <alignment horizontal="right" vertical="center" shrinkToFit="1"/>
    </xf>
    <xf numFmtId="178" fontId="33" fillId="0" borderId="22" xfId="0" applyNumberFormat="1" applyFont="1" applyBorder="1" applyAlignment="1">
      <alignment horizontal="right" vertical="center" shrinkToFit="1"/>
    </xf>
    <xf numFmtId="0" fontId="33" fillId="0" borderId="20" xfId="0" applyFont="1" applyBorder="1" applyAlignment="1">
      <alignment horizontal="left" vertical="center" indent="1"/>
    </xf>
    <xf numFmtId="0" fontId="33" fillId="0" borderId="31" xfId="0" applyFont="1" applyBorder="1" applyAlignment="1">
      <alignment horizontal="left" vertical="center" indent="1"/>
    </xf>
    <xf numFmtId="0" fontId="33" fillId="0" borderId="23" xfId="0" applyFont="1" applyBorder="1" applyAlignment="1">
      <alignment horizontal="left" vertical="center" indent="1"/>
    </xf>
    <xf numFmtId="178" fontId="33" fillId="3" borderId="20" xfId="0" applyNumberFormat="1" applyFont="1" applyFill="1" applyBorder="1" applyAlignment="1">
      <alignment horizontal="right" vertical="center" shrinkToFit="1"/>
    </xf>
    <xf numFmtId="178" fontId="33" fillId="0" borderId="31" xfId="0" applyNumberFormat="1" applyFont="1" applyBorder="1" applyAlignment="1">
      <alignment horizontal="right" vertical="center" shrinkToFit="1"/>
    </xf>
    <xf numFmtId="178" fontId="33" fillId="0" borderId="23" xfId="0" applyNumberFormat="1" applyFont="1" applyBorder="1" applyAlignment="1">
      <alignment horizontal="right" vertical="center" shrinkToFit="1"/>
    </xf>
    <xf numFmtId="0" fontId="33" fillId="2" borderId="6" xfId="0" applyFont="1" applyFill="1" applyBorder="1" applyAlignment="1" applyProtection="1">
      <alignment vertical="center" shrinkToFit="1"/>
      <protection locked="0"/>
    </xf>
    <xf numFmtId="0" fontId="33" fillId="2" borderId="7" xfId="0" applyFont="1" applyFill="1" applyBorder="1" applyAlignment="1" applyProtection="1">
      <alignment vertical="center" shrinkToFit="1"/>
      <protection locked="0"/>
    </xf>
    <xf numFmtId="0" fontId="33" fillId="0" borderId="0" xfId="0" applyFont="1" applyAlignment="1">
      <alignment horizontal="left" vertical="center" wrapText="1"/>
    </xf>
    <xf numFmtId="0" fontId="33" fillId="0" borderId="19" xfId="0" applyFont="1" applyBorder="1" applyAlignment="1">
      <alignment horizontal="left" vertical="center" indent="1"/>
    </xf>
    <xf numFmtId="0" fontId="33" fillId="0" borderId="27" xfId="0" applyFont="1" applyBorder="1" applyAlignment="1">
      <alignment horizontal="left" vertical="center" indent="1"/>
    </xf>
    <xf numFmtId="0" fontId="33" fillId="0" borderId="22" xfId="0" applyFont="1" applyBorder="1" applyAlignment="1">
      <alignment horizontal="left" vertical="center" indent="1"/>
    </xf>
    <xf numFmtId="0" fontId="33" fillId="2" borderId="85" xfId="0" applyFont="1" applyFill="1" applyBorder="1" applyAlignment="1" applyProtection="1">
      <alignment vertical="center" shrinkToFit="1"/>
      <protection locked="0"/>
    </xf>
    <xf numFmtId="0" fontId="33" fillId="0" borderId="86" xfId="0" applyFont="1" applyBorder="1" applyAlignment="1" applyProtection="1">
      <alignment vertical="center" shrinkToFit="1"/>
      <protection locked="0"/>
    </xf>
    <xf numFmtId="0" fontId="33" fillId="0" borderId="87" xfId="0" applyFont="1" applyBorder="1" applyAlignment="1" applyProtection="1">
      <alignment vertical="center" shrinkToFit="1"/>
      <protection locked="0"/>
    </xf>
    <xf numFmtId="0" fontId="33" fillId="0" borderId="3" xfId="0" applyFont="1" applyBorder="1" applyAlignment="1">
      <alignment vertical="center" wrapText="1"/>
    </xf>
    <xf numFmtId="0" fontId="0" fillId="0" borderId="5" xfId="0" applyBorder="1">
      <alignment vertical="center"/>
    </xf>
    <xf numFmtId="0" fontId="33" fillId="2" borderId="13" xfId="0" applyFont="1" applyFill="1" applyBorder="1" applyAlignment="1" applyProtection="1">
      <alignment vertical="center" wrapText="1"/>
      <protection locked="0"/>
    </xf>
    <xf numFmtId="0" fontId="33"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0" xfId="0" applyAlignment="1">
      <alignment vertical="center" wrapText="1"/>
    </xf>
    <xf numFmtId="0" fontId="33" fillId="0" borderId="2" xfId="0" applyFont="1" applyBorder="1">
      <alignment vertical="center"/>
    </xf>
    <xf numFmtId="0" fontId="33" fillId="0" borderId="8" xfId="0" applyFont="1" applyBorder="1" applyAlignment="1">
      <alignment vertical="center" wrapText="1" shrinkToFit="1"/>
    </xf>
    <xf numFmtId="0" fontId="0" fillId="0" borderId="0" xfId="0">
      <alignment vertical="center"/>
    </xf>
    <xf numFmtId="0" fontId="33" fillId="0" borderId="3" xfId="0" applyFont="1" applyBorder="1" applyAlignment="1">
      <alignment horizontal="left"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16" fillId="0" borderId="20" xfId="0" applyFont="1" applyBorder="1" applyAlignment="1">
      <alignment horizontal="left" vertical="center" indent="1"/>
    </xf>
    <xf numFmtId="0" fontId="16" fillId="0" borderId="31" xfId="0" applyFont="1" applyBorder="1" applyAlignment="1">
      <alignment horizontal="left" vertical="center" indent="1"/>
    </xf>
    <xf numFmtId="0" fontId="16" fillId="0" borderId="23" xfId="0" applyFont="1" applyBorder="1" applyAlignment="1">
      <alignment horizontal="left" vertical="center" indent="1"/>
    </xf>
    <xf numFmtId="0" fontId="42" fillId="0" borderId="0" xfId="0" applyFont="1" applyAlignment="1">
      <alignment horizontal="left" vertical="top"/>
    </xf>
    <xf numFmtId="0" fontId="66" fillId="0" borderId="0" xfId="0" applyFont="1" applyAlignment="1">
      <alignment horizontal="left" vertical="top"/>
    </xf>
    <xf numFmtId="0" fontId="66" fillId="0" borderId="0" xfId="0" applyFont="1">
      <alignment vertical="center"/>
    </xf>
    <xf numFmtId="0" fontId="33" fillId="0" borderId="85" xfId="0" applyFont="1" applyBorder="1" applyAlignment="1">
      <alignment horizontal="left" vertical="center" indent="1"/>
    </xf>
    <xf numFmtId="0" fontId="33" fillId="0" borderId="86" xfId="0" applyFont="1" applyBorder="1" applyAlignment="1">
      <alignment horizontal="left" vertical="center" indent="1"/>
    </xf>
    <xf numFmtId="0" fontId="33" fillId="0" borderId="87" xfId="0" applyFont="1" applyBorder="1" applyAlignment="1">
      <alignment horizontal="left" vertical="center" indent="1"/>
    </xf>
    <xf numFmtId="0" fontId="50" fillId="0" borderId="0" xfId="0" applyFont="1" applyAlignment="1">
      <alignment horizontal="center" vertical="center"/>
    </xf>
    <xf numFmtId="183" fontId="14" fillId="3" borderId="3" xfId="0" applyNumberFormat="1" applyFont="1" applyFill="1" applyBorder="1" applyAlignment="1">
      <alignment horizontal="center" vertical="center" shrinkToFit="1"/>
    </xf>
    <xf numFmtId="183" fontId="14" fillId="3" borderId="2" xfId="0" applyNumberFormat="1" applyFont="1" applyFill="1" applyBorder="1" applyAlignment="1">
      <alignment horizontal="center" vertical="center" shrinkToFit="1"/>
    </xf>
    <xf numFmtId="183" fontId="33" fillId="3" borderId="3" xfId="2" applyNumberFormat="1" applyFont="1" applyFill="1" applyBorder="1" applyAlignment="1" applyProtection="1">
      <alignment horizontal="center" vertical="center" shrinkToFit="1"/>
    </xf>
    <xf numFmtId="183" fontId="33" fillId="3" borderId="2" xfId="2" applyNumberFormat="1" applyFont="1" applyFill="1" applyBorder="1" applyAlignment="1" applyProtection="1">
      <alignment horizontal="center" vertical="center" shrinkToFit="1"/>
    </xf>
    <xf numFmtId="0" fontId="21" fillId="0" borderId="2" xfId="0" applyFont="1" applyBorder="1" applyAlignment="1">
      <alignment vertical="center" wrapText="1"/>
    </xf>
    <xf numFmtId="0" fontId="21" fillId="0" borderId="5" xfId="0" applyFont="1" applyBorder="1" applyAlignment="1">
      <alignment vertical="center" wrapText="1"/>
    </xf>
    <xf numFmtId="0" fontId="43" fillId="3" borderId="3" xfId="0" applyFont="1" applyFill="1" applyBorder="1" applyAlignment="1">
      <alignment horizontal="center" vertical="center" shrinkToFit="1"/>
    </xf>
    <xf numFmtId="0" fontId="43" fillId="3" borderId="2" xfId="0" applyFont="1" applyFill="1" applyBorder="1" applyAlignment="1">
      <alignment horizontal="center" vertical="center" shrinkToFit="1"/>
    </xf>
    <xf numFmtId="0" fontId="43" fillId="3" borderId="5" xfId="0" applyFont="1" applyFill="1" applyBorder="1" applyAlignment="1">
      <alignment horizontal="center" vertical="center" shrinkToFit="1"/>
    </xf>
    <xf numFmtId="0" fontId="33" fillId="2" borderId="2" xfId="0" applyFont="1" applyFill="1" applyBorder="1" applyAlignment="1" applyProtection="1">
      <alignment vertical="center" wrapText="1"/>
      <protection locked="0"/>
    </xf>
    <xf numFmtId="0" fontId="33" fillId="2" borderId="5" xfId="0" applyFont="1" applyFill="1" applyBorder="1" applyAlignment="1" applyProtection="1">
      <alignment vertical="center" wrapText="1"/>
      <protection locked="0"/>
    </xf>
    <xf numFmtId="0" fontId="33" fillId="0" borderId="5" xfId="0" applyFont="1" applyBorder="1">
      <alignment vertical="center"/>
    </xf>
    <xf numFmtId="0" fontId="14" fillId="3" borderId="3" xfId="0" applyFont="1" applyFill="1" applyBorder="1" applyAlignment="1">
      <alignment vertical="center" shrinkToFit="1"/>
    </xf>
    <xf numFmtId="0" fontId="14" fillId="3" borderId="2" xfId="0" applyFont="1" applyFill="1" applyBorder="1" applyAlignment="1">
      <alignment vertical="center" shrinkToFit="1"/>
    </xf>
    <xf numFmtId="0" fontId="14" fillId="3" borderId="5" xfId="0" applyFont="1" applyFill="1" applyBorder="1" applyAlignment="1">
      <alignment vertical="center" shrinkToFit="1"/>
    </xf>
    <xf numFmtId="0" fontId="33" fillId="0" borderId="1" xfId="0" applyFont="1" applyBorder="1" applyAlignment="1">
      <alignment horizontal="center" vertical="center"/>
    </xf>
    <xf numFmtId="0" fontId="33" fillId="0" borderId="4" xfId="0" applyFont="1" applyBorder="1" applyAlignment="1">
      <alignment horizontal="center" vertical="center"/>
    </xf>
    <xf numFmtId="0" fontId="17" fillId="3" borderId="1" xfId="0" applyFont="1" applyFill="1" applyBorder="1" applyAlignment="1">
      <alignment shrinkToFit="1"/>
    </xf>
    <xf numFmtId="0" fontId="17" fillId="3" borderId="6" xfId="0" applyFont="1" applyFill="1" applyBorder="1" applyAlignment="1">
      <alignment shrinkToFit="1"/>
    </xf>
    <xf numFmtId="0" fontId="17" fillId="3" borderId="7" xfId="0" applyFont="1" applyFill="1" applyBorder="1" applyAlignment="1">
      <alignment shrinkToFit="1"/>
    </xf>
    <xf numFmtId="0" fontId="21" fillId="0" borderId="6" xfId="0" applyFont="1" applyBorder="1" applyAlignment="1">
      <alignment wrapText="1"/>
    </xf>
    <xf numFmtId="0" fontId="21" fillId="0" borderId="7" xfId="0" applyFont="1" applyBorder="1" applyAlignment="1">
      <alignment wrapText="1"/>
    </xf>
    <xf numFmtId="0" fontId="21" fillId="0" borderId="10" xfId="0" applyFont="1" applyBorder="1" applyAlignment="1">
      <alignment vertical="center" wrapText="1"/>
    </xf>
    <xf numFmtId="0" fontId="21" fillId="0" borderId="11" xfId="0" applyFont="1" applyBorder="1" applyAlignment="1">
      <alignment vertical="center" wrapText="1"/>
    </xf>
    <xf numFmtId="0" fontId="16" fillId="0" borderId="3" xfId="0" applyFont="1" applyBorder="1" applyAlignment="1">
      <alignment horizontal="center" vertical="center"/>
    </xf>
    <xf numFmtId="0" fontId="33" fillId="3" borderId="4" xfId="0" applyFont="1"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33" fillId="3" borderId="1" xfId="0" applyFont="1" applyFill="1"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16" fillId="3" borderId="3" xfId="0" applyFont="1" applyFill="1" applyBorder="1" applyAlignment="1">
      <alignment vertical="center" shrinkToFit="1"/>
    </xf>
    <xf numFmtId="0" fontId="16" fillId="0" borderId="1"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shrinkToFit="1"/>
    </xf>
    <xf numFmtId="0" fontId="14" fillId="3" borderId="8" xfId="0" applyFont="1" applyFill="1" applyBorder="1" applyAlignment="1">
      <alignment vertical="center" shrinkToFit="1"/>
    </xf>
    <xf numFmtId="0" fontId="14" fillId="3" borderId="0" xfId="0" applyFont="1" applyFill="1" applyAlignment="1">
      <alignment vertical="center" shrinkToFit="1"/>
    </xf>
    <xf numFmtId="0" fontId="14" fillId="3" borderId="9" xfId="0" applyFont="1" applyFill="1" applyBorder="1" applyAlignment="1">
      <alignment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21" fillId="0" borderId="6" xfId="0" applyFont="1" applyBorder="1" applyAlignment="1">
      <alignment vertical="center" wrapText="1"/>
    </xf>
    <xf numFmtId="0" fontId="21" fillId="0" borderId="7" xfId="0" applyFont="1" applyBorder="1" applyAlignment="1">
      <alignment vertical="center" wrapText="1"/>
    </xf>
    <xf numFmtId="0" fontId="0" fillId="0" borderId="7" xfId="0" applyBorder="1" applyAlignment="1">
      <alignment shrinkToFit="1"/>
    </xf>
    <xf numFmtId="0" fontId="33" fillId="0" borderId="2" xfId="0" applyFont="1" applyBorder="1" applyAlignment="1">
      <alignment vertical="center" wrapText="1"/>
    </xf>
    <xf numFmtId="0" fontId="33" fillId="0" borderId="5" xfId="0" applyFont="1" applyBorder="1" applyAlignment="1">
      <alignment vertical="center" wrapText="1"/>
    </xf>
    <xf numFmtId="0" fontId="33" fillId="3" borderId="3" xfId="0" applyFont="1" applyFill="1" applyBorder="1" applyAlignment="1">
      <alignment horizontal="left" vertical="center" shrinkToFit="1"/>
    </xf>
    <xf numFmtId="0" fontId="11" fillId="0" borderId="2" xfId="0" applyFont="1" applyBorder="1" applyAlignment="1">
      <alignment vertical="center" wrapText="1" shrinkToFit="1"/>
    </xf>
    <xf numFmtId="0" fontId="11" fillId="0" borderId="5" xfId="0" applyFont="1" applyBorder="1" applyAlignment="1">
      <alignment vertical="center" wrapText="1" shrinkToFit="1"/>
    </xf>
    <xf numFmtId="58" fontId="33" fillId="2" borderId="3" xfId="0" applyNumberFormat="1" applyFont="1" applyFill="1" applyBorder="1" applyAlignment="1" applyProtection="1">
      <alignment horizontal="center" vertical="center" shrinkToFit="1"/>
      <protection locked="0"/>
    </xf>
    <xf numFmtId="58" fontId="33" fillId="2" borderId="2" xfId="0" applyNumberFormat="1" applyFont="1" applyFill="1" applyBorder="1" applyAlignment="1" applyProtection="1">
      <alignment horizontal="center" vertical="center" shrinkToFit="1"/>
      <protection locked="0"/>
    </xf>
    <xf numFmtId="0" fontId="0" fillId="3" borderId="2" xfId="0" applyFill="1" applyBorder="1" applyAlignment="1">
      <alignment horizontal="left" vertical="center" shrinkToFit="1"/>
    </xf>
    <xf numFmtId="0" fontId="0" fillId="3" borderId="5" xfId="0" applyFill="1" applyBorder="1" applyAlignment="1">
      <alignment horizontal="left" vertical="center" shrinkToFit="1"/>
    </xf>
    <xf numFmtId="0" fontId="33" fillId="3" borderId="2" xfId="0" applyFont="1" applyFill="1" applyBorder="1" applyAlignment="1">
      <alignment horizontal="center" vertical="center" shrinkToFit="1"/>
    </xf>
    <xf numFmtId="58" fontId="33" fillId="2" borderId="5" xfId="0" applyNumberFormat="1" applyFont="1" applyFill="1" applyBorder="1" applyAlignment="1" applyProtection="1">
      <alignment horizontal="center" vertical="center" shrinkToFit="1"/>
      <protection locked="0"/>
    </xf>
    <xf numFmtId="0" fontId="14" fillId="3" borderId="4" xfId="0" applyFont="1" applyFill="1" applyBorder="1" applyAlignment="1">
      <alignment vertical="center" shrinkToFit="1"/>
    </xf>
    <xf numFmtId="0" fontId="14" fillId="3" borderId="10" xfId="0" applyFont="1" applyFill="1" applyBorder="1" applyAlignment="1">
      <alignment vertical="center" shrinkToFit="1"/>
    </xf>
    <xf numFmtId="0" fontId="14" fillId="3" borderId="11" xfId="0" applyFont="1" applyFill="1" applyBorder="1" applyAlignment="1">
      <alignment vertical="center" shrinkToFit="1"/>
    </xf>
    <xf numFmtId="0" fontId="42" fillId="0" borderId="0" xfId="0" applyFont="1" applyAlignment="1">
      <alignment vertical="center" wrapText="1"/>
    </xf>
    <xf numFmtId="0" fontId="33" fillId="11" borderId="3" xfId="0" applyFont="1" applyFill="1" applyBorder="1" applyAlignment="1">
      <alignment horizontal="center" vertical="center" wrapText="1"/>
    </xf>
    <xf numFmtId="0" fontId="33" fillId="11" borderId="5" xfId="0" applyFont="1" applyFill="1" applyBorder="1" applyAlignment="1">
      <alignment horizontal="center" vertical="center" wrapText="1"/>
    </xf>
    <xf numFmtId="0" fontId="33" fillId="11" borderId="3" xfId="0" applyFont="1" applyFill="1" applyBorder="1" applyAlignment="1">
      <alignment horizontal="center" vertical="center"/>
    </xf>
    <xf numFmtId="0" fontId="33" fillId="11" borderId="5" xfId="0" applyFont="1" applyFill="1" applyBorder="1" applyAlignment="1">
      <alignment horizontal="center" vertical="center"/>
    </xf>
    <xf numFmtId="178" fontId="33" fillId="11" borderId="0" xfId="0" applyNumberFormat="1" applyFont="1" applyFill="1" applyAlignment="1">
      <alignment horizontal="right" vertical="center" indent="1" shrinkToFit="1"/>
    </xf>
    <xf numFmtId="0" fontId="33" fillId="11" borderId="0" xfId="0" applyFont="1" applyFill="1">
      <alignment vertical="center"/>
    </xf>
    <xf numFmtId="0" fontId="33" fillId="11" borderId="33" xfId="0" applyFont="1" applyFill="1" applyBorder="1" applyAlignment="1">
      <alignment horizontal="center" vertical="center"/>
    </xf>
    <xf numFmtId="0" fontId="33" fillId="11" borderId="34" xfId="0" applyFont="1" applyFill="1" applyBorder="1" applyAlignment="1">
      <alignment horizontal="center" vertical="center"/>
    </xf>
    <xf numFmtId="0" fontId="33" fillId="11" borderId="1" xfId="0" applyFont="1" applyFill="1" applyBorder="1" applyAlignment="1">
      <alignment horizontal="center" vertical="center" wrapText="1"/>
    </xf>
    <xf numFmtId="0" fontId="33" fillId="11" borderId="7" xfId="0" applyFont="1" applyFill="1" applyBorder="1" applyAlignment="1">
      <alignment horizontal="center" vertical="center" wrapText="1"/>
    </xf>
    <xf numFmtId="0" fontId="59" fillId="11" borderId="0" xfId="0" applyFont="1" applyFill="1" applyAlignment="1">
      <alignment horizontal="center" vertical="center"/>
    </xf>
    <xf numFmtId="0" fontId="60" fillId="11" borderId="0" xfId="0" applyFont="1" applyFill="1" applyAlignment="1">
      <alignment horizontal="center" vertical="center"/>
    </xf>
    <xf numFmtId="0" fontId="33" fillId="6" borderId="0" xfId="0" applyFont="1" applyFill="1" applyAlignment="1" applyProtection="1">
      <alignment vertical="center" wrapText="1"/>
      <protection locked="0"/>
    </xf>
    <xf numFmtId="0" fontId="0" fillId="6" borderId="0" xfId="0" applyFill="1" applyAlignment="1" applyProtection="1">
      <alignment vertical="center" wrapText="1"/>
      <protection locked="0"/>
    </xf>
    <xf numFmtId="0" fontId="0" fillId="2" borderId="2" xfId="0" applyFill="1" applyBorder="1" applyProtection="1">
      <alignment vertical="center"/>
      <protection locked="0"/>
    </xf>
    <xf numFmtId="0" fontId="0" fillId="2" borderId="5" xfId="0" applyFill="1" applyBorder="1" applyProtection="1">
      <alignment vertical="center"/>
      <protection locked="0"/>
    </xf>
    <xf numFmtId="0" fontId="39" fillId="0" borderId="0" xfId="0" applyFont="1" applyAlignment="1">
      <alignment vertical="center" wrapText="1"/>
    </xf>
    <xf numFmtId="0" fontId="21" fillId="11" borderId="0" xfId="0" applyFont="1" applyFill="1">
      <alignment vertical="center"/>
    </xf>
    <xf numFmtId="0" fontId="72" fillId="6" borderId="0" xfId="0" applyFont="1" applyFill="1" applyAlignment="1">
      <alignment horizontal="left" vertical="center" wrapText="1"/>
    </xf>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53" fillId="11" borderId="0" xfId="0" applyFont="1" applyFill="1" applyAlignment="1">
      <alignment vertical="center" shrinkToFit="1"/>
    </xf>
    <xf numFmtId="0" fontId="53" fillId="11" borderId="0" xfId="0" applyFont="1" applyFill="1">
      <alignment vertical="center"/>
    </xf>
    <xf numFmtId="0" fontId="33" fillId="2" borderId="1" xfId="0" applyFont="1"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103" fillId="2" borderId="1" xfId="8" applyFont="1" applyFill="1" applyBorder="1">
      <alignment vertical="center"/>
    </xf>
    <xf numFmtId="0" fontId="102" fillId="0" borderId="6" xfId="8" applyFont="1" applyBorder="1">
      <alignment vertical="center"/>
    </xf>
    <xf numFmtId="0" fontId="102" fillId="0" borderId="7" xfId="8" applyFont="1" applyBorder="1">
      <alignment vertical="center"/>
    </xf>
    <xf numFmtId="0" fontId="102" fillId="2" borderId="8" xfId="8" applyFont="1" applyFill="1" applyBorder="1" applyAlignment="1" applyProtection="1">
      <alignment vertical="top" wrapText="1"/>
      <protection locked="0"/>
    </xf>
    <xf numFmtId="0" fontId="102" fillId="0" borderId="0" xfId="8" applyFont="1" applyAlignment="1" applyProtection="1">
      <alignment vertical="top" wrapText="1"/>
      <protection locked="0"/>
    </xf>
    <xf numFmtId="0" fontId="102" fillId="0" borderId="9" xfId="8" applyFont="1" applyBorder="1" applyAlignment="1" applyProtection="1">
      <alignment vertical="top" wrapText="1"/>
      <protection locked="0"/>
    </xf>
    <xf numFmtId="0" fontId="102" fillId="0" borderId="8" xfId="8" applyFont="1" applyBorder="1" applyAlignment="1" applyProtection="1">
      <alignment vertical="top" wrapText="1"/>
      <protection locked="0"/>
    </xf>
    <xf numFmtId="0" fontId="102" fillId="0" borderId="4" xfId="8" applyFont="1" applyBorder="1" applyAlignment="1" applyProtection="1">
      <alignment vertical="top" wrapText="1"/>
      <protection locked="0"/>
    </xf>
    <xf numFmtId="0" fontId="102" fillId="0" borderId="10" xfId="8" applyFont="1" applyBorder="1" applyAlignment="1" applyProtection="1">
      <alignment vertical="top" wrapText="1"/>
      <protection locked="0"/>
    </xf>
    <xf numFmtId="0" fontId="102" fillId="0" borderId="11" xfId="8" applyFont="1" applyBorder="1" applyAlignment="1" applyProtection="1">
      <alignment vertical="top" wrapText="1"/>
      <protection locked="0"/>
    </xf>
    <xf numFmtId="0" fontId="102" fillId="0" borderId="10" xfId="0" applyFont="1" applyBorder="1" applyAlignment="1">
      <alignment vertical="center" shrinkToFit="1"/>
    </xf>
    <xf numFmtId="0" fontId="37" fillId="4" borderId="26" xfId="10" applyFont="1" applyFill="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39" fillId="2" borderId="1" xfId="1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39" fillId="0" borderId="17" xfId="10" applyFont="1" applyBorder="1" applyAlignment="1">
      <alignment horizontal="center" vertical="center"/>
    </xf>
    <xf numFmtId="0" fontId="39" fillId="0" borderId="12" xfId="10" applyFont="1" applyBorder="1" applyAlignment="1">
      <alignment horizontal="center" vertical="center"/>
    </xf>
    <xf numFmtId="0" fontId="39" fillId="0" borderId="3" xfId="10" applyFont="1" applyBorder="1" applyAlignment="1">
      <alignment horizontal="center" vertical="center"/>
    </xf>
    <xf numFmtId="0" fontId="33" fillId="0" borderId="3" xfId="10" applyFont="1" applyBorder="1" applyAlignment="1">
      <alignment horizontal="center" vertical="center"/>
    </xf>
    <xf numFmtId="0" fontId="39" fillId="0" borderId="79" xfId="10" applyFont="1" applyBorder="1" applyAlignment="1">
      <alignment horizontal="center" vertical="center" wrapText="1"/>
    </xf>
    <xf numFmtId="0" fontId="33" fillId="0" borderId="80" xfId="10" applyFont="1" applyBorder="1" applyAlignment="1">
      <alignment horizontal="center" vertical="center" wrapText="1"/>
    </xf>
    <xf numFmtId="0" fontId="39" fillId="0" borderId="76" xfId="10" applyFont="1" applyBorder="1">
      <alignment vertical="center"/>
    </xf>
    <xf numFmtId="0" fontId="33" fillId="0" borderId="77" xfId="10" applyFont="1" applyBorder="1">
      <alignment vertical="center"/>
    </xf>
    <xf numFmtId="0" fontId="33" fillId="0" borderId="78" xfId="10" applyFont="1" applyBorder="1">
      <alignment vertical="center"/>
    </xf>
    <xf numFmtId="0" fontId="39" fillId="0" borderId="81" xfId="10" applyFont="1" applyBorder="1">
      <alignment vertical="center"/>
    </xf>
    <xf numFmtId="0" fontId="33" fillId="0" borderId="82" xfId="10" applyFont="1" applyBorder="1">
      <alignment vertical="center"/>
    </xf>
    <xf numFmtId="0" fontId="33" fillId="0" borderId="83" xfId="10" applyFont="1" applyBorder="1">
      <alignment vertical="center"/>
    </xf>
    <xf numFmtId="0" fontId="39" fillId="0" borderId="14" xfId="10" applyFont="1" applyBorder="1" applyAlignment="1">
      <alignment horizontal="center" vertical="center"/>
    </xf>
    <xf numFmtId="0" fontId="33" fillId="0" borderId="14" xfId="10" applyFont="1" applyBorder="1" applyAlignment="1">
      <alignment horizontal="center" vertical="center"/>
    </xf>
    <xf numFmtId="0" fontId="47" fillId="0" borderId="28" xfId="10" applyFont="1" applyBorder="1" applyAlignment="1">
      <alignment horizontal="center" vertical="center"/>
    </xf>
    <xf numFmtId="0" fontId="47" fillId="0" borderId="14" xfId="10" applyFont="1" applyBorder="1">
      <alignment vertical="center"/>
    </xf>
    <xf numFmtId="0" fontId="47" fillId="0" borderId="56" xfId="10" applyFont="1" applyBorder="1">
      <alignment vertical="center"/>
    </xf>
    <xf numFmtId="0" fontId="47" fillId="0" borderId="29" xfId="10" applyFont="1" applyBorder="1">
      <alignment vertical="center"/>
    </xf>
    <xf numFmtId="0" fontId="47" fillId="0" borderId="15" xfId="10" applyFont="1" applyBorder="1">
      <alignment vertical="center"/>
    </xf>
    <xf numFmtId="0" fontId="47" fillId="0" borderId="57" xfId="10" applyFont="1" applyBorder="1">
      <alignment vertical="center"/>
    </xf>
    <xf numFmtId="38" fontId="47" fillId="3" borderId="14" xfId="10" applyNumberFormat="1" applyFont="1" applyFill="1" applyBorder="1" applyAlignment="1">
      <alignment horizontal="center" vertical="center"/>
    </xf>
    <xf numFmtId="0" fontId="47" fillId="3" borderId="30" xfId="10" applyFont="1" applyFill="1" applyBorder="1" applyAlignment="1">
      <alignment horizontal="center" vertical="center"/>
    </xf>
    <xf numFmtId="0" fontId="47" fillId="3" borderId="15" xfId="10" applyFont="1" applyFill="1" applyBorder="1" applyAlignment="1">
      <alignment horizontal="center" vertical="center"/>
    </xf>
    <xf numFmtId="0" fontId="47" fillId="3" borderId="24" xfId="10" applyFont="1" applyFill="1" applyBorder="1" applyAlignment="1">
      <alignment horizontal="center" vertical="center"/>
    </xf>
    <xf numFmtId="0" fontId="47" fillId="0" borderId="28" xfId="10" applyFont="1" applyBorder="1" applyAlignment="1">
      <alignment horizontal="center" vertical="center" shrinkToFit="1"/>
    </xf>
    <xf numFmtId="0" fontId="47" fillId="0" borderId="56" xfId="10" applyFont="1" applyBorder="1" applyAlignment="1">
      <alignment vertical="center" shrinkToFit="1"/>
    </xf>
    <xf numFmtId="0" fontId="47" fillId="0" borderId="29" xfId="10" applyFont="1" applyBorder="1" applyAlignment="1">
      <alignment vertical="center" shrinkToFit="1"/>
    </xf>
    <xf numFmtId="0" fontId="47" fillId="0" borderId="57" xfId="10" applyFont="1" applyBorder="1" applyAlignment="1">
      <alignment vertical="center" shrinkToFit="1"/>
    </xf>
    <xf numFmtId="0" fontId="47" fillId="3" borderId="14" xfId="10" applyFont="1" applyFill="1" applyBorder="1" applyAlignment="1">
      <alignment horizontal="center" vertical="center"/>
    </xf>
    <xf numFmtId="0" fontId="97" fillId="0" borderId="45" xfId="10" applyFont="1" applyBorder="1" applyAlignment="1">
      <alignment horizontal="center" vertical="center"/>
    </xf>
    <xf numFmtId="0" fontId="97" fillId="0" borderId="46" xfId="10" applyFont="1" applyBorder="1" applyAlignment="1">
      <alignment horizontal="center" vertical="center"/>
    </xf>
    <xf numFmtId="0" fontId="40" fillId="0" borderId="2" xfId="10" applyFont="1" applyBorder="1" applyProtection="1">
      <alignment vertical="center"/>
      <protection locked="0"/>
    </xf>
    <xf numFmtId="0" fontId="40" fillId="0" borderId="5" xfId="10" applyFont="1" applyBorder="1" applyProtection="1">
      <alignment vertical="center"/>
      <protection locked="0"/>
    </xf>
    <xf numFmtId="0" fontId="40" fillId="0" borderId="3" xfId="10" applyFont="1" applyBorder="1" applyProtection="1">
      <alignment vertical="center"/>
      <protection locked="0"/>
    </xf>
    <xf numFmtId="0" fontId="97" fillId="0" borderId="25" xfId="10" applyFont="1" applyBorder="1" applyAlignment="1">
      <alignment vertical="center" textRotation="255"/>
    </xf>
    <xf numFmtId="0" fontId="39" fillId="0" borderId="3" xfId="10" applyFont="1" applyBorder="1" applyProtection="1">
      <alignment vertical="center"/>
      <protection locked="0"/>
    </xf>
    <xf numFmtId="0" fontId="33" fillId="0" borderId="5" xfId="10" applyFont="1" applyBorder="1" applyProtection="1">
      <alignment vertical="center"/>
      <protection locked="0"/>
    </xf>
    <xf numFmtId="0" fontId="97" fillId="0" borderId="17" xfId="10" applyFont="1" applyBorder="1" applyAlignment="1">
      <alignment vertical="center" textRotation="255"/>
    </xf>
    <xf numFmtId="0" fontId="95" fillId="0" borderId="1" xfId="10" applyFont="1" applyBorder="1" applyAlignment="1">
      <alignment horizontal="center" vertical="center"/>
    </xf>
    <xf numFmtId="0" fontId="37" fillId="0" borderId="7" xfId="10" applyFont="1" applyBorder="1" applyAlignment="1">
      <alignment horizontal="center" vertical="center"/>
    </xf>
    <xf numFmtId="0" fontId="37" fillId="3" borderId="26" xfId="10" applyFont="1" applyFill="1" applyBorder="1" applyAlignment="1">
      <alignment horizontal="center" vertical="center" shrinkToFit="1"/>
    </xf>
    <xf numFmtId="0" fontId="37" fillId="3" borderId="35" xfId="10" applyFont="1" applyFill="1" applyBorder="1" applyAlignment="1">
      <alignment horizontal="center" vertical="center" shrinkToFit="1"/>
    </xf>
    <xf numFmtId="49" fontId="39" fillId="0" borderId="13" xfId="10" applyNumberFormat="1" applyFont="1" applyBorder="1">
      <alignment vertical="center"/>
    </xf>
    <xf numFmtId="0" fontId="33" fillId="0" borderId="13" xfId="10" applyFont="1" applyBorder="1">
      <alignment vertical="center"/>
    </xf>
    <xf numFmtId="0" fontId="39" fillId="0" borderId="13" xfId="10" applyFont="1" applyBorder="1" applyAlignment="1">
      <alignment horizontal="center" vertical="center"/>
    </xf>
    <xf numFmtId="0" fontId="33" fillId="0" borderId="2" xfId="10" applyFont="1" applyBorder="1" applyAlignment="1">
      <alignment horizontal="center" vertical="center"/>
    </xf>
    <xf numFmtId="0" fontId="33" fillId="0" borderId="5" xfId="10" applyFont="1" applyBorder="1" applyAlignment="1">
      <alignment horizontal="center" vertical="center"/>
    </xf>
    <xf numFmtId="0" fontId="39" fillId="0" borderId="13" xfId="10" applyFont="1" applyBorder="1" applyAlignment="1">
      <alignment horizontal="center" vertical="center" shrinkToFit="1"/>
    </xf>
    <xf numFmtId="0" fontId="33" fillId="0" borderId="13" xfId="10" applyFont="1" applyBorder="1" applyAlignment="1">
      <alignment vertical="center" shrinkToFit="1"/>
    </xf>
    <xf numFmtId="0" fontId="39" fillId="0" borderId="3" xfId="10" applyFont="1" applyBorder="1" applyAlignment="1">
      <alignment horizontal="center" vertical="center" shrinkToFit="1"/>
    </xf>
    <xf numFmtId="0" fontId="33" fillId="0" borderId="2" xfId="10" applyFont="1" applyBorder="1" applyAlignment="1">
      <alignment horizontal="center" vertical="center" shrinkToFit="1"/>
    </xf>
    <xf numFmtId="0" fontId="33" fillId="0" borderId="5" xfId="10" applyFont="1" applyBorder="1" applyAlignment="1">
      <alignment horizontal="center" vertical="center" shrinkToFit="1"/>
    </xf>
    <xf numFmtId="0" fontId="39" fillId="0" borderId="3" xfId="10" applyFont="1" applyBorder="1">
      <alignment vertical="center"/>
    </xf>
    <xf numFmtId="0" fontId="33" fillId="0" borderId="2" xfId="10" applyFont="1" applyBorder="1">
      <alignment vertical="center"/>
    </xf>
    <xf numFmtId="0" fontId="39" fillId="0" borderId="13" xfId="10" applyFont="1" applyBorder="1" applyAlignment="1" applyProtection="1">
      <alignment horizontal="left" vertical="center"/>
      <protection locked="0"/>
    </xf>
    <xf numFmtId="0" fontId="39" fillId="0" borderId="1" xfId="10" applyFont="1" applyBorder="1">
      <alignment vertical="center"/>
    </xf>
    <xf numFmtId="0" fontId="33" fillId="0" borderId="6" xfId="10" applyFont="1" applyBorder="1">
      <alignment vertical="center"/>
    </xf>
    <xf numFmtId="0" fontId="39" fillId="0" borderId="6" xfId="10" applyFont="1" applyBorder="1">
      <alignment vertical="center"/>
    </xf>
    <xf numFmtId="0" fontId="33" fillId="0" borderId="0" xfId="21" applyFont="1" applyAlignment="1">
      <alignment vertical="center" wrapText="1"/>
    </xf>
    <xf numFmtId="0" fontId="40" fillId="0" borderId="1" xfId="21" applyFont="1" applyBorder="1" applyAlignment="1">
      <alignment vertical="top" wrapText="1"/>
    </xf>
    <xf numFmtId="0" fontId="0" fillId="0" borderId="6" xfId="0" applyBorder="1" applyAlignment="1">
      <alignment vertical="top"/>
    </xf>
    <xf numFmtId="0" fontId="0" fillId="0" borderId="7" xfId="0" applyBorder="1" applyAlignment="1">
      <alignment vertical="top"/>
    </xf>
    <xf numFmtId="0" fontId="0" fillId="0" borderId="4"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43" fillId="0" borderId="0" xfId="21" applyFont="1" applyAlignment="1">
      <alignment horizontal="left" vertical="center" wrapText="1"/>
    </xf>
    <xf numFmtId="0" fontId="101" fillId="0" borderId="0" xfId="0" applyFont="1" applyAlignment="1">
      <alignment horizontal="left" vertical="center"/>
    </xf>
    <xf numFmtId="0" fontId="42" fillId="0" borderId="63" xfId="10" applyFont="1" applyBorder="1" applyAlignment="1">
      <alignment horizontal="left" vertical="center" wrapText="1"/>
    </xf>
    <xf numFmtId="0" fontId="42" fillId="0" borderId="0" xfId="10" applyFont="1" applyAlignment="1">
      <alignment horizontal="left" vertical="center" wrapText="1"/>
    </xf>
    <xf numFmtId="0" fontId="42" fillId="0" borderId="64" xfId="10" applyFont="1" applyBorder="1" applyAlignment="1">
      <alignment horizontal="left" vertical="center" wrapText="1"/>
    </xf>
    <xf numFmtId="0" fontId="42" fillId="0" borderId="65" xfId="10" applyFont="1" applyBorder="1" applyAlignment="1">
      <alignment horizontal="left" vertical="center" wrapText="1"/>
    </xf>
    <xf numFmtId="0" fontId="42" fillId="0" borderId="66" xfId="10" applyFont="1" applyBorder="1" applyAlignment="1">
      <alignment horizontal="left" vertical="center" wrapText="1"/>
    </xf>
    <xf numFmtId="0" fontId="42" fillId="0" borderId="67" xfId="10" applyFont="1" applyBorder="1" applyAlignment="1">
      <alignment horizontal="left" vertical="center" wrapText="1"/>
    </xf>
    <xf numFmtId="0" fontId="38" fillId="2" borderId="0" xfId="10" applyFont="1" applyFill="1" applyAlignment="1" applyProtection="1">
      <alignment horizontal="left" vertical="center" shrinkToFit="1"/>
      <protection locked="0"/>
    </xf>
    <xf numFmtId="0" fontId="38" fillId="2" borderId="9" xfId="10" applyFont="1" applyFill="1" applyBorder="1" applyAlignment="1" applyProtection="1">
      <alignment horizontal="left" vertical="center" shrinkToFit="1"/>
      <protection locked="0"/>
    </xf>
    <xf numFmtId="0" fontId="38" fillId="0" borderId="9" xfId="10" applyFont="1" applyBorder="1">
      <alignment vertical="center"/>
    </xf>
    <xf numFmtId="0" fontId="38" fillId="0" borderId="9" xfId="10" applyFont="1" applyBorder="1" applyAlignment="1">
      <alignment horizontal="center" vertical="center" shrinkToFit="1"/>
    </xf>
    <xf numFmtId="0" fontId="38" fillId="0" borderId="0" xfId="10" applyFont="1" applyAlignment="1" applyProtection="1">
      <alignment horizontal="left" vertical="center" shrinkToFit="1"/>
      <protection locked="0"/>
    </xf>
    <xf numFmtId="0" fontId="38" fillId="0" borderId="9" xfId="10" applyFont="1" applyBorder="1" applyAlignment="1" applyProtection="1">
      <alignment horizontal="left" vertical="center" shrinkToFit="1"/>
      <protection locked="0"/>
    </xf>
    <xf numFmtId="0" fontId="38" fillId="0" borderId="7" xfId="10" applyFont="1" applyBorder="1">
      <alignment vertical="center"/>
    </xf>
    <xf numFmtId="0" fontId="38" fillId="0" borderId="11" xfId="10" applyFont="1" applyBorder="1">
      <alignment vertical="center"/>
    </xf>
    <xf numFmtId="0" fontId="38" fillId="0" borderId="6" xfId="10" applyFont="1" applyBorder="1" applyAlignment="1">
      <alignment horizontal="distributed" vertical="center"/>
    </xf>
    <xf numFmtId="0" fontId="16" fillId="2" borderId="6" xfId="10" applyFont="1" applyFill="1" applyBorder="1" applyAlignment="1" applyProtection="1">
      <alignment horizontal="center" vertical="center" shrinkToFit="1"/>
      <protection locked="0"/>
    </xf>
    <xf numFmtId="0" fontId="8" fillId="0" borderId="6" xfId="10" applyBorder="1" applyAlignment="1" applyProtection="1">
      <alignment horizontal="center" vertical="center" shrinkToFit="1"/>
      <protection locked="0"/>
    </xf>
    <xf numFmtId="0" fontId="38" fillId="0" borderId="10" xfId="10" applyFont="1" applyBorder="1" applyAlignment="1">
      <alignment horizontal="distributed" vertical="center"/>
    </xf>
    <xf numFmtId="0" fontId="16" fillId="2" borderId="10" xfId="10" applyFont="1" applyFill="1" applyBorder="1" applyAlignment="1" applyProtection="1">
      <alignment horizontal="center" vertical="center" shrinkToFit="1"/>
      <protection locked="0"/>
    </xf>
    <xf numFmtId="0" fontId="8" fillId="0" borderId="10" xfId="10" applyBorder="1" applyAlignment="1" applyProtection="1">
      <alignment horizontal="center" vertical="center" shrinkToFit="1"/>
      <protection locked="0"/>
    </xf>
    <xf numFmtId="0" fontId="38" fillId="0" borderId="6" xfId="10" applyFont="1" applyBorder="1" applyAlignment="1">
      <alignment horizontal="left" vertical="center" wrapText="1"/>
    </xf>
    <xf numFmtId="0" fontId="38" fillId="0" borderId="10" xfId="10" applyFont="1" applyBorder="1" applyAlignment="1">
      <alignment horizontal="left" vertical="center"/>
    </xf>
    <xf numFmtId="0" fontId="21" fillId="0" borderId="10" xfId="10" applyFont="1" applyBorder="1" applyAlignment="1">
      <alignment horizontal="center" vertical="top" wrapText="1"/>
    </xf>
    <xf numFmtId="0" fontId="38" fillId="0" borderId="6" xfId="10" applyFont="1" applyBorder="1" applyAlignment="1"/>
    <xf numFmtId="0" fontId="38" fillId="0" borderId="7" xfId="10" applyFont="1" applyBorder="1" applyAlignment="1"/>
    <xf numFmtId="0" fontId="38" fillId="2" borderId="10" xfId="10" applyFont="1" applyFill="1" applyBorder="1" applyAlignment="1" applyProtection="1">
      <alignment horizontal="center" vertical="center" shrinkToFit="1"/>
      <protection locked="0"/>
    </xf>
    <xf numFmtId="0" fontId="38" fillId="3" borderId="6" xfId="0" applyFont="1" applyFill="1" applyBorder="1" applyAlignment="1">
      <alignment horizontal="right" vertical="center" shrinkToFit="1"/>
    </xf>
    <xf numFmtId="0" fontId="33" fillId="3" borderId="6" xfId="0" applyFont="1" applyFill="1" applyBorder="1" applyAlignment="1">
      <alignment horizontal="center" vertical="center" shrinkToFit="1"/>
    </xf>
    <xf numFmtId="0" fontId="0" fillId="0" borderId="6" xfId="0" applyBorder="1" applyAlignment="1">
      <alignment horizontal="center" vertical="center" shrinkToFit="1"/>
    </xf>
    <xf numFmtId="0" fontId="33" fillId="3" borderId="6" xfId="0" applyFont="1" applyFill="1" applyBorder="1" applyAlignment="1">
      <alignment horizontal="right" vertical="center" shrinkToFit="1"/>
    </xf>
    <xf numFmtId="0" fontId="38" fillId="2" borderId="0" xfId="10" applyFont="1" applyFill="1" applyAlignment="1" applyProtection="1">
      <alignment horizontal="center" vertical="center" shrinkToFit="1"/>
      <protection locked="0"/>
    </xf>
    <xf numFmtId="0" fontId="8" fillId="0" borderId="0" xfId="10" applyAlignment="1" applyProtection="1">
      <alignment vertical="center" shrinkToFit="1"/>
      <protection locked="0"/>
    </xf>
    <xf numFmtId="0" fontId="38" fillId="0" borderId="0" xfId="10" applyFont="1" applyAlignment="1">
      <alignment horizontal="right" vertical="center"/>
    </xf>
    <xf numFmtId="0" fontId="38" fillId="3" borderId="0" xfId="10" applyFont="1" applyFill="1" applyAlignment="1">
      <alignment vertical="center" shrinkToFit="1"/>
    </xf>
    <xf numFmtId="0" fontId="0" fillId="3" borderId="0" xfId="0" applyFill="1" applyAlignment="1">
      <alignment vertical="center" shrinkToFit="1"/>
    </xf>
    <xf numFmtId="0" fontId="40" fillId="0" borderId="0" xfId="10" applyFont="1" applyAlignment="1">
      <alignment horizontal="center" vertical="center" wrapText="1"/>
    </xf>
    <xf numFmtId="0" fontId="0" fillId="2" borderId="0" xfId="0" applyFill="1" applyProtection="1">
      <alignment vertical="center"/>
      <protection locked="0"/>
    </xf>
    <xf numFmtId="0" fontId="16" fillId="6" borderId="0" xfId="4" applyFont="1" applyFill="1" applyAlignment="1">
      <alignment horizontal="left" vertical="center" wrapText="1"/>
    </xf>
    <xf numFmtId="0" fontId="16" fillId="2" borderId="104" xfId="4" applyFont="1" applyFill="1" applyBorder="1">
      <alignment vertical="center"/>
    </xf>
    <xf numFmtId="0" fontId="16" fillId="2" borderId="105" xfId="4" applyFont="1" applyFill="1" applyBorder="1">
      <alignment vertical="center"/>
    </xf>
    <xf numFmtId="0" fontId="16" fillId="6" borderId="0" xfId="4" applyFont="1" applyFill="1" applyAlignment="1">
      <alignment horizontal="center" vertical="center"/>
    </xf>
    <xf numFmtId="0" fontId="16" fillId="0" borderId="0" xfId="4" applyFont="1" applyAlignment="1">
      <alignment vertical="center" wrapText="1"/>
    </xf>
    <xf numFmtId="0" fontId="16" fillId="0" borderId="13" xfId="4" applyFont="1" applyBorder="1" applyAlignment="1">
      <alignment horizontal="center" vertical="center"/>
    </xf>
    <xf numFmtId="0" fontId="16" fillId="0" borderId="6" xfId="4" applyFont="1" applyBorder="1" applyAlignment="1">
      <alignment horizontal="center" vertical="center"/>
    </xf>
    <xf numFmtId="0" fontId="16" fillId="0" borderId="10" xfId="4" applyFont="1" applyBorder="1" applyAlignment="1">
      <alignment horizontal="center" vertical="center"/>
    </xf>
    <xf numFmtId="0" fontId="16" fillId="0" borderId="7" xfId="4" applyFont="1" applyBorder="1" applyAlignment="1">
      <alignment horizontal="center" vertical="center"/>
    </xf>
    <xf numFmtId="0" fontId="16" fillId="0" borderId="11" xfId="4" applyFont="1" applyBorder="1" applyAlignment="1">
      <alignment horizontal="center" vertical="center"/>
    </xf>
    <xf numFmtId="0" fontId="16" fillId="2" borderId="6" xfId="4" applyFont="1" applyFill="1" applyBorder="1" applyAlignment="1">
      <alignment horizontal="center" vertical="center"/>
    </xf>
    <xf numFmtId="0" fontId="16" fillId="2" borderId="10" xfId="4" applyFont="1" applyFill="1" applyBorder="1" applyAlignment="1">
      <alignment horizontal="center" vertical="center"/>
    </xf>
    <xf numFmtId="0" fontId="16" fillId="2" borderId="6" xfId="4" applyFont="1" applyFill="1" applyBorder="1" applyAlignment="1" applyProtection="1">
      <alignment horizontal="center" vertical="center"/>
      <protection locked="0"/>
    </xf>
    <xf numFmtId="0" fontId="16" fillId="2" borderId="10" xfId="4" applyFont="1" applyFill="1" applyBorder="1" applyAlignment="1" applyProtection="1">
      <alignment horizontal="center" vertical="center"/>
      <protection locked="0"/>
    </xf>
    <xf numFmtId="0" fontId="16" fillId="0" borderId="1" xfId="4" applyFont="1" applyBorder="1" applyAlignment="1">
      <alignment horizontal="center" vertical="center"/>
    </xf>
    <xf numFmtId="0" fontId="16" fillId="0" borderId="4" xfId="4" applyFont="1" applyBorder="1" applyAlignment="1">
      <alignment horizontal="center" vertical="center"/>
    </xf>
    <xf numFmtId="0" fontId="16" fillId="14" borderId="3" xfId="4" applyFont="1" applyFill="1" applyBorder="1" applyAlignment="1">
      <alignment horizontal="center" vertical="center" wrapText="1"/>
    </xf>
    <xf numFmtId="0" fontId="16" fillId="14" borderId="2" xfId="4" applyFont="1" applyFill="1" applyBorder="1" applyAlignment="1">
      <alignment horizontal="center" vertical="center" wrapText="1"/>
    </xf>
    <xf numFmtId="0" fontId="16" fillId="14" borderId="5" xfId="4" applyFont="1" applyFill="1" applyBorder="1" applyAlignment="1">
      <alignment horizontal="center" vertical="center" wrapText="1"/>
    </xf>
    <xf numFmtId="0" fontId="16" fillId="2" borderId="6" xfId="4" applyFont="1" applyFill="1" applyBorder="1" applyAlignment="1">
      <alignment vertical="top"/>
    </xf>
    <xf numFmtId="0" fontId="16" fillId="2" borderId="7" xfId="4" applyFont="1" applyFill="1" applyBorder="1" applyAlignment="1">
      <alignment vertical="top"/>
    </xf>
    <xf numFmtId="0" fontId="16" fillId="2" borderId="8" xfId="4" applyFont="1" applyFill="1" applyBorder="1" applyAlignment="1">
      <alignment vertical="center" wrapText="1"/>
    </xf>
    <xf numFmtId="0" fontId="16" fillId="2" borderId="0" xfId="4" applyFont="1" applyFill="1" applyAlignment="1">
      <alignment vertical="center" wrapText="1"/>
    </xf>
    <xf numFmtId="0" fontId="16" fillId="2" borderId="9" xfId="4" applyFont="1" applyFill="1" applyBorder="1" applyAlignment="1">
      <alignment vertical="center" wrapText="1"/>
    </xf>
    <xf numFmtId="0" fontId="16" fillId="2" borderId="4" xfId="4" applyFont="1" applyFill="1" applyBorder="1" applyAlignment="1">
      <alignment vertical="center" wrapText="1"/>
    </xf>
    <xf numFmtId="0" fontId="16" fillId="2" borderId="10" xfId="4" applyFont="1" applyFill="1" applyBorder="1" applyAlignment="1">
      <alignment vertical="center" wrapText="1"/>
    </xf>
    <xf numFmtId="0" fontId="16" fillId="2" borderId="11" xfId="4" applyFont="1" applyFill="1" applyBorder="1" applyAlignment="1">
      <alignment vertical="center" wrapText="1"/>
    </xf>
    <xf numFmtId="0" fontId="38" fillId="3" borderId="1" xfId="0" applyFont="1" applyFill="1" applyBorder="1" applyAlignment="1">
      <alignment horizontal="center" vertical="center" shrinkToFit="1"/>
    </xf>
    <xf numFmtId="0" fontId="38" fillId="3" borderId="6" xfId="0" applyFont="1" applyFill="1" applyBorder="1" applyAlignment="1">
      <alignment horizontal="center" vertical="center" shrinkToFit="1"/>
    </xf>
    <xf numFmtId="0" fontId="38" fillId="3" borderId="8" xfId="0" applyFont="1" applyFill="1" applyBorder="1" applyAlignment="1">
      <alignment horizontal="center" vertical="center" shrinkToFit="1"/>
    </xf>
    <xf numFmtId="0" fontId="38" fillId="3" borderId="0" xfId="0" applyFont="1" applyFill="1" applyAlignment="1">
      <alignment horizontal="center" vertical="center" shrinkToFit="1"/>
    </xf>
    <xf numFmtId="0" fontId="16" fillId="6" borderId="8" xfId="4" applyFont="1" applyFill="1" applyBorder="1" applyAlignment="1">
      <alignment horizontal="center" vertical="center" wrapText="1"/>
    </xf>
    <xf numFmtId="0" fontId="16" fillId="6" borderId="0" xfId="4" applyFont="1" applyFill="1" applyAlignment="1">
      <alignment horizontal="center" vertical="center" wrapText="1"/>
    </xf>
    <xf numFmtId="0" fontId="16" fillId="6" borderId="9" xfId="4" applyFont="1" applyFill="1" applyBorder="1" applyAlignment="1">
      <alignment horizontal="center" vertical="center" wrapText="1"/>
    </xf>
    <xf numFmtId="0" fontId="16" fillId="6" borderId="4" xfId="4" applyFont="1" applyFill="1" applyBorder="1" applyAlignment="1">
      <alignment horizontal="center" vertical="center" wrapText="1"/>
    </xf>
    <xf numFmtId="0" fontId="16" fillId="6" borderId="10" xfId="4" applyFont="1" applyFill="1" applyBorder="1" applyAlignment="1">
      <alignment horizontal="center" vertical="center" wrapText="1"/>
    </xf>
    <xf numFmtId="0" fontId="16" fillId="6" borderId="11" xfId="4" applyFont="1" applyFill="1" applyBorder="1" applyAlignment="1">
      <alignment horizontal="center" vertical="center" wrapText="1"/>
    </xf>
    <xf numFmtId="0" fontId="16" fillId="6" borderId="1" xfId="4" applyFont="1" applyFill="1" applyBorder="1" applyAlignment="1">
      <alignment horizontal="center" vertical="center" wrapText="1"/>
    </xf>
    <xf numFmtId="0" fontId="16" fillId="6" borderId="6" xfId="4" applyFont="1" applyFill="1" applyBorder="1" applyAlignment="1">
      <alignment horizontal="center" vertical="center" wrapText="1"/>
    </xf>
    <xf numFmtId="0" fontId="16" fillId="6" borderId="7" xfId="4" applyFont="1" applyFill="1" applyBorder="1" applyAlignment="1">
      <alignment horizontal="center" vertical="center" wrapText="1"/>
    </xf>
    <xf numFmtId="0" fontId="33" fillId="3" borderId="0" xfId="0" applyFont="1" applyFill="1" applyAlignment="1">
      <alignment horizontal="center" vertical="center" shrinkToFit="1"/>
    </xf>
    <xf numFmtId="0" fontId="33" fillId="3" borderId="7"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6" fillId="6" borderId="13" xfId="4" applyFont="1" applyFill="1" applyBorder="1" applyAlignment="1">
      <alignment horizontal="center" vertical="center" wrapText="1"/>
    </xf>
    <xf numFmtId="0" fontId="16" fillId="0" borderId="13" xfId="4" applyFont="1" applyBorder="1" applyAlignment="1">
      <alignment horizontal="center" vertical="center" wrapText="1"/>
    </xf>
    <xf numFmtId="0" fontId="16" fillId="2" borderId="106" xfId="4" applyFont="1" applyFill="1" applyBorder="1">
      <alignment vertical="center"/>
    </xf>
    <xf numFmtId="0" fontId="16" fillId="2" borderId="58" xfId="4" applyFont="1" applyFill="1" applyBorder="1">
      <alignment vertical="center"/>
    </xf>
    <xf numFmtId="0" fontId="16" fillId="2" borderId="107" xfId="4" applyFont="1" applyFill="1" applyBorder="1">
      <alignment vertical="center"/>
    </xf>
    <xf numFmtId="0" fontId="16" fillId="2" borderId="4" xfId="4" applyFont="1" applyFill="1" applyBorder="1">
      <alignment vertical="center"/>
    </xf>
    <xf numFmtId="0" fontId="16" fillId="2" borderId="10" xfId="4" applyFont="1" applyFill="1" applyBorder="1">
      <alignment vertical="center"/>
    </xf>
    <xf numFmtId="0" fontId="16" fillId="2" borderId="11" xfId="4" applyFont="1" applyFill="1" applyBorder="1">
      <alignment vertical="center"/>
    </xf>
    <xf numFmtId="0" fontId="16" fillId="2" borderId="103" xfId="4" applyFont="1" applyFill="1" applyBorder="1">
      <alignment vertical="center"/>
    </xf>
    <xf numFmtId="0" fontId="16" fillId="2" borderId="0" xfId="4" applyFont="1" applyFill="1" applyAlignment="1">
      <alignment horizontal="center" vertical="center"/>
    </xf>
    <xf numFmtId="0" fontId="16" fillId="6" borderId="13" xfId="4" applyFont="1" applyFill="1" applyBorder="1" applyAlignment="1">
      <alignment vertical="center" shrinkToFit="1"/>
    </xf>
    <xf numFmtId="0" fontId="16" fillId="2" borderId="13" xfId="4" applyFont="1" applyFill="1" applyBorder="1">
      <alignment vertical="center"/>
    </xf>
    <xf numFmtId="0" fontId="16" fillId="2" borderId="8" xfId="4" applyFont="1" applyFill="1" applyBorder="1" applyAlignment="1">
      <alignment vertical="top"/>
    </xf>
    <xf numFmtId="0" fontId="16" fillId="2" borderId="0" xfId="4" applyFont="1" applyFill="1" applyAlignment="1">
      <alignment vertical="top"/>
    </xf>
    <xf numFmtId="0" fontId="16" fillId="2" borderId="9" xfId="4" applyFont="1" applyFill="1" applyBorder="1" applyAlignment="1">
      <alignment vertical="top"/>
    </xf>
    <xf numFmtId="0" fontId="16" fillId="2" borderId="4" xfId="4" applyFont="1" applyFill="1" applyBorder="1" applyAlignment="1">
      <alignment vertical="top"/>
    </xf>
    <xf numFmtId="0" fontId="16" fillId="2" borderId="10" xfId="4" applyFont="1" applyFill="1" applyBorder="1" applyAlignment="1">
      <alignment vertical="top"/>
    </xf>
    <xf numFmtId="0" fontId="16" fillId="2" borderId="11" xfId="4" applyFont="1" applyFill="1" applyBorder="1" applyAlignment="1">
      <alignment vertical="top"/>
    </xf>
    <xf numFmtId="0" fontId="16" fillId="2" borderId="1" xfId="4" applyFont="1" applyFill="1" applyBorder="1" applyAlignment="1">
      <alignment vertical="center" wrapText="1"/>
    </xf>
    <xf numFmtId="0" fontId="16" fillId="2" borderId="6" xfId="4" applyFont="1" applyFill="1" applyBorder="1" applyAlignment="1">
      <alignment vertical="center" wrapText="1"/>
    </xf>
    <xf numFmtId="0" fontId="16" fillId="2" borderId="7" xfId="4" applyFont="1" applyFill="1" applyBorder="1" applyAlignment="1">
      <alignment vertical="center" wrapText="1"/>
    </xf>
    <xf numFmtId="0" fontId="16" fillId="6" borderId="0" xfId="4" applyFont="1" applyFill="1" applyAlignment="1">
      <alignment vertical="center" wrapText="1"/>
    </xf>
    <xf numFmtId="0" fontId="16" fillId="2" borderId="106" xfId="4" applyFont="1" applyFill="1" applyBorder="1" applyAlignment="1">
      <alignment vertical="center" wrapText="1"/>
    </xf>
    <xf numFmtId="0" fontId="16" fillId="2" borderId="58" xfId="4" applyFont="1" applyFill="1" applyBorder="1" applyAlignment="1">
      <alignment vertical="center" wrapText="1"/>
    </xf>
    <xf numFmtId="0" fontId="16" fillId="2" borderId="107" xfId="4" applyFont="1" applyFill="1" applyBorder="1" applyAlignment="1">
      <alignment vertical="center" wrapText="1"/>
    </xf>
    <xf numFmtId="0" fontId="38" fillId="0" borderId="2" xfId="23" applyFont="1" applyBorder="1" applyAlignment="1">
      <alignment horizontal="center" vertical="center"/>
    </xf>
    <xf numFmtId="0" fontId="38" fillId="0" borderId="1" xfId="23" applyFont="1" applyBorder="1" applyAlignment="1">
      <alignment horizontal="left" indent="1"/>
    </xf>
    <xf numFmtId="0" fontId="38" fillId="0" borderId="6" xfId="23" applyFont="1" applyBorder="1" applyAlignment="1">
      <alignment horizontal="left" indent="1"/>
    </xf>
    <xf numFmtId="0" fontId="38" fillId="0" borderId="7" xfId="23" applyFont="1" applyBorder="1" applyAlignment="1">
      <alignment horizontal="left" indent="1"/>
    </xf>
    <xf numFmtId="0" fontId="38" fillId="2" borderId="6" xfId="23" applyFont="1" applyFill="1" applyBorder="1" applyAlignment="1">
      <alignment vertical="center" wrapText="1"/>
    </xf>
    <xf numFmtId="0" fontId="38" fillId="2" borderId="7" xfId="23" applyFont="1" applyFill="1" applyBorder="1" applyAlignment="1">
      <alignment vertical="center" wrapText="1"/>
    </xf>
    <xf numFmtId="0" fontId="38" fillId="0" borderId="4" xfId="23" applyFont="1" applyBorder="1" applyAlignment="1">
      <alignment horizontal="left" vertical="center" indent="1"/>
    </xf>
    <xf numFmtId="0" fontId="38" fillId="0" borderId="10" xfId="23" applyFont="1" applyBorder="1" applyAlignment="1">
      <alignment horizontal="left" vertical="center" indent="1"/>
    </xf>
    <xf numFmtId="0" fontId="38" fillId="0" borderId="11" xfId="23" applyFont="1" applyBorder="1" applyAlignment="1">
      <alignment horizontal="left" vertical="center" indent="1"/>
    </xf>
    <xf numFmtId="0" fontId="38" fillId="2" borderId="10" xfId="23" applyFont="1" applyFill="1" applyBorder="1" applyAlignment="1">
      <alignment vertical="center" shrinkToFit="1"/>
    </xf>
    <xf numFmtId="0" fontId="38" fillId="0" borderId="0" xfId="23" applyFont="1" applyAlignment="1">
      <alignment horizontal="center" vertical="center"/>
    </xf>
    <xf numFmtId="0" fontId="38" fillId="2" borderId="0" xfId="23" applyFont="1" applyFill="1" applyAlignment="1">
      <alignment horizontal="center" vertical="center"/>
    </xf>
    <xf numFmtId="0" fontId="38" fillId="0" borderId="0" xfId="23" applyFont="1">
      <alignment vertical="center"/>
    </xf>
    <xf numFmtId="0" fontId="40" fillId="0" borderId="0" xfId="23" applyFont="1" applyAlignment="1">
      <alignment horizontal="distributed" vertical="center"/>
    </xf>
    <xf numFmtId="0" fontId="40" fillId="0" borderId="0" xfId="23" applyFont="1" applyAlignment="1">
      <alignment horizontal="center" vertical="center"/>
    </xf>
    <xf numFmtId="0" fontId="38" fillId="0" borderId="0" xfId="23" applyFont="1" applyAlignment="1">
      <alignment horizontal="left" vertical="center"/>
    </xf>
    <xf numFmtId="0" fontId="38" fillId="0" borderId="0" xfId="23" applyFont="1" applyAlignment="1">
      <alignment horizontal="center"/>
    </xf>
    <xf numFmtId="0" fontId="38" fillId="2" borderId="0" xfId="23" applyFont="1" applyFill="1" applyAlignment="1">
      <alignment horizontal="center"/>
    </xf>
    <xf numFmtId="0" fontId="70" fillId="0" borderId="0" xfId="23" applyFont="1" applyAlignment="1">
      <alignment horizontal="center" vertical="center"/>
    </xf>
    <xf numFmtId="0" fontId="112" fillId="0" borderId="0" xfId="23" applyFont="1" applyAlignment="1">
      <alignment horizontal="center" vertical="center"/>
    </xf>
    <xf numFmtId="0" fontId="38" fillId="0" borderId="3" xfId="23" applyFont="1" applyBorder="1" applyAlignment="1">
      <alignment horizontal="left" vertical="center" wrapText="1" indent="1"/>
    </xf>
    <xf numFmtId="0" fontId="38" fillId="0" borderId="2" xfId="23" applyFont="1" applyBorder="1" applyAlignment="1">
      <alignment horizontal="left" vertical="center" indent="1"/>
    </xf>
    <xf numFmtId="0" fontId="38" fillId="0" borderId="5" xfId="23" applyFont="1" applyBorder="1" applyAlignment="1">
      <alignment horizontal="left" vertical="center" indent="1"/>
    </xf>
    <xf numFmtId="0" fontId="38" fillId="2" borderId="2" xfId="23" applyFont="1" applyFill="1" applyBorder="1">
      <alignment vertical="center"/>
    </xf>
    <xf numFmtId="0" fontId="38" fillId="2" borderId="5" xfId="23" applyFont="1" applyFill="1" applyBorder="1">
      <alignment vertical="center"/>
    </xf>
    <xf numFmtId="0" fontId="38" fillId="0" borderId="0" xfId="23" applyFont="1" applyAlignment="1">
      <alignment vertical="top" wrapText="1"/>
    </xf>
    <xf numFmtId="0" fontId="38" fillId="0" borderId="3" xfId="23" applyFont="1" applyBorder="1" applyAlignment="1">
      <alignment horizontal="left" vertical="center" indent="1"/>
    </xf>
    <xf numFmtId="0" fontId="38" fillId="0" borderId="1" xfId="23" applyFont="1" applyBorder="1" applyAlignment="1">
      <alignment horizontal="left" vertical="center" indent="1"/>
    </xf>
    <xf numFmtId="0" fontId="38" fillId="0" borderId="6" xfId="23" applyFont="1" applyBorder="1" applyAlignment="1">
      <alignment horizontal="left" vertical="center" indent="1"/>
    </xf>
    <xf numFmtId="0" fontId="38" fillId="0" borderId="7" xfId="23" applyFont="1" applyBorder="1" applyAlignment="1">
      <alignment horizontal="left" vertical="center" indent="1"/>
    </xf>
    <xf numFmtId="0" fontId="38" fillId="0" borderId="8" xfId="23" applyFont="1" applyBorder="1" applyAlignment="1">
      <alignment horizontal="left" vertical="center" indent="1"/>
    </xf>
    <xf numFmtId="0" fontId="38" fillId="0" borderId="0" xfId="23" applyFont="1" applyAlignment="1">
      <alignment horizontal="left" vertical="center" indent="1"/>
    </xf>
    <xf numFmtId="0" fontId="38" fillId="0" borderId="9" xfId="23" applyFont="1" applyBorder="1" applyAlignment="1">
      <alignment horizontal="left" vertical="center" indent="1"/>
    </xf>
    <xf numFmtId="0" fontId="38" fillId="0" borderId="6" xfId="23" applyFont="1" applyBorder="1" applyAlignment="1">
      <alignment horizontal="center" vertical="center"/>
    </xf>
    <xf numFmtId="0" fontId="38" fillId="2" borderId="6" xfId="23" applyFont="1" applyFill="1" applyBorder="1">
      <alignment vertical="center"/>
    </xf>
    <xf numFmtId="0" fontId="38" fillId="2" borderId="7" xfId="23" applyFont="1" applyFill="1" applyBorder="1">
      <alignment vertical="center"/>
    </xf>
    <xf numFmtId="0" fontId="40" fillId="0" borderId="0" xfId="23" applyFont="1" applyAlignment="1">
      <alignment horizontal="center" vertical="center" wrapText="1"/>
    </xf>
    <xf numFmtId="0" fontId="38" fillId="2" borderId="0" xfId="23" applyFont="1" applyFill="1">
      <alignment vertical="center"/>
    </xf>
    <xf numFmtId="0" fontId="38" fillId="2" borderId="9" xfId="23" applyFont="1" applyFill="1" applyBorder="1">
      <alignment vertical="center"/>
    </xf>
    <xf numFmtId="0" fontId="40" fillId="0" borderId="10" xfId="23" applyFont="1" applyBorder="1" applyAlignment="1">
      <alignment horizontal="center" vertical="center" wrapText="1"/>
    </xf>
    <xf numFmtId="0" fontId="38" fillId="2" borderId="10" xfId="23" applyFont="1" applyFill="1" applyBorder="1">
      <alignment vertical="center"/>
    </xf>
    <xf numFmtId="0" fontId="38" fillId="2" borderId="11" xfId="23" applyFont="1" applyFill="1" applyBorder="1">
      <alignment vertical="center"/>
    </xf>
    <xf numFmtId="0" fontId="8" fillId="0" borderId="0" xfId="10" applyAlignment="1">
      <alignment horizontal="center" vertical="center"/>
    </xf>
    <xf numFmtId="0" fontId="8" fillId="0" borderId="0" xfId="10" applyAlignment="1">
      <alignment horizontal="center" vertical="center" wrapText="1"/>
    </xf>
    <xf numFmtId="0" fontId="21" fillId="0" borderId="0" xfId="10" applyFont="1" applyAlignment="1">
      <alignment horizontal="left" vertical="top" wrapText="1"/>
    </xf>
    <xf numFmtId="0" fontId="0" fillId="3" borderId="6" xfId="0" applyFill="1" applyBorder="1" applyAlignment="1">
      <alignment vertical="center" shrinkToFit="1"/>
    </xf>
    <xf numFmtId="194" fontId="38" fillId="3" borderId="0" xfId="10" applyNumberFormat="1" applyFont="1" applyFill="1" applyAlignment="1">
      <alignment horizontal="center" vertical="center" shrinkToFit="1"/>
    </xf>
    <xf numFmtId="0" fontId="33" fillId="0" borderId="0" xfId="10" applyFont="1">
      <alignment vertical="center"/>
    </xf>
    <xf numFmtId="0" fontId="38" fillId="0" borderId="2" xfId="10" applyFont="1" applyBorder="1">
      <alignment vertical="center"/>
    </xf>
    <xf numFmtId="0" fontId="38" fillId="0" borderId="5" xfId="10" applyFont="1" applyBorder="1">
      <alignment vertical="center"/>
    </xf>
    <xf numFmtId="0" fontId="38" fillId="2" borderId="2" xfId="10" applyFont="1" applyFill="1" applyBorder="1" applyAlignment="1" applyProtection="1">
      <alignment vertical="center" wrapText="1"/>
      <protection locked="0"/>
    </xf>
    <xf numFmtId="0" fontId="38" fillId="2" borderId="5" xfId="10" applyFont="1" applyFill="1" applyBorder="1" applyAlignment="1" applyProtection="1">
      <alignment vertical="center" wrapText="1"/>
      <protection locked="0"/>
    </xf>
    <xf numFmtId="0" fontId="38" fillId="0" borderId="2" xfId="10" applyFont="1" applyBorder="1" applyAlignment="1">
      <alignment vertical="center" wrapText="1"/>
    </xf>
    <xf numFmtId="0" fontId="38" fillId="0" borderId="5" xfId="10" applyFont="1" applyBorder="1" applyAlignment="1">
      <alignment vertical="center" wrapText="1"/>
    </xf>
    <xf numFmtId="0" fontId="37" fillId="4" borderId="3" xfId="10" applyFont="1" applyFill="1" applyBorder="1" applyAlignment="1">
      <alignment horizontal="center" vertical="center" shrinkToFit="1"/>
    </xf>
    <xf numFmtId="0" fontId="37" fillId="4" borderId="2" xfId="10" applyFont="1" applyFill="1" applyBorder="1" applyAlignment="1">
      <alignment horizontal="center" vertical="center" shrinkToFit="1"/>
    </xf>
    <xf numFmtId="0" fontId="37" fillId="4" borderId="5" xfId="10" applyFont="1" applyFill="1" applyBorder="1" applyAlignment="1">
      <alignment horizontal="center" vertical="center" shrinkToFit="1"/>
    </xf>
    <xf numFmtId="0" fontId="37" fillId="0" borderId="26" xfId="10" applyFont="1" applyBorder="1" applyAlignment="1">
      <alignment horizontal="center" vertical="center"/>
    </xf>
    <xf numFmtId="0" fontId="37" fillId="0" borderId="95" xfId="10" applyFont="1" applyBorder="1" applyAlignment="1">
      <alignment horizontal="center" vertical="center"/>
    </xf>
    <xf numFmtId="0" fontId="37" fillId="0" borderId="35" xfId="10" applyFont="1" applyBorder="1" applyAlignment="1">
      <alignment horizontal="center" vertical="center"/>
    </xf>
    <xf numFmtId="0" fontId="39" fillId="2" borderId="26" xfId="10" applyFont="1" applyFill="1" applyBorder="1" applyAlignment="1">
      <alignment horizontal="center" vertical="center"/>
    </xf>
    <xf numFmtId="0" fontId="39" fillId="2" borderId="95" xfId="10" applyFont="1" applyFill="1" applyBorder="1" applyAlignment="1">
      <alignment horizontal="center" vertical="center"/>
    </xf>
    <xf numFmtId="0" fontId="39" fillId="2" borderId="94" xfId="10" applyFont="1" applyFill="1" applyBorder="1" applyAlignment="1">
      <alignment horizontal="center" vertical="center"/>
    </xf>
    <xf numFmtId="0" fontId="37" fillId="2" borderId="95" xfId="10" applyFont="1" applyFill="1" applyBorder="1" applyAlignment="1">
      <alignment horizontal="center" vertical="center" shrinkToFit="1"/>
    </xf>
    <xf numFmtId="0" fontId="37" fillId="2" borderId="35" xfId="10" applyFont="1" applyFill="1" applyBorder="1" applyAlignment="1">
      <alignment horizontal="center" vertical="center" shrinkToFit="1"/>
    </xf>
    <xf numFmtId="0" fontId="38" fillId="3" borderId="10" xfId="10" applyFont="1" applyFill="1" applyBorder="1" applyAlignment="1">
      <alignment horizontal="center" vertical="center" shrinkToFit="1"/>
    </xf>
    <xf numFmtId="0" fontId="16" fillId="2" borderId="2" xfId="10" applyFont="1" applyFill="1" applyBorder="1" applyAlignment="1" applyProtection="1">
      <alignment vertical="center" wrapText="1"/>
      <protection locked="0"/>
    </xf>
    <xf numFmtId="0" fontId="16" fillId="2" borderId="5" xfId="10" applyFont="1" applyFill="1" applyBorder="1" applyAlignment="1" applyProtection="1">
      <alignment vertical="center" wrapText="1"/>
      <protection locked="0"/>
    </xf>
    <xf numFmtId="0" fontId="39" fillId="0" borderId="36" xfId="10" applyFont="1" applyBorder="1" applyAlignment="1">
      <alignment horizontal="center" vertical="center" wrapText="1"/>
    </xf>
    <xf numFmtId="0" fontId="39" fillId="0" borderId="37" xfId="10" applyFont="1" applyBorder="1" applyAlignment="1">
      <alignment horizontal="center" vertical="center" wrapText="1"/>
    </xf>
    <xf numFmtId="0" fontId="39" fillId="0" borderId="37" xfId="10" applyFont="1" applyBorder="1" applyAlignment="1">
      <alignment horizontal="center" vertical="center"/>
    </xf>
    <xf numFmtId="0" fontId="39" fillId="0" borderId="38" xfId="10" applyFont="1" applyBorder="1" applyAlignment="1">
      <alignment horizontal="center" vertical="center" wrapText="1"/>
    </xf>
    <xf numFmtId="0" fontId="39" fillId="0" borderId="13" xfId="10" applyFont="1" applyBorder="1" applyAlignment="1">
      <alignment horizontal="center" vertical="center" wrapText="1"/>
    </xf>
    <xf numFmtId="0" fontId="39" fillId="0" borderId="40" xfId="10" applyFont="1" applyBorder="1" applyAlignment="1">
      <alignment horizontal="center" vertical="center" wrapText="1"/>
    </xf>
    <xf numFmtId="0" fontId="39" fillId="0" borderId="39" xfId="10" applyFont="1" applyBorder="1" applyAlignment="1">
      <alignment horizontal="center" vertical="center" wrapText="1"/>
    </xf>
    <xf numFmtId="38" fontId="39" fillId="3" borderId="13" xfId="10" applyNumberFormat="1" applyFont="1" applyFill="1" applyBorder="1" applyAlignment="1">
      <alignment horizontal="center" vertical="center"/>
    </xf>
    <xf numFmtId="38" fontId="39" fillId="3" borderId="3" xfId="10" applyNumberFormat="1" applyFont="1" applyFill="1" applyBorder="1" applyAlignment="1">
      <alignment horizontal="center" vertical="center"/>
    </xf>
    <xf numFmtId="38" fontId="39" fillId="3" borderId="2" xfId="10" applyNumberFormat="1" applyFont="1" applyFill="1" applyBorder="1" applyAlignment="1">
      <alignment horizontal="center" vertical="center"/>
    </xf>
    <xf numFmtId="38" fontId="39" fillId="3" borderId="5" xfId="10" applyNumberFormat="1" applyFont="1" applyFill="1" applyBorder="1" applyAlignment="1">
      <alignment horizontal="center" vertical="center"/>
    </xf>
    <xf numFmtId="0" fontId="39" fillId="0" borderId="93" xfId="10" applyFont="1" applyBorder="1" applyAlignment="1">
      <alignment horizontal="center" vertical="center"/>
    </xf>
    <xf numFmtId="0" fontId="39" fillId="0" borderId="92" xfId="10" applyFont="1" applyBorder="1" applyAlignment="1">
      <alignment horizontal="center" vertical="center"/>
    </xf>
    <xf numFmtId="0" fontId="39" fillId="0" borderId="41" xfId="10" applyFont="1" applyBorder="1" applyAlignment="1">
      <alignment horizontal="center" vertical="center" wrapText="1"/>
    </xf>
    <xf numFmtId="0" fontId="39" fillId="0" borderId="42" xfId="10" applyFont="1" applyBorder="1" applyAlignment="1">
      <alignment horizontal="center" vertical="center" wrapText="1"/>
    </xf>
    <xf numFmtId="38" fontId="39" fillId="3" borderId="42" xfId="10" applyNumberFormat="1" applyFont="1" applyFill="1" applyBorder="1" applyAlignment="1">
      <alignment horizontal="center" vertical="center"/>
    </xf>
    <xf numFmtId="38" fontId="39" fillId="3" borderId="89" xfId="10" applyNumberFormat="1" applyFont="1" applyFill="1" applyBorder="1" applyAlignment="1">
      <alignment horizontal="center" vertical="center"/>
    </xf>
    <xf numFmtId="38" fontId="39" fillId="3" borderId="90" xfId="10" applyNumberFormat="1" applyFont="1" applyFill="1" applyBorder="1" applyAlignment="1">
      <alignment horizontal="center" vertical="center"/>
    </xf>
    <xf numFmtId="38" fontId="39" fillId="3" borderId="91" xfId="10" applyNumberFormat="1" applyFont="1" applyFill="1" applyBorder="1" applyAlignment="1">
      <alignment horizontal="center" vertical="center"/>
    </xf>
    <xf numFmtId="38" fontId="39" fillId="12" borderId="42" xfId="10" applyNumberFormat="1" applyFont="1" applyFill="1" applyBorder="1" applyAlignment="1">
      <alignment horizontal="center" vertical="center"/>
    </xf>
    <xf numFmtId="38" fontId="37" fillId="12" borderId="42" xfId="10" applyNumberFormat="1" applyFont="1" applyFill="1" applyBorder="1" applyAlignment="1">
      <alignment horizontal="center" vertical="center"/>
    </xf>
    <xf numFmtId="38" fontId="37" fillId="12" borderId="43" xfId="10" applyNumberFormat="1" applyFont="1" applyFill="1" applyBorder="1" applyAlignment="1">
      <alignment horizontal="center" vertical="center"/>
    </xf>
    <xf numFmtId="0" fontId="39" fillId="0" borderId="2" xfId="10" applyFont="1" applyBorder="1" applyAlignment="1">
      <alignment horizontal="center" vertical="center" shrinkToFit="1"/>
    </xf>
    <xf numFmtId="0" fontId="39" fillId="0" borderId="5" xfId="10" applyFont="1" applyBorder="1" applyAlignment="1">
      <alignment horizontal="center" vertical="center" shrinkToFit="1"/>
    </xf>
    <xf numFmtId="40" fontId="39" fillId="2" borderId="3" xfId="11" applyNumberFormat="1" applyFont="1" applyFill="1" applyBorder="1" applyAlignment="1" applyProtection="1">
      <alignment horizontal="center" vertical="center" shrinkToFit="1"/>
      <protection locked="0"/>
    </xf>
    <xf numFmtId="40" fontId="39" fillId="2" borderId="2" xfId="11" applyNumberFormat="1" applyFont="1" applyFill="1" applyBorder="1" applyAlignment="1" applyProtection="1">
      <alignment horizontal="center" vertical="center" shrinkToFit="1"/>
      <protection locked="0"/>
    </xf>
    <xf numFmtId="40" fontId="39" fillId="2" borderId="5" xfId="11" applyNumberFormat="1" applyFont="1" applyFill="1" applyBorder="1" applyAlignment="1" applyProtection="1">
      <alignment horizontal="center" vertical="center" shrinkToFit="1"/>
      <protection locked="0"/>
    </xf>
    <xf numFmtId="12" fontId="39" fillId="3" borderId="13" xfId="11" applyNumberFormat="1" applyFont="1" applyFill="1" applyBorder="1" applyAlignment="1" applyProtection="1">
      <alignment horizontal="center" vertical="center" shrinkToFit="1"/>
    </xf>
    <xf numFmtId="0" fontId="39" fillId="12" borderId="13" xfId="10" applyFont="1" applyFill="1" applyBorder="1" applyAlignment="1">
      <alignment horizontal="center" vertical="center"/>
    </xf>
    <xf numFmtId="0" fontId="39" fillId="13" borderId="13" xfId="10" applyFont="1" applyFill="1" applyBorder="1" applyAlignment="1" applyProtection="1">
      <alignment horizontal="center" vertical="center"/>
      <protection locked="0"/>
    </xf>
    <xf numFmtId="40" fontId="39" fillId="0" borderId="13" xfId="11" applyNumberFormat="1" applyFont="1" applyFill="1" applyBorder="1" applyAlignment="1" applyProtection="1">
      <alignment horizontal="center" vertical="center" shrinkToFit="1"/>
    </xf>
    <xf numFmtId="12" fontId="39" fillId="0" borderId="13" xfId="11" applyNumberFormat="1" applyFont="1" applyFill="1" applyBorder="1" applyAlignment="1" applyProtection="1">
      <alignment horizontal="center" vertical="center" shrinkToFit="1"/>
    </xf>
    <xf numFmtId="0" fontId="39" fillId="0" borderId="13" xfId="10" applyFont="1" applyBorder="1" applyAlignment="1">
      <alignment horizontal="center" vertical="center" wrapText="1" shrinkToFit="1"/>
    </xf>
    <xf numFmtId="38" fontId="39" fillId="2" borderId="13" xfId="2" applyFont="1" applyFill="1" applyBorder="1" applyAlignment="1" applyProtection="1">
      <alignment horizontal="center" vertical="center" shrinkToFit="1"/>
      <protection locked="0"/>
    </xf>
    <xf numFmtId="38" fontId="39" fillId="12" borderId="13" xfId="2" applyFont="1" applyFill="1" applyBorder="1" applyAlignment="1" applyProtection="1">
      <alignment horizontal="center" vertical="center"/>
    </xf>
    <xf numFmtId="38" fontId="39" fillId="12" borderId="13" xfId="2" applyFont="1" applyFill="1" applyBorder="1" applyAlignment="1" applyProtection="1">
      <alignment horizontal="center" vertical="center" shrinkToFit="1"/>
    </xf>
    <xf numFmtId="40" fontId="39" fillId="2" borderId="13" xfId="11" applyNumberFormat="1" applyFont="1" applyFill="1" applyBorder="1" applyAlignment="1" applyProtection="1">
      <alignment horizontal="center" vertical="center" shrinkToFit="1"/>
      <protection locked="0"/>
    </xf>
    <xf numFmtId="0" fontId="33" fillId="0" borderId="13" xfId="10" applyFont="1" applyBorder="1" applyAlignment="1">
      <alignment horizontal="center" vertical="center" shrinkToFit="1"/>
    </xf>
    <xf numFmtId="38" fontId="110" fillId="12" borderId="13" xfId="2" applyFont="1" applyFill="1" applyBorder="1" applyAlignment="1" applyProtection="1">
      <alignment horizontal="center" vertical="center" shrinkToFit="1"/>
    </xf>
    <xf numFmtId="38" fontId="110" fillId="12" borderId="3" xfId="2" applyFont="1" applyFill="1" applyBorder="1" applyAlignment="1" applyProtection="1">
      <alignment horizontal="center" vertical="center" shrinkToFit="1"/>
    </xf>
    <xf numFmtId="0" fontId="39" fillId="2" borderId="13" xfId="10" applyFont="1" applyFill="1" applyBorder="1" applyAlignment="1" applyProtection="1">
      <alignment horizontal="center" vertical="top" wrapText="1"/>
      <protection locked="0"/>
    </xf>
    <xf numFmtId="0" fontId="87" fillId="2" borderId="13" xfId="15" applyFont="1" applyFill="1" applyBorder="1" applyAlignment="1">
      <alignment horizontal="center" vertical="center"/>
    </xf>
    <xf numFmtId="0" fontId="91" fillId="6" borderId="13" xfId="15" applyFont="1" applyFill="1" applyBorder="1" applyAlignment="1">
      <alignment vertical="center" wrapText="1"/>
    </xf>
    <xf numFmtId="0" fontId="91" fillId="6" borderId="6" xfId="15" applyFont="1" applyFill="1" applyBorder="1" applyAlignment="1">
      <alignment vertical="center" wrapText="1"/>
    </xf>
    <xf numFmtId="0" fontId="91" fillId="6" borderId="6" xfId="15" applyFont="1" applyFill="1" applyBorder="1">
      <alignment vertical="center"/>
    </xf>
    <xf numFmtId="0" fontId="91" fillId="6" borderId="0" xfId="15" applyFont="1" applyFill="1">
      <alignment vertical="center"/>
    </xf>
    <xf numFmtId="0" fontId="38" fillId="2" borderId="13" xfId="15" applyFont="1" applyFill="1" applyBorder="1" applyAlignment="1">
      <alignment horizontal="center" vertical="center"/>
    </xf>
    <xf numFmtId="0" fontId="33" fillId="2" borderId="6" xfId="15" applyFont="1" applyFill="1" applyBorder="1" applyAlignment="1">
      <alignment horizontal="center" vertical="center"/>
    </xf>
    <xf numFmtId="0" fontId="33" fillId="2" borderId="10" xfId="15" applyFont="1" applyFill="1" applyBorder="1" applyAlignment="1">
      <alignment horizontal="center" vertical="center"/>
    </xf>
    <xf numFmtId="0" fontId="33" fillId="0" borderId="6" xfId="15" applyFont="1" applyBorder="1" applyAlignment="1">
      <alignment horizontal="center" vertical="center" wrapText="1"/>
    </xf>
    <xf numFmtId="0" fontId="33" fillId="0" borderId="10" xfId="15" applyFont="1" applyBorder="1" applyAlignment="1">
      <alignment horizontal="center" vertical="center" wrapText="1"/>
    </xf>
    <xf numFmtId="0" fontId="33" fillId="2" borderId="6" xfId="15" applyFont="1" applyFill="1" applyBorder="1" applyAlignment="1" applyProtection="1">
      <alignment horizontal="center" vertical="center" wrapText="1" shrinkToFit="1"/>
      <protection locked="0"/>
    </xf>
    <xf numFmtId="0" fontId="33" fillId="2" borderId="10" xfId="15" applyFont="1" applyFill="1" applyBorder="1" applyAlignment="1" applyProtection="1">
      <alignment horizontal="center" vertical="center" wrapText="1" shrinkToFit="1"/>
      <protection locked="0"/>
    </xf>
    <xf numFmtId="0" fontId="33" fillId="0" borderId="6" xfId="15" applyFont="1" applyBorder="1" applyAlignment="1" applyProtection="1">
      <alignment horizontal="center" vertical="center" wrapText="1" shrinkToFit="1"/>
      <protection locked="0"/>
    </xf>
    <xf numFmtId="0" fontId="33" fillId="0" borderId="7" xfId="15" applyFont="1" applyBorder="1" applyAlignment="1" applyProtection="1">
      <alignment horizontal="center" vertical="center" wrapText="1" shrinkToFit="1"/>
      <protection locked="0"/>
    </xf>
    <xf numFmtId="0" fontId="33" fillId="0" borderId="10" xfId="15" applyFont="1" applyBorder="1" applyAlignment="1" applyProtection="1">
      <alignment horizontal="center" vertical="center" wrapText="1" shrinkToFit="1"/>
      <protection locked="0"/>
    </xf>
    <xf numFmtId="0" fontId="33" fillId="0" borderId="11" xfId="15" applyFont="1" applyBorder="1" applyAlignment="1" applyProtection="1">
      <alignment horizontal="center" vertical="center" wrapText="1" shrinkToFit="1"/>
      <protection locked="0"/>
    </xf>
    <xf numFmtId="0" fontId="87" fillId="6" borderId="0" xfId="15" applyFont="1" applyFill="1" applyAlignment="1">
      <alignment horizontal="left" vertical="center" wrapText="1"/>
    </xf>
    <xf numFmtId="0" fontId="36" fillId="2" borderId="102" xfId="15" applyFont="1" applyFill="1" applyBorder="1" applyAlignment="1">
      <alignment horizontal="center" vertical="center" wrapText="1"/>
    </xf>
    <xf numFmtId="0" fontId="36" fillId="0" borderId="116" xfId="15" applyFont="1" applyBorder="1" applyAlignment="1">
      <alignment horizontal="center" vertical="center" wrapText="1"/>
    </xf>
    <xf numFmtId="0" fontId="36" fillId="0" borderId="59" xfId="15" applyFont="1" applyBorder="1" applyAlignment="1">
      <alignment horizontal="center" vertical="center" wrapText="1"/>
    </xf>
    <xf numFmtId="0" fontId="36" fillId="0" borderId="117" xfId="15" applyFont="1" applyBorder="1" applyAlignment="1">
      <alignment horizontal="center" vertical="center" wrapText="1"/>
    </xf>
    <xf numFmtId="0" fontId="38" fillId="0" borderId="108" xfId="15" applyFont="1" applyBorder="1" applyAlignment="1">
      <alignment horizontal="center" vertical="center" wrapText="1"/>
    </xf>
    <xf numFmtId="0" fontId="38" fillId="0" borderId="109" xfId="15" applyFont="1" applyBorder="1" applyAlignment="1">
      <alignment horizontal="center" vertical="center" wrapText="1"/>
    </xf>
    <xf numFmtId="0" fontId="38" fillId="0" borderId="110" xfId="15" applyFont="1" applyBorder="1" applyAlignment="1">
      <alignment horizontal="center" vertical="center" wrapText="1"/>
    </xf>
    <xf numFmtId="0" fontId="38" fillId="0" borderId="106" xfId="15" applyFont="1" applyBorder="1" applyAlignment="1">
      <alignment horizontal="center" vertical="center" wrapText="1"/>
    </xf>
    <xf numFmtId="0" fontId="38" fillId="0" borderId="58" xfId="15" applyFont="1" applyBorder="1" applyAlignment="1">
      <alignment horizontal="center" vertical="center" wrapText="1"/>
    </xf>
    <xf numFmtId="0" fontId="38" fillId="0" borderId="107" xfId="15" applyFont="1" applyBorder="1" applyAlignment="1">
      <alignment horizontal="center" vertical="center" wrapText="1"/>
    </xf>
    <xf numFmtId="0" fontId="21" fillId="0" borderId="0" xfId="15" applyFont="1" applyAlignment="1">
      <alignment vertical="top" wrapText="1"/>
    </xf>
    <xf numFmtId="0" fontId="38" fillId="0" borderId="13" xfId="15" applyFont="1" applyBorder="1" applyAlignment="1">
      <alignment horizontal="center" vertical="center"/>
    </xf>
    <xf numFmtId="0" fontId="38" fillId="2" borderId="108" xfId="15" applyFont="1" applyFill="1" applyBorder="1" applyAlignment="1">
      <alignment horizontal="center" vertical="center"/>
    </xf>
    <xf numFmtId="0" fontId="38" fillId="2" borderId="109" xfId="15" applyFont="1" applyFill="1" applyBorder="1" applyAlignment="1">
      <alignment horizontal="center" vertical="center"/>
    </xf>
    <xf numFmtId="0" fontId="38" fillId="2" borderId="110" xfId="15" applyFont="1" applyFill="1" applyBorder="1" applyAlignment="1">
      <alignment horizontal="center" vertical="center"/>
    </xf>
    <xf numFmtId="0" fontId="38" fillId="2" borderId="111" xfId="15" applyFont="1" applyFill="1" applyBorder="1" applyAlignment="1">
      <alignment horizontal="center" vertical="center"/>
    </xf>
    <xf numFmtId="0" fontId="38" fillId="2" borderId="112" xfId="15" applyFont="1" applyFill="1" applyBorder="1" applyAlignment="1">
      <alignment horizontal="center" vertical="center"/>
    </xf>
    <xf numFmtId="0" fontId="38" fillId="2" borderId="113" xfId="15" applyFont="1" applyFill="1" applyBorder="1" applyAlignment="1">
      <alignment horizontal="center" vertical="center"/>
    </xf>
    <xf numFmtId="0" fontId="36" fillId="2" borderId="103" xfId="15" applyFont="1" applyFill="1" applyBorder="1" applyAlignment="1">
      <alignment horizontal="center" vertical="center" wrapText="1"/>
    </xf>
    <xf numFmtId="0" fontId="36" fillId="2" borderId="104" xfId="15" applyFont="1" applyFill="1" applyBorder="1" applyAlignment="1">
      <alignment horizontal="center" vertical="center" wrapText="1"/>
    </xf>
    <xf numFmtId="0" fontId="36" fillId="2" borderId="105" xfId="15" applyFont="1" applyFill="1" applyBorder="1" applyAlignment="1">
      <alignment horizontal="center" vertical="center" wrapText="1"/>
    </xf>
    <xf numFmtId="0" fontId="38" fillId="2" borderId="1" xfId="15" applyFont="1" applyFill="1" applyBorder="1" applyAlignment="1">
      <alignment horizontal="center" vertical="center"/>
    </xf>
    <xf numFmtId="0" fontId="38" fillId="2" borderId="6" xfId="15" applyFont="1" applyFill="1" applyBorder="1" applyAlignment="1">
      <alignment horizontal="center" vertical="center"/>
    </xf>
    <xf numFmtId="0" fontId="38" fillId="2" borderId="7" xfId="15" applyFont="1" applyFill="1" applyBorder="1" applyAlignment="1">
      <alignment horizontal="center" vertical="center"/>
    </xf>
    <xf numFmtId="0" fontId="38" fillId="2" borderId="4" xfId="15" applyFont="1" applyFill="1" applyBorder="1" applyAlignment="1">
      <alignment horizontal="center" vertical="center"/>
    </xf>
    <xf numFmtId="0" fontId="38" fillId="2" borderId="10" xfId="15" applyFont="1" applyFill="1" applyBorder="1" applyAlignment="1">
      <alignment horizontal="center" vertical="center"/>
    </xf>
    <xf numFmtId="0" fontId="38" fillId="2" borderId="11" xfId="15" applyFont="1" applyFill="1" applyBorder="1" applyAlignment="1">
      <alignment horizontal="center" vertical="center"/>
    </xf>
    <xf numFmtId="0" fontId="38" fillId="3" borderId="6" xfId="15" applyFont="1" applyFill="1" applyBorder="1" applyAlignment="1">
      <alignment horizontal="center" vertical="center" shrinkToFit="1"/>
    </xf>
    <xf numFmtId="0" fontId="38" fillId="3" borderId="7" xfId="15" applyFont="1" applyFill="1" applyBorder="1" applyAlignment="1">
      <alignment horizontal="center" vertical="center" shrinkToFit="1"/>
    </xf>
    <xf numFmtId="0" fontId="38" fillId="3" borderId="0" xfId="15" applyFont="1" applyFill="1" applyAlignment="1">
      <alignment horizontal="center" vertical="center" shrinkToFit="1"/>
    </xf>
    <xf numFmtId="0" fontId="38" fillId="3" borderId="9" xfId="15" applyFont="1" applyFill="1" applyBorder="1" applyAlignment="1">
      <alignment horizontal="center" vertical="center" shrinkToFit="1"/>
    </xf>
    <xf numFmtId="0" fontId="38" fillId="3" borderId="1" xfId="15" applyFont="1" applyFill="1" applyBorder="1" applyAlignment="1">
      <alignment horizontal="center" vertical="center" shrinkToFit="1"/>
    </xf>
    <xf numFmtId="0" fontId="38" fillId="3" borderId="8" xfId="15" applyFont="1" applyFill="1" applyBorder="1" applyAlignment="1">
      <alignment horizontal="center" vertical="center" shrinkToFit="1"/>
    </xf>
    <xf numFmtId="0" fontId="38" fillId="3" borderId="10" xfId="15" applyFont="1" applyFill="1" applyBorder="1" applyAlignment="1">
      <alignment horizontal="center" vertical="center" shrinkToFit="1"/>
    </xf>
    <xf numFmtId="0" fontId="38" fillId="0" borderId="4" xfId="15" applyFont="1" applyBorder="1" applyAlignment="1">
      <alignment horizontal="right" vertical="center" wrapText="1"/>
    </xf>
    <xf numFmtId="0" fontId="38" fillId="0" borderId="10" xfId="15" applyFont="1" applyBorder="1" applyAlignment="1">
      <alignment horizontal="right" vertical="center" wrapText="1"/>
    </xf>
    <xf numFmtId="0" fontId="38" fillId="0" borderId="10" xfId="15" applyFont="1" applyBorder="1" applyAlignment="1">
      <alignment vertical="center" wrapText="1"/>
    </xf>
    <xf numFmtId="0" fontId="38" fillId="0" borderId="11" xfId="15" applyFont="1" applyBorder="1" applyAlignment="1">
      <alignment vertical="center" wrapText="1"/>
    </xf>
    <xf numFmtId="0" fontId="36" fillId="2" borderId="114" xfId="15" applyFont="1" applyFill="1" applyBorder="1" applyAlignment="1">
      <alignment horizontal="center" vertical="center" wrapText="1"/>
    </xf>
    <xf numFmtId="0" fontId="36" fillId="2" borderId="115" xfId="15" applyFont="1" applyFill="1" applyBorder="1" applyAlignment="1">
      <alignment horizontal="center" vertical="center" wrapText="1"/>
    </xf>
    <xf numFmtId="0" fontId="38" fillId="0" borderId="1" xfId="15" applyFont="1" applyBorder="1" applyAlignment="1">
      <alignment horizontal="center" vertical="center"/>
    </xf>
    <xf numFmtId="0" fontId="38" fillId="0" borderId="6" xfId="15" applyFont="1" applyBorder="1" applyAlignment="1">
      <alignment horizontal="center" vertical="center"/>
    </xf>
    <xf numFmtId="0" fontId="38" fillId="0" borderId="7" xfId="15" applyFont="1" applyBorder="1" applyAlignment="1">
      <alignment horizontal="center" vertical="center"/>
    </xf>
    <xf numFmtId="0" fontId="38" fillId="0" borderId="8" xfId="15" applyFont="1" applyBorder="1" applyAlignment="1">
      <alignment horizontal="center" vertical="center"/>
    </xf>
    <xf numFmtId="0" fontId="38" fillId="0" borderId="0" xfId="15" applyFont="1" applyAlignment="1">
      <alignment horizontal="center" vertical="center"/>
    </xf>
    <xf numFmtId="0" fontId="38" fillId="0" borderId="9" xfId="15" applyFont="1" applyBorder="1" applyAlignment="1">
      <alignment horizontal="center" vertical="center"/>
    </xf>
    <xf numFmtId="0" fontId="38" fillId="0" borderId="4" xfId="15" applyFont="1" applyBorder="1" applyAlignment="1">
      <alignment horizontal="center" vertical="center"/>
    </xf>
    <xf numFmtId="0" fontId="38" fillId="0" borderId="10" xfId="15" applyFont="1" applyBorder="1" applyAlignment="1">
      <alignment horizontal="center" vertical="center"/>
    </xf>
    <xf numFmtId="0" fontId="38" fillId="0" borderId="11" xfId="15" applyFont="1" applyBorder="1" applyAlignment="1">
      <alignment horizontal="center" vertical="center"/>
    </xf>
    <xf numFmtId="0" fontId="35" fillId="0" borderId="13" xfId="15" applyFont="1" applyBorder="1" applyAlignment="1">
      <alignment horizontal="center" vertical="center" textRotation="255"/>
    </xf>
    <xf numFmtId="0" fontId="35" fillId="0" borderId="17" xfId="15" applyFont="1" applyBorder="1" applyAlignment="1">
      <alignment horizontal="center" vertical="center" textRotation="255"/>
    </xf>
    <xf numFmtId="0" fontId="38" fillId="0" borderId="17" xfId="15" applyFont="1" applyBorder="1" applyAlignment="1">
      <alignment horizontal="center" vertical="center"/>
    </xf>
    <xf numFmtId="0" fontId="36" fillId="0" borderId="103" xfId="15" applyFont="1" applyBorder="1" applyAlignment="1">
      <alignment horizontal="center" vertical="center" wrapText="1"/>
    </xf>
    <xf numFmtId="0" fontId="36" fillId="0" borderId="104" xfId="15" applyFont="1" applyBorder="1" applyAlignment="1">
      <alignment horizontal="center" vertical="center" wrapText="1"/>
    </xf>
    <xf numFmtId="0" fontId="36" fillId="0" borderId="105" xfId="15" applyFont="1" applyBorder="1" applyAlignment="1">
      <alignment horizontal="center" vertical="center" wrapText="1"/>
    </xf>
    <xf numFmtId="0" fontId="38" fillId="0" borderId="111" xfId="15" applyFont="1" applyBorder="1" applyAlignment="1">
      <alignment horizontal="center" vertical="center" wrapText="1"/>
    </xf>
    <xf numFmtId="0" fontId="38" fillId="0" borderId="112" xfId="15" applyFont="1" applyBorder="1" applyAlignment="1">
      <alignment horizontal="center" vertical="center" wrapText="1"/>
    </xf>
    <xf numFmtId="0" fontId="38" fillId="0" borderId="113" xfId="15" applyFont="1" applyBorder="1" applyAlignment="1">
      <alignment horizontal="center" vertical="center" wrapText="1"/>
    </xf>
    <xf numFmtId="0" fontId="0" fillId="2" borderId="0" xfId="0" applyFill="1" applyAlignment="1" applyProtection="1">
      <alignment horizontal="center" vertical="center"/>
      <protection locked="0"/>
    </xf>
    <xf numFmtId="0" fontId="89" fillId="0" borderId="0" xfId="15" applyFont="1" applyAlignment="1">
      <alignment horizontal="center" vertical="center"/>
    </xf>
    <xf numFmtId="0" fontId="78" fillId="0" borderId="0" xfId="15" applyFont="1" applyAlignment="1">
      <alignment horizontal="center" vertical="center" wrapText="1"/>
    </xf>
    <xf numFmtId="194" fontId="16" fillId="3" borderId="0" xfId="15" applyNumberFormat="1" applyFont="1" applyFill="1" applyAlignment="1" applyProtection="1">
      <alignment horizontal="center" vertical="center" shrinkToFit="1"/>
      <protection locked="0"/>
    </xf>
    <xf numFmtId="0" fontId="16" fillId="3" borderId="0" xfId="15" applyFont="1" applyFill="1" applyAlignment="1" applyProtection="1">
      <alignment horizontal="center" vertical="center" shrinkToFit="1"/>
      <protection locked="0"/>
    </xf>
    <xf numFmtId="0" fontId="33" fillId="0" borderId="0" xfId="15" applyFont="1">
      <alignment vertical="center"/>
    </xf>
    <xf numFmtId="0" fontId="38" fillId="2" borderId="0" xfId="25" applyFont="1" applyFill="1" applyAlignment="1">
      <alignment horizontal="right" vertical="center"/>
    </xf>
    <xf numFmtId="0" fontId="38" fillId="2" borderId="0" xfId="25" applyFont="1" applyFill="1" applyAlignment="1">
      <alignment horizontal="left" vertical="center"/>
    </xf>
    <xf numFmtId="0" fontId="38" fillId="0" borderId="0" xfId="25" applyFont="1" applyAlignment="1">
      <alignment horizontal="center" vertical="center"/>
    </xf>
    <xf numFmtId="0" fontId="40" fillId="0" borderId="0" xfId="25" applyFont="1" applyAlignment="1">
      <alignment horizontal="distributed" vertical="center"/>
    </xf>
    <xf numFmtId="0" fontId="40" fillId="0" borderId="0" xfId="25" applyFont="1" applyAlignment="1">
      <alignment horizontal="center" vertical="center"/>
    </xf>
    <xf numFmtId="0" fontId="38" fillId="0" borderId="0" xfId="25" applyFont="1" applyAlignment="1">
      <alignment horizontal="left" vertical="center"/>
    </xf>
    <xf numFmtId="0" fontId="38" fillId="0" borderId="0" xfId="25" applyFont="1" applyAlignment="1">
      <alignment horizontal="center"/>
    </xf>
    <xf numFmtId="0" fontId="38" fillId="2" borderId="0" xfId="25" applyFont="1" applyFill="1" applyAlignment="1">
      <alignment horizontal="center"/>
    </xf>
    <xf numFmtId="0" fontId="70" fillId="0" borderId="0" xfId="25" applyFont="1" applyAlignment="1">
      <alignment horizontal="center" vertical="center"/>
    </xf>
    <xf numFmtId="0" fontId="112" fillId="0" borderId="0" xfId="25" applyFont="1" applyAlignment="1">
      <alignment horizontal="center" vertical="center"/>
    </xf>
    <xf numFmtId="0" fontId="38" fillId="2" borderId="0" xfId="25" applyFont="1" applyFill="1" applyAlignment="1">
      <alignment horizontal="center" vertical="center"/>
    </xf>
    <xf numFmtId="0" fontId="38" fillId="0" borderId="0" xfId="25" applyFont="1">
      <alignment vertical="center"/>
    </xf>
    <xf numFmtId="0" fontId="38" fillId="0" borderId="0" xfId="25" applyFont="1" applyAlignment="1">
      <alignment vertical="top" wrapText="1"/>
    </xf>
    <xf numFmtId="192" fontId="34" fillId="2" borderId="0" xfId="23" applyNumberFormat="1" applyFont="1" applyFill="1" applyAlignment="1">
      <alignment horizontal="center" vertical="center"/>
    </xf>
    <xf numFmtId="0" fontId="33" fillId="0" borderId="0" xfId="23" applyFont="1" applyAlignment="1">
      <alignment horizontal="center" vertical="center"/>
    </xf>
    <xf numFmtId="0" fontId="33" fillId="0" borderId="0" xfId="23" applyFont="1" applyAlignment="1">
      <alignment horizontal="center"/>
    </xf>
    <xf numFmtId="0" fontId="33" fillId="2" borderId="0" xfId="23" applyFont="1" applyFill="1" applyAlignment="1">
      <alignment horizontal="center"/>
    </xf>
    <xf numFmtId="0" fontId="52" fillId="0" borderId="0" xfId="23" applyFont="1" applyAlignment="1">
      <alignment horizontal="distributed" vertical="center"/>
    </xf>
    <xf numFmtId="0" fontId="16" fillId="0" borderId="0" xfId="23" applyFont="1" applyAlignment="1">
      <alignment vertical="top" wrapText="1"/>
    </xf>
    <xf numFmtId="0" fontId="16" fillId="0" borderId="0" xfId="23" applyFont="1" applyAlignment="1">
      <alignment horizontal="center" vertical="top" wrapText="1"/>
    </xf>
    <xf numFmtId="0" fontId="33" fillId="7" borderId="0" xfId="23" applyFont="1" applyFill="1">
      <alignment vertical="center"/>
    </xf>
    <xf numFmtId="0" fontId="33" fillId="2" borderId="0" xfId="23" applyFont="1" applyFill="1" applyAlignment="1">
      <alignment horizontal="center" vertical="center"/>
    </xf>
    <xf numFmtId="0" fontId="113" fillId="0" borderId="0" xfId="24" applyFont="1" applyAlignment="1">
      <alignment horizontal="center" vertical="center"/>
    </xf>
    <xf numFmtId="38" fontId="113" fillId="0" borderId="0" xfId="3" applyFont="1" applyAlignment="1">
      <alignment horizontal="right" vertical="center"/>
    </xf>
    <xf numFmtId="0" fontId="114" fillId="0" borderId="0" xfId="24" applyFont="1" applyAlignment="1">
      <alignment horizontal="center" vertical="center"/>
    </xf>
    <xf numFmtId="0" fontId="113" fillId="0" borderId="1" xfId="24" applyFont="1" applyBorder="1" applyAlignment="1">
      <alignment horizontal="center" vertical="center" wrapText="1"/>
    </xf>
    <xf numFmtId="0" fontId="113" fillId="0" borderId="7" xfId="24" applyFont="1" applyBorder="1" applyAlignment="1">
      <alignment horizontal="center" vertical="center" wrapText="1"/>
    </xf>
    <xf numFmtId="0" fontId="113" fillId="0" borderId="0" xfId="24" applyFont="1" applyAlignment="1">
      <alignment horizontal="center" vertical="center" wrapText="1"/>
    </xf>
    <xf numFmtId="193" fontId="113" fillId="0" borderId="0" xfId="3" applyNumberFormat="1" applyFont="1" applyAlignment="1">
      <alignment horizontal="right" vertical="center"/>
    </xf>
    <xf numFmtId="0" fontId="33" fillId="0" borderId="3" xfId="23" applyFont="1" applyBorder="1" applyAlignment="1">
      <alignment horizontal="left" vertical="center" wrapText="1" indent="1"/>
    </xf>
    <xf numFmtId="0" fontId="33" fillId="0" borderId="2" xfId="23" applyFont="1" applyBorder="1" applyAlignment="1">
      <alignment horizontal="left" vertical="center" indent="1"/>
    </xf>
    <xf numFmtId="0" fontId="33" fillId="0" borderId="5" xfId="23" applyFont="1" applyBorder="1" applyAlignment="1">
      <alignment horizontal="left" vertical="center" indent="1"/>
    </xf>
    <xf numFmtId="0" fontId="52" fillId="0" borderId="13" xfId="23" applyFont="1" applyBorder="1" applyAlignment="1">
      <alignment horizontal="center" vertical="center" shrinkToFit="1"/>
    </xf>
    <xf numFmtId="0" fontId="33" fillId="2" borderId="13" xfId="23" applyFont="1" applyFill="1" applyBorder="1" applyAlignment="1">
      <alignment horizontal="left" vertical="center" indent="1"/>
    </xf>
    <xf numFmtId="0" fontId="52" fillId="0" borderId="13" xfId="23" applyFont="1" applyBorder="1" applyAlignment="1">
      <alignment horizontal="center" vertical="center"/>
    </xf>
    <xf numFmtId="0" fontId="33" fillId="2" borderId="2" xfId="23" applyFont="1" applyFill="1" applyBorder="1" applyAlignment="1">
      <alignment horizontal="center" vertical="center" shrinkToFit="1"/>
    </xf>
    <xf numFmtId="0" fontId="33" fillId="0" borderId="2" xfId="23" applyFont="1" applyBorder="1" applyAlignment="1">
      <alignment horizontal="center" vertical="center" shrinkToFit="1"/>
    </xf>
    <xf numFmtId="0" fontId="33" fillId="0" borderId="1" xfId="23" applyFont="1" applyBorder="1" applyAlignment="1">
      <alignment horizontal="center" vertical="center" wrapText="1"/>
    </xf>
    <xf numFmtId="0" fontId="33" fillId="0" borderId="6" xfId="23" applyFont="1" applyBorder="1" applyAlignment="1">
      <alignment horizontal="center" vertical="center" wrapText="1"/>
    </xf>
    <xf numFmtId="0" fontId="33" fillId="0" borderId="7" xfId="23" applyFont="1" applyBorder="1" applyAlignment="1">
      <alignment horizontal="center" vertical="center" wrapText="1"/>
    </xf>
    <xf numFmtId="0" fontId="33" fillId="0" borderId="8" xfId="23" applyFont="1" applyBorder="1" applyAlignment="1">
      <alignment horizontal="center" vertical="center" wrapText="1"/>
    </xf>
    <xf numFmtId="0" fontId="33" fillId="0" borderId="0" xfId="23" applyFont="1" applyAlignment="1">
      <alignment horizontal="center" vertical="center" wrapText="1"/>
    </xf>
    <xf numFmtId="0" fontId="33" fillId="0" borderId="9" xfId="23" applyFont="1" applyBorder="1" applyAlignment="1">
      <alignment horizontal="center" vertical="center" wrapText="1"/>
    </xf>
    <xf numFmtId="0" fontId="33" fillId="0" borderId="4" xfId="23" applyFont="1" applyBorder="1" applyAlignment="1">
      <alignment horizontal="center" vertical="center" wrapText="1"/>
    </xf>
    <xf numFmtId="0" fontId="33" fillId="0" borderId="10" xfId="23" applyFont="1" applyBorder="1" applyAlignment="1">
      <alignment horizontal="center" vertical="center" wrapText="1"/>
    </xf>
    <xf numFmtId="0" fontId="33" fillId="0" borderId="11" xfId="23" applyFont="1" applyBorder="1" applyAlignment="1">
      <alignment horizontal="center" vertical="center" wrapText="1"/>
    </xf>
    <xf numFmtId="0" fontId="33" fillId="2" borderId="13" xfId="23" applyFont="1" applyFill="1" applyBorder="1" applyAlignment="1">
      <alignment horizontal="center" vertical="center" wrapText="1"/>
    </xf>
    <xf numFmtId="0" fontId="33" fillId="2" borderId="2" xfId="23" applyFont="1" applyFill="1" applyBorder="1" applyAlignment="1">
      <alignment vertical="center" shrinkToFit="1"/>
    </xf>
    <xf numFmtId="0" fontId="33" fillId="0" borderId="13" xfId="23" applyFont="1" applyBorder="1" applyAlignment="1">
      <alignment horizontal="left" vertical="center" indent="1"/>
    </xf>
    <xf numFmtId="0" fontId="33" fillId="0" borderId="4" xfId="23" applyFont="1" applyBorder="1" applyAlignment="1">
      <alignment horizontal="left" vertical="center" wrapText="1" indent="1"/>
    </xf>
    <xf numFmtId="0" fontId="33" fillId="0" borderId="10" xfId="23" applyFont="1" applyBorder="1" applyAlignment="1">
      <alignment horizontal="left" vertical="center" indent="1"/>
    </xf>
    <xf numFmtId="0" fontId="33" fillId="0" borderId="11" xfId="23" applyFont="1" applyBorder="1" applyAlignment="1">
      <alignment horizontal="left" vertical="center" indent="1"/>
    </xf>
    <xf numFmtId="0" fontId="33" fillId="0" borderId="3" xfId="23" applyFont="1" applyBorder="1" applyAlignment="1">
      <alignment horizontal="center" vertical="center"/>
    </xf>
    <xf numFmtId="0" fontId="33" fillId="0" borderId="2" xfId="23" applyFont="1" applyBorder="1" applyAlignment="1">
      <alignment horizontal="center" vertical="center"/>
    </xf>
    <xf numFmtId="0" fontId="33" fillId="0" borderId="5" xfId="23" applyFont="1" applyBorder="1" applyAlignment="1">
      <alignment horizontal="center" vertical="center"/>
    </xf>
  </cellXfs>
  <cellStyles count="40">
    <cellStyle name="ハイパーリンク" xfId="1" builtinId="8"/>
    <cellStyle name="ハイパーリンク 2" xfId="13" xr:uid="{00000000-0005-0000-0000-000001000000}"/>
    <cellStyle name="桁区切り" xfId="2" builtinId="6"/>
    <cellStyle name="桁区切り 2" xfId="11" xr:uid="{00000000-0005-0000-0000-000003000000}"/>
    <cellStyle name="桁区切り 2 10" xfId="3" xr:uid="{00000000-0005-0000-0000-000004000000}"/>
    <cellStyle name="桁区切り 2 2" xfId="29" xr:uid="{00000000-0005-0000-0000-000005000000}"/>
    <cellStyle name="桁区切り 3" xfId="16" xr:uid="{00000000-0005-0000-0000-000006000000}"/>
    <cellStyle name="桁区切り 3 2" xfId="32" xr:uid="{00000000-0005-0000-0000-000007000000}"/>
    <cellStyle name="桁区切り 4" xfId="20" xr:uid="{00000000-0005-0000-0000-000008000000}"/>
    <cellStyle name="桁区切り 4 2" xfId="22" xr:uid="{00000000-0005-0000-0000-000009000000}"/>
    <cellStyle name="桁区切り 4 2 2" xfId="37" xr:uid="{00000000-0005-0000-0000-00000A000000}"/>
    <cellStyle name="桁区切り 4 3" xfId="35" xr:uid="{00000000-0005-0000-0000-00000B000000}"/>
    <cellStyle name="標準" xfId="0" builtinId="0"/>
    <cellStyle name="標準 2" xfId="4" xr:uid="{00000000-0005-0000-0000-00000D000000}"/>
    <cellStyle name="標準 2 2" xfId="7" xr:uid="{00000000-0005-0000-0000-00000E000000}"/>
    <cellStyle name="標準 2 3" xfId="5" xr:uid="{00000000-0005-0000-0000-00000F000000}"/>
    <cellStyle name="標準 2 3 2" xfId="24" xr:uid="{00000000-0005-0000-0000-000010000000}"/>
    <cellStyle name="標準 2 4" xfId="17" xr:uid="{00000000-0005-0000-0000-000011000000}"/>
    <cellStyle name="標準 3" xfId="8" xr:uid="{00000000-0005-0000-0000-000012000000}"/>
    <cellStyle name="標準 3 2" xfId="9" xr:uid="{00000000-0005-0000-0000-000013000000}"/>
    <cellStyle name="標準 3 2 2" xfId="27" xr:uid="{00000000-0005-0000-0000-000014000000}"/>
    <cellStyle name="標準 3 3" xfId="15" xr:uid="{00000000-0005-0000-0000-000015000000}"/>
    <cellStyle name="標準 3 3 2" xfId="31" xr:uid="{00000000-0005-0000-0000-000016000000}"/>
    <cellStyle name="標準 3 4" xfId="26" xr:uid="{00000000-0005-0000-0000-000017000000}"/>
    <cellStyle name="標準 4" xfId="6" xr:uid="{00000000-0005-0000-0000-000018000000}"/>
    <cellStyle name="標準 4 3" xfId="18" xr:uid="{00000000-0005-0000-0000-000019000000}"/>
    <cellStyle name="標準 4 3 2" xfId="33" xr:uid="{00000000-0005-0000-0000-00001A000000}"/>
    <cellStyle name="標準 5" xfId="10" xr:uid="{00000000-0005-0000-0000-00001B000000}"/>
    <cellStyle name="標準 5 2" xfId="28" xr:uid="{00000000-0005-0000-0000-00001C000000}"/>
    <cellStyle name="標準 6" xfId="12" xr:uid="{00000000-0005-0000-0000-00001D000000}"/>
    <cellStyle name="標準 7" xfId="14" xr:uid="{00000000-0005-0000-0000-00001E000000}"/>
    <cellStyle name="標準 7 2" xfId="30" xr:uid="{00000000-0005-0000-0000-00001F000000}"/>
    <cellStyle name="標準 8" xfId="19" xr:uid="{00000000-0005-0000-0000-000020000000}"/>
    <cellStyle name="標準 8 2" xfId="21" xr:uid="{00000000-0005-0000-0000-000021000000}"/>
    <cellStyle name="標準 8 2 2" xfId="36" xr:uid="{00000000-0005-0000-0000-000022000000}"/>
    <cellStyle name="標準 8 3" xfId="34" xr:uid="{00000000-0005-0000-0000-000023000000}"/>
    <cellStyle name="標準 9" xfId="23" xr:uid="{00000000-0005-0000-0000-000024000000}"/>
    <cellStyle name="標準 9 2" xfId="25" xr:uid="{00000000-0005-0000-0000-000025000000}"/>
    <cellStyle name="標準 9 2 2" xfId="39" xr:uid="{00000000-0005-0000-0000-000026000000}"/>
    <cellStyle name="標準 9 3" xfId="38" xr:uid="{00000000-0005-0000-0000-000027000000}"/>
  </cellStyles>
  <dxfs count="5">
    <dxf>
      <fill>
        <patternFill>
          <bgColor theme="0" tint="-0.499984740745262"/>
        </patternFill>
      </fill>
    </dxf>
    <dxf>
      <fill>
        <patternFill>
          <bgColor theme="0" tint="-0.499984740745262"/>
        </patternFill>
      </fill>
    </dxf>
    <dxf>
      <fill>
        <patternFill>
          <bgColor theme="0" tint="-0.499984740745262"/>
        </patternFill>
      </fill>
    </dxf>
    <dxf>
      <font>
        <b/>
        <i val="0"/>
        <color rgb="FFFF0000"/>
      </font>
    </dxf>
    <dxf>
      <numFmt numFmtId="184" formatCode="[&lt;=999]000;[&lt;=9999]000\-00;000\-0000"/>
      <fill>
        <patternFill patternType="mediumGray">
          <bgColor theme="0" tint="-0.14996795556505021"/>
        </patternFill>
      </fill>
    </dxf>
  </dxfs>
  <tableStyles count="0" defaultTableStyle="TableStyleMedium2" defaultPivotStyle="PivotStyleLight16"/>
  <colors>
    <mruColors>
      <color rgb="FFFFFF66"/>
      <color rgb="FFDAEEF3"/>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fmlaLink="$AB$42" lockText="1" noThreeD="1"/>
</file>

<file path=xl/ctrlProps/ctrlProp12.xml><?xml version="1.0" encoding="utf-8"?>
<formControlPr xmlns="http://schemas.microsoft.com/office/spreadsheetml/2009/9/main" objectType="CheckBox" checked="Checked" fmlaLink="$AC$42"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95250</xdr:colOff>
      <xdr:row>67</xdr:row>
      <xdr:rowOff>9525</xdr:rowOff>
    </xdr:from>
    <xdr:to>
      <xdr:col>19</xdr:col>
      <xdr:colOff>228600</xdr:colOff>
      <xdr:row>81</xdr:row>
      <xdr:rowOff>190500</xdr:rowOff>
    </xdr:to>
    <xdr:grpSp>
      <xdr:nvGrpSpPr>
        <xdr:cNvPr id="37987" name="グループ化 26">
          <a:extLst>
            <a:ext uri="{FF2B5EF4-FFF2-40B4-BE49-F238E27FC236}">
              <a16:creationId xmlns:a16="http://schemas.microsoft.com/office/drawing/2014/main" id="{00000000-0008-0000-0200-000063940000}"/>
            </a:ext>
          </a:extLst>
        </xdr:cNvPr>
        <xdr:cNvGrpSpPr>
          <a:grpSpLocks/>
        </xdr:cNvGrpSpPr>
      </xdr:nvGrpSpPr>
      <xdr:grpSpPr bwMode="auto">
        <a:xfrm>
          <a:off x="638175" y="12249150"/>
          <a:ext cx="3943350" cy="2714625"/>
          <a:chOff x="667872" y="12325349"/>
          <a:chExt cx="4617382" cy="2596964"/>
        </a:xfrm>
      </xdr:grpSpPr>
      <xdr:pic>
        <xdr:nvPicPr>
          <xdr:cNvPr id="37994" name="図 17" descr="01.gif">
            <a:extLst>
              <a:ext uri="{FF2B5EF4-FFF2-40B4-BE49-F238E27FC236}">
                <a16:creationId xmlns:a16="http://schemas.microsoft.com/office/drawing/2014/main" id="{00000000-0008-0000-0200-00006A9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37988" name="グループ化 19">
          <a:extLst>
            <a:ext uri="{FF2B5EF4-FFF2-40B4-BE49-F238E27FC236}">
              <a16:creationId xmlns:a16="http://schemas.microsoft.com/office/drawing/2014/main" id="{00000000-0008-0000-0200-000064940000}"/>
            </a:ext>
          </a:extLst>
        </xdr:cNvPr>
        <xdr:cNvGrpSpPr>
          <a:grpSpLocks/>
        </xdr:cNvGrpSpPr>
      </xdr:nvGrpSpPr>
      <xdr:grpSpPr bwMode="auto">
        <a:xfrm>
          <a:off x="666750" y="1323975"/>
          <a:ext cx="4162425"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41909</xdr:colOff>
      <xdr:row>2</xdr:row>
      <xdr:rowOff>17145</xdr:rowOff>
    </xdr:from>
    <xdr:to>
      <xdr:col>54</xdr:col>
      <xdr:colOff>140970</xdr:colOff>
      <xdr:row>12</xdr:row>
      <xdr:rowOff>0</xdr:rowOff>
    </xdr:to>
    <xdr:sp macro="" textlink="">
      <xdr:nvSpPr>
        <xdr:cNvPr id="2" name="Text Box 334">
          <a:extLst>
            <a:ext uri="{FF2B5EF4-FFF2-40B4-BE49-F238E27FC236}">
              <a16:creationId xmlns:a16="http://schemas.microsoft.com/office/drawing/2014/main" id="{00000000-0008-0000-0600-000002000000}"/>
            </a:ext>
          </a:extLst>
        </xdr:cNvPr>
        <xdr:cNvSpPr txBox="1">
          <a:spLocks noChangeArrowheads="1"/>
        </xdr:cNvSpPr>
      </xdr:nvSpPr>
      <xdr:spPr bwMode="auto">
        <a:xfrm>
          <a:off x="6747509" y="588645"/>
          <a:ext cx="1727836" cy="215265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ja-JP" sz="1200" b="0" i="0" baseline="0">
              <a:solidFill>
                <a:srgbClr val="FF0000"/>
              </a:solidFill>
              <a:latin typeface="ＭＳ ゴシック" pitchFamily="49" charset="-128"/>
              <a:ea typeface="ＭＳ ゴシック" pitchFamily="49" charset="-128"/>
              <a:cs typeface="+mn-cs"/>
            </a:rPr>
            <a:t>申請書は白黒</a:t>
          </a:r>
          <a:r>
            <a:rPr lang="ja-JP" altLang="en-US" sz="1200" b="0" i="0" u="none" strike="noStrike" baseline="0">
              <a:solidFill>
                <a:srgbClr val="FF0000"/>
              </a:solidFill>
              <a:latin typeface="ＭＳ ゴシック" pitchFamily="49" charset="-128"/>
              <a:ea typeface="ＭＳ ゴシック" pitchFamily="49" charset="-128"/>
            </a:rPr>
            <a:t>印刷（セル</a:t>
          </a:r>
          <a:r>
            <a:rPr lang="ja-JP" altLang="ja-JP" sz="1200" b="0" i="0" baseline="0">
              <a:solidFill>
                <a:srgbClr val="FF0000"/>
              </a:solidFill>
              <a:latin typeface="ＭＳ ゴシック" pitchFamily="49" charset="-128"/>
              <a:ea typeface="ＭＳ ゴシック" pitchFamily="49" charset="-128"/>
              <a:cs typeface="+mn-cs"/>
            </a:rPr>
            <a:t>着色</a:t>
          </a:r>
          <a:r>
            <a:rPr lang="ja-JP" altLang="en-US" sz="1200" b="0" i="0" baseline="0">
              <a:solidFill>
                <a:srgbClr val="FF0000"/>
              </a:solidFill>
              <a:latin typeface="ＭＳ ゴシック" pitchFamily="49" charset="-128"/>
              <a:ea typeface="ＭＳ ゴシック" pitchFamily="49" charset="-128"/>
              <a:cs typeface="+mn-cs"/>
            </a:rPr>
            <a:t>を除去 </a:t>
          </a:r>
          <a:r>
            <a:rPr lang="ja-JP" altLang="en-US" sz="1200" b="0" i="0" u="none" strike="noStrike" baseline="0">
              <a:solidFill>
                <a:srgbClr val="FF0000"/>
              </a:solidFill>
              <a:latin typeface="ＭＳ ゴシック" pitchFamily="49" charset="-128"/>
              <a:ea typeface="ＭＳ ゴシック" pitchFamily="49" charset="-128"/>
            </a:rPr>
            <a:t>）</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で提出下さい。 着色版は受付けません。</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ja-JP" altLang="en-US" sz="1200" b="0" i="0" u="none" strike="noStrike" baseline="0">
            <a:solidFill>
              <a:srgbClr val="FF0000"/>
            </a:solidFill>
            <a:latin typeface="ＭＳ ゴシック" pitchFamily="49" charset="-128"/>
            <a:ea typeface="ＭＳ ゴシック" pitchFamily="49" charset="-128"/>
          </a:endParaRPr>
        </a:p>
        <a:p>
          <a:pPr algn="l" rtl="0">
            <a:lnSpc>
              <a:spcPts val="1200"/>
            </a:lnSpc>
            <a:defRPr sz="1000"/>
          </a:pPr>
          <a:r>
            <a:rPr lang="ja-JP" altLang="en-US" sz="1200" b="0" i="0" u="none" strike="noStrike" baseline="0">
              <a:solidFill>
                <a:srgbClr val="FF0000"/>
              </a:solidFill>
              <a:latin typeface="ＭＳ ゴシック" pitchFamily="49" charset="-128"/>
              <a:ea typeface="ＭＳ ゴシック" pitchFamily="49" charset="-128"/>
            </a:rPr>
            <a:t>印刷方法は「記載・印刷要領」シート </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に解説が有ります。</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必ず、ご一読下さい。</a:t>
          </a:r>
        </a:p>
      </xdr:txBody>
    </xdr:sp>
    <xdr:clientData/>
  </xdr:twoCellAnchor>
  <xdr:twoCellAnchor>
    <xdr:from>
      <xdr:col>71</xdr:col>
      <xdr:colOff>144780</xdr:colOff>
      <xdr:row>0</xdr:row>
      <xdr:rowOff>129540</xdr:rowOff>
    </xdr:from>
    <xdr:to>
      <xdr:col>81</xdr:col>
      <xdr:colOff>32384</xdr:colOff>
      <xdr:row>2</xdr:row>
      <xdr:rowOff>137159</xdr:rowOff>
    </xdr:to>
    <xdr:sp macro="" textlink="">
      <xdr:nvSpPr>
        <xdr:cNvPr id="6" name="Text Box 334">
          <a:extLst>
            <a:ext uri="{FF2B5EF4-FFF2-40B4-BE49-F238E27FC236}">
              <a16:creationId xmlns:a16="http://schemas.microsoft.com/office/drawing/2014/main" id="{00000000-0008-0000-0600-000006000000}"/>
            </a:ext>
          </a:extLst>
        </xdr:cNvPr>
        <xdr:cNvSpPr txBox="1">
          <a:spLocks noChangeArrowheads="1"/>
        </xdr:cNvSpPr>
      </xdr:nvSpPr>
      <xdr:spPr bwMode="auto">
        <a:xfrm>
          <a:off x="11069955" y="129540"/>
          <a:ext cx="1411604" cy="579119"/>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0" tIns="180000" rIns="0" bIns="0" anchor="ctr" anchorCtr="1" upright="1"/>
        <a:lstStyle/>
        <a:p>
          <a:pPr algn="ctr" rtl="0">
            <a:lnSpc>
              <a:spcPts val="1300"/>
            </a:lnSpc>
            <a:defRPr sz="1000"/>
          </a:pPr>
          <a:r>
            <a:rPr lang="ja-JP" altLang="en-US" sz="2500" b="1" i="0" u="none" strike="noStrike" baseline="0">
              <a:solidFill>
                <a:srgbClr val="FF0000"/>
              </a:solidFill>
              <a:latin typeface="ＭＳ ゴシック" pitchFamily="49" charset="-128"/>
              <a:ea typeface="ＭＳ ゴシック" pitchFamily="49" charset="-128"/>
              <a:cs typeface="+mn-cs"/>
            </a:rPr>
            <a:t>記入例</a:t>
          </a:r>
          <a:endParaRPr lang="en-US" altLang="ja-JP" sz="2500" b="1" i="0" u="none" strike="noStrike" baseline="0">
            <a:solidFill>
              <a:srgbClr val="FF0000"/>
            </a:solidFill>
            <a:latin typeface="ＭＳ ゴシック" pitchFamily="49" charset="-128"/>
            <a:ea typeface="ＭＳ ゴシック" pitchFamily="49" charset="-128"/>
            <a:cs typeface="+mn-cs"/>
          </a:endParaRPr>
        </a:p>
      </xdr:txBody>
    </xdr:sp>
    <xdr:clientData/>
  </xdr:twoCellAnchor>
  <xdr:twoCellAnchor>
    <xdr:from>
      <xdr:col>44</xdr:col>
      <xdr:colOff>58420</xdr:colOff>
      <xdr:row>24</xdr:row>
      <xdr:rowOff>295275</xdr:rowOff>
    </xdr:from>
    <xdr:to>
      <xdr:col>55</xdr:col>
      <xdr:colOff>73025</xdr:colOff>
      <xdr:row>31</xdr:row>
      <xdr:rowOff>120650</xdr:rowOff>
    </xdr:to>
    <xdr:sp macro="" textlink="">
      <xdr:nvSpPr>
        <xdr:cNvPr id="7" name="Text Box 334">
          <a:extLst>
            <a:ext uri="{FF2B5EF4-FFF2-40B4-BE49-F238E27FC236}">
              <a16:creationId xmlns:a16="http://schemas.microsoft.com/office/drawing/2014/main" id="{00000000-0008-0000-0600-000007000000}"/>
            </a:ext>
          </a:extLst>
        </xdr:cNvPr>
        <xdr:cNvSpPr txBox="1">
          <a:spLocks noChangeArrowheads="1"/>
        </xdr:cNvSpPr>
      </xdr:nvSpPr>
      <xdr:spPr bwMode="auto">
        <a:xfrm>
          <a:off x="6402070" y="5086350"/>
          <a:ext cx="2176780" cy="1978025"/>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900" b="0" i="0" u="none" strike="noStrike" baseline="0">
              <a:solidFill>
                <a:srgbClr val="FF0000"/>
              </a:solidFill>
              <a:latin typeface="ＭＳ ゴシック" pitchFamily="49" charset="-128"/>
              <a:ea typeface="ＭＳ ゴシック" pitchFamily="49" charset="-128"/>
            </a:rPr>
            <a:t>←開始月をリストから選択してください。</a:t>
          </a:r>
          <a:endParaRPr lang="en-US" altLang="ja-JP" sz="9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900" b="0" i="0" u="none" strike="noStrike" baseline="0">
              <a:solidFill>
                <a:srgbClr val="FF0000"/>
              </a:solidFill>
              <a:latin typeface="ＭＳ ゴシック" pitchFamily="49" charset="-128"/>
              <a:ea typeface="ＭＳ ゴシック" pitchFamily="49" charset="-128"/>
            </a:rPr>
            <a:t>＜開始月＞</a:t>
          </a:r>
          <a:endParaRPr lang="en-US" altLang="ja-JP" sz="9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900" b="0" i="0" u="none" strike="noStrike" baseline="0">
              <a:solidFill>
                <a:srgbClr val="FF0000"/>
              </a:solidFill>
              <a:latin typeface="ＭＳ ゴシック" pitchFamily="49" charset="-128"/>
              <a:ea typeface="ＭＳ ゴシック" pitchFamily="49" charset="-128"/>
            </a:rPr>
            <a:t>運転開始日が属する月</a:t>
          </a:r>
          <a:endParaRPr lang="en-US" altLang="ja-JP" sz="900" b="0" i="0" u="none" strike="noStrike" baseline="0">
            <a:solidFill>
              <a:srgbClr val="FF0000"/>
            </a:solidFill>
            <a:latin typeface="ＭＳ ゴシック" pitchFamily="49" charset="-128"/>
            <a:ea typeface="ＭＳ ゴシック" pitchFamily="49" charset="-128"/>
          </a:endParaRPr>
        </a:p>
        <a:p>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ただし</a:t>
          </a:r>
          <a:r>
            <a:rPr kumimoji="1" lang="ja-JP" altLang="ja-JP" sz="900">
              <a:solidFill>
                <a:schemeClr val="dk1"/>
              </a:solidFill>
              <a:effectLst/>
              <a:latin typeface="+mn-lt"/>
              <a:ea typeface="+mn-ea"/>
              <a:cs typeface="+mn-cs"/>
            </a:rPr>
            <a:t>、運転開始月の翌年度に交付申請をした場合、当該年度の</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月を</a:t>
          </a:r>
          <a:r>
            <a:rPr kumimoji="1" lang="ja-JP" altLang="en-US" sz="900">
              <a:solidFill>
                <a:schemeClr val="dk1"/>
              </a:solidFill>
              <a:effectLst/>
              <a:latin typeface="+mn-lt"/>
              <a:ea typeface="+mn-ea"/>
              <a:cs typeface="+mn-cs"/>
            </a:rPr>
            <a:t>選択</a:t>
          </a:r>
          <a:endParaRPr lang="en-US" altLang="ja-JP" sz="7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900" b="0" i="0" u="none" strike="noStrike" baseline="0">
              <a:solidFill>
                <a:srgbClr val="FF0000"/>
              </a:solidFill>
              <a:latin typeface="ＭＳ ゴシック" pitchFamily="49" charset="-128"/>
              <a:ea typeface="ＭＳ ゴシック" pitchFamily="49" charset="-128"/>
            </a:rPr>
            <a:t>＜完了日＞最大で運転開始月から起算して</a:t>
          </a:r>
          <a:r>
            <a:rPr lang="en-US" altLang="ja-JP" sz="900" b="0" i="0" u="none" strike="noStrike" baseline="0">
              <a:solidFill>
                <a:srgbClr val="FF0000"/>
              </a:solidFill>
              <a:latin typeface="ＭＳ ゴシック" pitchFamily="49" charset="-128"/>
              <a:ea typeface="ＭＳ ゴシック" pitchFamily="49" charset="-128"/>
            </a:rPr>
            <a:t>60</a:t>
          </a:r>
          <a:r>
            <a:rPr lang="ja-JP" altLang="en-US" sz="900" b="0" i="0" u="none" strike="noStrike" baseline="0">
              <a:solidFill>
                <a:srgbClr val="FF0000"/>
              </a:solidFill>
              <a:latin typeface="ＭＳ ゴシック" pitchFamily="49" charset="-128"/>
              <a:ea typeface="ＭＳ ゴシック" pitchFamily="49" charset="-128"/>
            </a:rPr>
            <a:t>か月後まで</a:t>
          </a:r>
        </a:p>
        <a:p>
          <a:pPr algn="l" rtl="0">
            <a:lnSpc>
              <a:spcPts val="1300"/>
            </a:lnSpc>
            <a:defRPr sz="1000"/>
          </a:pPr>
          <a:r>
            <a:rPr lang="en-US" altLang="ja-JP" sz="900" b="0" i="0" u="sng" strike="noStrike" baseline="0">
              <a:solidFill>
                <a:srgbClr val="FF0000"/>
              </a:solidFill>
              <a:latin typeface="ＭＳ ゴシック" pitchFamily="49" charset="-128"/>
              <a:ea typeface="ＭＳ ゴシック" pitchFamily="49" charset="-128"/>
            </a:rPr>
            <a:t>※</a:t>
          </a:r>
          <a:r>
            <a:rPr lang="ja-JP" altLang="en-US" sz="900" b="0" i="0" u="sng" strike="noStrike" baseline="0">
              <a:solidFill>
                <a:srgbClr val="FF0000"/>
              </a:solidFill>
              <a:latin typeface="ＭＳ ゴシック" pitchFamily="49" charset="-128"/>
              <a:ea typeface="ＭＳ ゴシック" pitchFamily="49" charset="-128"/>
            </a:rPr>
            <a:t>自動計算されます</a:t>
          </a:r>
          <a:endParaRPr lang="en-US" altLang="ja-JP" sz="900" b="0" i="0" u="sng"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en-US" altLang="ja-JP" sz="900" b="0" i="0" u="sng" strike="noStrike" baseline="0">
              <a:solidFill>
                <a:srgbClr val="FF0000"/>
              </a:solidFill>
              <a:latin typeface="ＭＳ ゴシック" pitchFamily="49" charset="-128"/>
              <a:ea typeface="ＭＳ ゴシック" pitchFamily="49" charset="-128"/>
            </a:rPr>
            <a:t>※</a:t>
          </a:r>
          <a:r>
            <a:rPr lang="ja-JP" altLang="en-US" sz="900" b="0" i="0" u="sng" strike="noStrike" baseline="0">
              <a:solidFill>
                <a:srgbClr val="FF0000"/>
              </a:solidFill>
              <a:latin typeface="ＭＳ ゴシック" pitchFamily="49" charset="-128"/>
              <a:ea typeface="ＭＳ ゴシック" pitchFamily="49" charset="-128"/>
            </a:rPr>
            <a:t>令和</a:t>
          </a:r>
          <a:r>
            <a:rPr lang="en-US" altLang="ja-JP" sz="900" b="0" i="0" u="sng" strike="noStrike" baseline="0">
              <a:solidFill>
                <a:srgbClr val="FF0000"/>
              </a:solidFill>
              <a:latin typeface="ＭＳ ゴシック" pitchFamily="49" charset="-128"/>
              <a:ea typeface="ＭＳ ゴシック" pitchFamily="49" charset="-128"/>
            </a:rPr>
            <a:t>11</a:t>
          </a:r>
          <a:r>
            <a:rPr lang="ja-JP" altLang="en-US" sz="900" b="0" i="0" u="sng" strike="noStrike" baseline="0">
              <a:solidFill>
                <a:srgbClr val="FF0000"/>
              </a:solidFill>
              <a:latin typeface="ＭＳ ゴシック" pitchFamily="49" charset="-128"/>
              <a:ea typeface="ＭＳ ゴシック" pitchFamily="49" charset="-128"/>
            </a:rPr>
            <a:t>年</a:t>
          </a:r>
          <a:r>
            <a:rPr lang="en-US" altLang="ja-JP" sz="900" b="0" i="0" u="sng" strike="noStrike" baseline="0">
              <a:solidFill>
                <a:srgbClr val="FF0000"/>
              </a:solidFill>
              <a:latin typeface="ＭＳ ゴシック" pitchFamily="49" charset="-128"/>
              <a:ea typeface="ＭＳ ゴシック" pitchFamily="49" charset="-128"/>
            </a:rPr>
            <a:t>12</a:t>
          </a:r>
          <a:r>
            <a:rPr lang="ja-JP" altLang="en-US" sz="900" b="0" i="0" u="sng" strike="noStrike" baseline="0">
              <a:solidFill>
                <a:srgbClr val="FF0000"/>
              </a:solidFill>
              <a:latin typeface="ＭＳ ゴシック" pitchFamily="49" charset="-128"/>
              <a:ea typeface="ＭＳ ゴシック" pitchFamily="49" charset="-128"/>
            </a:rPr>
            <a:t>月以降の申請は令和</a:t>
          </a:r>
          <a:r>
            <a:rPr lang="en-US" altLang="ja-JP" sz="900" b="0" i="0" u="sng" strike="noStrike" baseline="0">
              <a:solidFill>
                <a:srgbClr val="FF0000"/>
              </a:solidFill>
              <a:latin typeface="ＭＳ ゴシック" pitchFamily="49" charset="-128"/>
              <a:ea typeface="ＭＳ ゴシック" pitchFamily="49" charset="-128"/>
            </a:rPr>
            <a:t>16</a:t>
          </a:r>
          <a:r>
            <a:rPr lang="ja-JP" altLang="en-US" sz="900" b="0" i="0" u="sng" strike="noStrike" baseline="0">
              <a:solidFill>
                <a:srgbClr val="FF0000"/>
              </a:solidFill>
              <a:latin typeface="ＭＳ ゴシック" pitchFamily="49" charset="-128"/>
              <a:ea typeface="ＭＳ ゴシック" pitchFamily="49" charset="-128"/>
            </a:rPr>
            <a:t>年</a:t>
          </a:r>
          <a:r>
            <a:rPr lang="en-US" altLang="ja-JP" sz="900" b="0" i="0" u="sng" strike="noStrike" baseline="0">
              <a:solidFill>
                <a:srgbClr val="FF0000"/>
              </a:solidFill>
              <a:latin typeface="ＭＳ ゴシック" pitchFamily="49" charset="-128"/>
              <a:ea typeface="ＭＳ ゴシック" pitchFamily="49" charset="-128"/>
            </a:rPr>
            <a:t>12</a:t>
          </a:r>
          <a:r>
            <a:rPr lang="ja-JP" altLang="en-US" sz="900" b="0" i="0" u="sng" strike="noStrike" baseline="0">
              <a:solidFill>
                <a:srgbClr val="FF0000"/>
              </a:solidFill>
              <a:latin typeface="ＭＳ ゴシック" pitchFamily="49" charset="-128"/>
              <a:ea typeface="ＭＳ ゴシック" pitchFamily="49" charset="-128"/>
            </a:rPr>
            <a:t>月までの実績が交付対象となります。</a:t>
          </a:r>
          <a:endParaRPr lang="en-US" altLang="ja-JP" sz="900" b="0" i="0" u="sng" strike="noStrike" baseline="0">
            <a:solidFill>
              <a:srgbClr val="FF0000"/>
            </a:solidFill>
            <a:latin typeface="ＭＳ ゴシック" pitchFamily="49" charset="-128"/>
            <a:ea typeface="ＭＳ ゴシック" pitchFamily="49" charset="-128"/>
          </a:endParaRPr>
        </a:p>
      </xdr:txBody>
    </xdr:sp>
    <xdr:clientData/>
  </xdr:twoCellAnchor>
  <xdr:twoCellAnchor>
    <xdr:from>
      <xdr:col>44</xdr:col>
      <xdr:colOff>57150</xdr:colOff>
      <xdr:row>31</xdr:row>
      <xdr:rowOff>141604</xdr:rowOff>
    </xdr:from>
    <xdr:to>
      <xdr:col>55</xdr:col>
      <xdr:colOff>38101</xdr:colOff>
      <xdr:row>34</xdr:row>
      <xdr:rowOff>222249</xdr:rowOff>
    </xdr:to>
    <xdr:sp macro="" textlink="">
      <xdr:nvSpPr>
        <xdr:cNvPr id="9" name="Text Box 334">
          <a:extLst>
            <a:ext uri="{FF2B5EF4-FFF2-40B4-BE49-F238E27FC236}">
              <a16:creationId xmlns:a16="http://schemas.microsoft.com/office/drawing/2014/main" id="{00000000-0008-0000-0600-000009000000}"/>
            </a:ext>
          </a:extLst>
        </xdr:cNvPr>
        <xdr:cNvSpPr txBox="1">
          <a:spLocks noChangeArrowheads="1"/>
        </xdr:cNvSpPr>
      </xdr:nvSpPr>
      <xdr:spPr bwMode="auto">
        <a:xfrm>
          <a:off x="6400800" y="7085329"/>
          <a:ext cx="2143126" cy="728345"/>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900" b="0" i="0" u="none" strike="noStrike" baseline="0">
              <a:solidFill>
                <a:srgbClr val="FF0000"/>
              </a:solidFill>
              <a:latin typeface="ＭＳ ゴシック" pitchFamily="49" charset="-128"/>
              <a:ea typeface="ＭＳ ゴシック" pitchFamily="49" charset="-128"/>
            </a:rPr>
            <a:t>←交付決定通知、額確定通知の送付先を入力してください。</a:t>
          </a:r>
          <a:endParaRPr lang="ja-JP" altLang="en-US" sz="1000" b="0"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40</xdr:row>
          <xdr:rowOff>66675</xdr:rowOff>
        </xdr:from>
        <xdr:to>
          <xdr:col>6</xdr:col>
          <xdr:colOff>0</xdr:colOff>
          <xdr:row>41</xdr:row>
          <xdr:rowOff>123825</xdr:rowOff>
        </xdr:to>
        <xdr:sp macro="" textlink="">
          <xdr:nvSpPr>
            <xdr:cNvPr id="254977" name="Check Box 1" hidden="1">
              <a:extLst>
                <a:ext uri="{63B3BB69-23CF-44E3-9099-C40C66FF867C}">
                  <a14:compatExt spid="_x0000_s254977"/>
                </a:ext>
                <a:ext uri="{FF2B5EF4-FFF2-40B4-BE49-F238E27FC236}">
                  <a16:creationId xmlns:a16="http://schemas.microsoft.com/office/drawing/2014/main" id="{00000000-0008-0000-0700-000001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45</xdr:col>
      <xdr:colOff>5715</xdr:colOff>
      <xdr:row>1</xdr:row>
      <xdr:rowOff>0</xdr:rowOff>
    </xdr:from>
    <xdr:to>
      <xdr:col>46</xdr:col>
      <xdr:colOff>5442</xdr:colOff>
      <xdr:row>2</xdr:row>
      <xdr:rowOff>10886</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248672" y="362767"/>
          <a:ext cx="495027" cy="186962"/>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398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45</xdr:col>
      <xdr:colOff>0</xdr:colOff>
      <xdr:row>2</xdr:row>
      <xdr:rowOff>0</xdr:rowOff>
    </xdr:from>
    <xdr:to>
      <xdr:col>45</xdr:col>
      <xdr:colOff>552450</xdr:colOff>
      <xdr:row>3</xdr:row>
      <xdr:rowOff>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576060" y="350520"/>
          <a:ext cx="49149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47625</xdr:colOff>
          <xdr:row>67</xdr:row>
          <xdr:rowOff>9525</xdr:rowOff>
        </xdr:from>
        <xdr:to>
          <xdr:col>36</xdr:col>
          <xdr:colOff>104775</xdr:colOff>
          <xdr:row>69</xdr:row>
          <xdr:rowOff>9525</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C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67</xdr:row>
          <xdr:rowOff>28575</xdr:rowOff>
        </xdr:from>
        <xdr:to>
          <xdr:col>39</xdr:col>
          <xdr:colOff>85725</xdr:colOff>
          <xdr:row>69</xdr:row>
          <xdr:rowOff>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C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67</xdr:row>
          <xdr:rowOff>28575</xdr:rowOff>
        </xdr:from>
        <xdr:to>
          <xdr:col>42</xdr:col>
          <xdr:colOff>180975</xdr:colOff>
          <xdr:row>68</xdr:row>
          <xdr:rowOff>180975</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C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44</xdr:col>
      <xdr:colOff>104775</xdr:colOff>
      <xdr:row>3</xdr:row>
      <xdr:rowOff>160020</xdr:rowOff>
    </xdr:from>
    <xdr:to>
      <xdr:col>60</xdr:col>
      <xdr:colOff>68580</xdr:colOff>
      <xdr:row>9</xdr:row>
      <xdr:rowOff>55245</xdr:rowOff>
    </xdr:to>
    <xdr:sp macro="" textlink="">
      <xdr:nvSpPr>
        <xdr:cNvPr id="3" name="角丸四角形 5">
          <a:extLst>
            <a:ext uri="{FF2B5EF4-FFF2-40B4-BE49-F238E27FC236}">
              <a16:creationId xmlns:a16="http://schemas.microsoft.com/office/drawing/2014/main" id="{00000000-0008-0000-0E00-000003000000}"/>
            </a:ext>
          </a:extLst>
        </xdr:cNvPr>
        <xdr:cNvSpPr/>
      </xdr:nvSpPr>
      <xdr:spPr>
        <a:xfrm>
          <a:off x="6810375" y="731520"/>
          <a:ext cx="3307080" cy="1076325"/>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kumimoji="0" lang="ja-JP" altLang="en-US" sz="1200">
              <a:solidFill>
                <a:srgbClr val="FF0000"/>
              </a:solidFill>
              <a:effectLst/>
              <a:latin typeface="+mn-lt"/>
              <a:ea typeface="+mn-ea"/>
              <a:cs typeface="+mn-cs"/>
            </a:rPr>
            <a:t>令和７</a:t>
          </a:r>
          <a:r>
            <a:rPr lang="ja-JP" altLang="en-US" sz="1200">
              <a:solidFill>
                <a:srgbClr val="FF0000"/>
              </a:solidFill>
              <a:effectLst/>
              <a:latin typeface="+mn-lt"/>
              <a:ea typeface="+mn-ea"/>
              <a:cs typeface="+mn-cs"/>
            </a:rPr>
            <a:t>年度分の実績報告は</a:t>
          </a:r>
          <a:endParaRPr lang="en-US" altLang="ja-JP" sz="1200">
            <a:solidFill>
              <a:srgbClr val="FF0000"/>
            </a:solidFill>
            <a:effectLst/>
            <a:latin typeface="+mn-lt"/>
            <a:ea typeface="+mn-ea"/>
            <a:cs typeface="+mn-cs"/>
          </a:endParaRPr>
        </a:p>
        <a:p>
          <a:pPr algn="l"/>
          <a:r>
            <a:rPr lang="ja-JP" altLang="en-US" sz="1200">
              <a:solidFill>
                <a:srgbClr val="FF0000"/>
              </a:solidFill>
              <a:effectLst/>
              <a:latin typeface="+mn-lt"/>
              <a:ea typeface="+mn-ea"/>
              <a:cs typeface="+mn-cs"/>
            </a:rPr>
            <a:t>  　令和８年３月</a:t>
          </a:r>
          <a:r>
            <a:rPr lang="en-US" altLang="ja-JP" sz="1200">
              <a:solidFill>
                <a:srgbClr val="FF0000"/>
              </a:solidFill>
              <a:effectLst/>
              <a:latin typeface="+mn-lt"/>
              <a:ea typeface="+mn-ea"/>
              <a:cs typeface="+mn-cs"/>
            </a:rPr>
            <a:t>31</a:t>
          </a:r>
          <a:r>
            <a:rPr lang="ja-JP" altLang="en-US" sz="1200">
              <a:solidFill>
                <a:srgbClr val="FF0000"/>
              </a:solidFill>
              <a:effectLst/>
              <a:latin typeface="+mn-lt"/>
              <a:ea typeface="+mn-ea"/>
              <a:cs typeface="+mn-cs"/>
            </a:rPr>
            <a:t>日までの発電実績を</a:t>
          </a:r>
          <a:endParaRPr lang="en-US" altLang="ja-JP" sz="1200">
            <a:solidFill>
              <a:srgbClr val="FF0000"/>
            </a:solidFill>
            <a:effectLst/>
            <a:latin typeface="+mn-lt"/>
            <a:ea typeface="+mn-ea"/>
            <a:cs typeface="+mn-cs"/>
          </a:endParaRPr>
        </a:p>
        <a:p>
          <a:pPr algn="l"/>
          <a:r>
            <a:rPr lang="ja-JP" altLang="en-US" sz="1200">
              <a:solidFill>
                <a:srgbClr val="FF0000"/>
              </a:solidFill>
              <a:effectLst/>
              <a:latin typeface="+mn-lt"/>
              <a:ea typeface="+mn-ea"/>
              <a:cs typeface="+mn-cs"/>
            </a:rPr>
            <a:t>　  令和８年６</a:t>
          </a:r>
          <a:r>
            <a:rPr lang="ja-JP" altLang="ja-JP" sz="1200">
              <a:solidFill>
                <a:srgbClr val="FF0000"/>
              </a:solidFill>
              <a:effectLst/>
              <a:latin typeface="+mn-lt"/>
              <a:ea typeface="+mn-ea"/>
              <a:cs typeface="+mn-cs"/>
            </a:rPr>
            <a:t>月</a:t>
          </a:r>
          <a:r>
            <a:rPr lang="en-US" altLang="ja-JP" sz="1200">
              <a:solidFill>
                <a:srgbClr val="FF0000"/>
              </a:solidFill>
              <a:effectLst/>
              <a:latin typeface="+mn-lt"/>
              <a:ea typeface="+mn-ea"/>
              <a:cs typeface="+mn-cs"/>
            </a:rPr>
            <a:t>30</a:t>
          </a:r>
          <a:r>
            <a:rPr lang="ja-JP" altLang="ja-JP" sz="1200">
              <a:solidFill>
                <a:srgbClr val="FF0000"/>
              </a:solidFill>
              <a:effectLst/>
              <a:latin typeface="+mn-lt"/>
              <a:ea typeface="+mn-ea"/>
              <a:cs typeface="+mn-cs"/>
            </a:rPr>
            <a:t>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47</xdr:col>
      <xdr:colOff>0</xdr:colOff>
      <xdr:row>1</xdr:row>
      <xdr:rowOff>0</xdr:rowOff>
    </xdr:from>
    <xdr:to>
      <xdr:col>48</xdr:col>
      <xdr:colOff>0</xdr:colOff>
      <xdr:row>2</xdr:row>
      <xdr:rowOff>19050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63093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315</xdr:row>
          <xdr:rowOff>104775</xdr:rowOff>
        </xdr:from>
        <xdr:to>
          <xdr:col>5</xdr:col>
          <xdr:colOff>9525</xdr:colOff>
          <xdr:row>315</xdr:row>
          <xdr:rowOff>342900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E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315</xdr:row>
          <xdr:rowOff>114300</xdr:rowOff>
        </xdr:from>
        <xdr:to>
          <xdr:col>5</xdr:col>
          <xdr:colOff>581025</xdr:colOff>
          <xdr:row>315</xdr:row>
          <xdr:rowOff>352425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E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315</xdr:row>
          <xdr:rowOff>104775</xdr:rowOff>
        </xdr:from>
        <xdr:to>
          <xdr:col>5</xdr:col>
          <xdr:colOff>9525</xdr:colOff>
          <xdr:row>315</xdr:row>
          <xdr:rowOff>342900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E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315</xdr:row>
          <xdr:rowOff>114300</xdr:rowOff>
        </xdr:from>
        <xdr:to>
          <xdr:col>5</xdr:col>
          <xdr:colOff>581025</xdr:colOff>
          <xdr:row>315</xdr:row>
          <xdr:rowOff>352425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E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11</xdr:col>
      <xdr:colOff>135465</xdr:colOff>
      <xdr:row>8</xdr:row>
      <xdr:rowOff>296333</xdr:rowOff>
    </xdr:from>
    <xdr:to>
      <xdr:col>18</xdr:col>
      <xdr:colOff>84666</xdr:colOff>
      <xdr:row>12</xdr:row>
      <xdr:rowOff>50800</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6140025" y="1637453"/>
          <a:ext cx="3622041" cy="115654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按分必要経費の算出時に使用してください</a:t>
          </a:r>
        </a:p>
      </xdr:txBody>
    </xdr:sp>
    <xdr:clientData/>
  </xdr:twoCellAnchor>
  <xdr:twoCellAnchor>
    <xdr:from>
      <xdr:col>11</xdr:col>
      <xdr:colOff>169333</xdr:colOff>
      <xdr:row>3</xdr:row>
      <xdr:rowOff>33867</xdr:rowOff>
    </xdr:from>
    <xdr:to>
      <xdr:col>16</xdr:col>
      <xdr:colOff>541867</xdr:colOff>
      <xdr:row>8</xdr:row>
      <xdr:rowOff>67733</xdr:rowOff>
    </xdr:to>
    <xdr:sp macro="" textlink="">
      <xdr:nvSpPr>
        <xdr:cNvPr id="3" name="角丸四角形 2">
          <a:extLst>
            <a:ext uri="{FF2B5EF4-FFF2-40B4-BE49-F238E27FC236}">
              <a16:creationId xmlns:a16="http://schemas.microsoft.com/office/drawing/2014/main" id="{00000000-0008-0000-1800-000003000000}"/>
            </a:ext>
          </a:extLst>
        </xdr:cNvPr>
        <xdr:cNvSpPr/>
      </xdr:nvSpPr>
      <xdr:spPr>
        <a:xfrm>
          <a:off x="6173893" y="270087"/>
          <a:ext cx="2826174" cy="1138766"/>
        </a:xfrm>
        <a:prstGeom prst="round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C00000"/>
              </a:solidFill>
            </a:rPr>
            <a:t>費用按分時、参考として提出</a:t>
          </a:r>
          <a:endParaRPr kumimoji="1" lang="en-US" altLang="ja-JP" sz="1400">
            <a:solidFill>
              <a:srgbClr val="C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9525</xdr:colOff>
      <xdr:row>0</xdr:row>
      <xdr:rowOff>219075</xdr:rowOff>
    </xdr:from>
    <xdr:to>
      <xdr:col>28</xdr:col>
      <xdr:colOff>9525</xdr:colOff>
      <xdr:row>2</xdr:row>
      <xdr:rowOff>9525</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6250305" y="219075"/>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114300</xdr:colOff>
      <xdr:row>3</xdr:row>
      <xdr:rowOff>22860</xdr:rowOff>
    </xdr:from>
    <xdr:to>
      <xdr:col>35</xdr:col>
      <xdr:colOff>198120</xdr:colOff>
      <xdr:row>7</xdr:row>
      <xdr:rowOff>308610</xdr:rowOff>
    </xdr:to>
    <xdr:sp macro="" textlink="">
      <xdr:nvSpPr>
        <xdr:cNvPr id="3" name="角丸四角形 2">
          <a:extLst>
            <a:ext uri="{FF2B5EF4-FFF2-40B4-BE49-F238E27FC236}">
              <a16:creationId xmlns:a16="http://schemas.microsoft.com/office/drawing/2014/main" id="{00000000-0008-0000-1900-000003000000}"/>
            </a:ext>
          </a:extLst>
        </xdr:cNvPr>
        <xdr:cNvSpPr/>
      </xdr:nvSpPr>
      <xdr:spPr>
        <a:xfrm>
          <a:off x="8084820" y="571500"/>
          <a:ext cx="3169920" cy="109347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C00000"/>
              </a:solidFill>
            </a:rPr>
            <a:t>※</a:t>
          </a:r>
          <a:r>
            <a:rPr kumimoji="1" lang="ja-JP" altLang="en-US" sz="1200">
              <a:solidFill>
                <a:srgbClr val="C00000"/>
              </a:solidFill>
            </a:rPr>
            <a:t>助成事業に着手した日から</a:t>
          </a:r>
          <a:r>
            <a:rPr kumimoji="1" lang="en-US" altLang="ja-JP" sz="1200" b="1" u="sng">
              <a:solidFill>
                <a:srgbClr val="C00000"/>
              </a:solidFill>
            </a:rPr>
            <a:t>14</a:t>
          </a:r>
          <a:r>
            <a:rPr kumimoji="1" lang="ja-JP" altLang="en-US" sz="1200" b="1" u="sng">
              <a:solidFill>
                <a:srgbClr val="C00000"/>
              </a:solidFill>
            </a:rPr>
            <a:t>日以内に</a:t>
          </a:r>
          <a:r>
            <a:rPr kumimoji="1" lang="ja-JP" altLang="en-US" sz="1200">
              <a:solidFill>
                <a:srgbClr val="C00000"/>
              </a:solidFill>
            </a:rPr>
            <a:t>提出してください。</a:t>
          </a:r>
          <a:endParaRPr kumimoji="1" lang="en-US" altLang="ja-JP" sz="1200">
            <a:solidFill>
              <a:srgbClr val="C00000"/>
            </a:solidFill>
          </a:endParaRPr>
        </a:p>
        <a:p>
          <a:pPr algn="l"/>
          <a:r>
            <a:rPr kumimoji="1" lang="ja-JP" altLang="en-US" sz="1100">
              <a:solidFill>
                <a:srgbClr val="C00000"/>
              </a:solidFill>
            </a:rPr>
            <a:t>（助成事業に着手した日は、助成事業に係る設計又は工事の契約を締結した日です。）</a:t>
          </a:r>
          <a:endParaRPr kumimoji="1" lang="en-US" altLang="ja-JP" sz="1100">
            <a:solidFill>
              <a:srgbClr val="C00000"/>
            </a:solidFill>
          </a:endParaRP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43</xdr:row>
          <xdr:rowOff>123825</xdr:rowOff>
        </xdr:from>
        <xdr:to>
          <xdr:col>1</xdr:col>
          <xdr:colOff>142875</xdr:colOff>
          <xdr:row>45</xdr:row>
          <xdr:rowOff>85725</xdr:rowOff>
        </xdr:to>
        <xdr:sp macro="" textlink="">
          <xdr:nvSpPr>
            <xdr:cNvPr id="228353" name="Check Box 1" hidden="1">
              <a:extLst>
                <a:ext uri="{63B3BB69-23CF-44E3-9099-C40C66FF867C}">
                  <a14:compatExt spid="_x0000_s228353"/>
                </a:ext>
                <a:ext uri="{FF2B5EF4-FFF2-40B4-BE49-F238E27FC236}">
                  <a16:creationId xmlns:a16="http://schemas.microsoft.com/office/drawing/2014/main" id="{00000000-0008-0000-1500-0000017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45</xdr:row>
          <xdr:rowOff>142875</xdr:rowOff>
        </xdr:from>
        <xdr:to>
          <xdr:col>1</xdr:col>
          <xdr:colOff>123825</xdr:colOff>
          <xdr:row>47</xdr:row>
          <xdr:rowOff>104775</xdr:rowOff>
        </xdr:to>
        <xdr:sp macro="" textlink="">
          <xdr:nvSpPr>
            <xdr:cNvPr id="228354" name="Check Box 2" hidden="1">
              <a:extLst>
                <a:ext uri="{63B3BB69-23CF-44E3-9099-C40C66FF867C}">
                  <a14:compatExt spid="_x0000_s228354"/>
                </a:ext>
                <a:ext uri="{FF2B5EF4-FFF2-40B4-BE49-F238E27FC236}">
                  <a16:creationId xmlns:a16="http://schemas.microsoft.com/office/drawing/2014/main" id="{00000000-0008-0000-1500-0000027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27</xdr:col>
      <xdr:colOff>0</xdr:colOff>
      <xdr:row>1</xdr:row>
      <xdr:rowOff>0</xdr:rowOff>
    </xdr:from>
    <xdr:to>
      <xdr:col>28</xdr:col>
      <xdr:colOff>0</xdr:colOff>
      <xdr:row>2</xdr:row>
      <xdr:rowOff>19050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6667500" y="247650"/>
          <a:ext cx="59055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11</xdr:col>
          <xdr:colOff>200025</xdr:colOff>
          <xdr:row>42</xdr:row>
          <xdr:rowOff>9525</xdr:rowOff>
        </xdr:to>
        <xdr:sp macro="" textlink="">
          <xdr:nvSpPr>
            <xdr:cNvPr id="197633" name="Check Box 1" hidden="1">
              <a:extLst>
                <a:ext uri="{63B3BB69-23CF-44E3-9099-C40C66FF867C}">
                  <a14:compatExt spid="_x0000_s197633"/>
                </a:ext>
                <a:ext uri="{FF2B5EF4-FFF2-40B4-BE49-F238E27FC236}">
                  <a16:creationId xmlns:a16="http://schemas.microsoft.com/office/drawing/2014/main" id="{00000000-0008-0000-1700-000001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太陽光発電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41</xdr:row>
          <xdr:rowOff>9525</xdr:rowOff>
        </xdr:from>
        <xdr:to>
          <xdr:col>16</xdr:col>
          <xdr:colOff>9525</xdr:colOff>
          <xdr:row>42</xdr:row>
          <xdr:rowOff>0</xdr:rowOff>
        </xdr:to>
        <xdr:sp macro="" textlink="">
          <xdr:nvSpPr>
            <xdr:cNvPr id="197634" name="Check Box 2" hidden="1">
              <a:extLst>
                <a:ext uri="{63B3BB69-23CF-44E3-9099-C40C66FF867C}">
                  <a14:compatExt spid="_x0000_s197634"/>
                </a:ext>
                <a:ext uri="{FF2B5EF4-FFF2-40B4-BE49-F238E27FC236}">
                  <a16:creationId xmlns:a16="http://schemas.microsoft.com/office/drawing/2014/main" id="{00000000-0008-0000-1700-000002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蓄電池</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621792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55</xdr:row>
          <xdr:rowOff>66675</xdr:rowOff>
        </xdr:from>
        <xdr:to>
          <xdr:col>4</xdr:col>
          <xdr:colOff>123825</xdr:colOff>
          <xdr:row>56</xdr:row>
          <xdr:rowOff>104775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18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3</xdr:col>
      <xdr:colOff>255271</xdr:colOff>
      <xdr:row>12</xdr:row>
      <xdr:rowOff>53341</xdr:rowOff>
    </xdr:from>
    <xdr:to>
      <xdr:col>5</xdr:col>
      <xdr:colOff>76201</xdr:colOff>
      <xdr:row>14</xdr:row>
      <xdr:rowOff>1</xdr:rowOff>
    </xdr:to>
    <xdr:sp macro="" textlink="">
      <xdr:nvSpPr>
        <xdr:cNvPr id="2" name="大かっこ 1">
          <a:extLst>
            <a:ext uri="{FF2B5EF4-FFF2-40B4-BE49-F238E27FC236}">
              <a16:creationId xmlns:a16="http://schemas.microsoft.com/office/drawing/2014/main" id="{00000000-0008-0000-2000-000002000000}"/>
            </a:ext>
          </a:extLst>
        </xdr:cNvPr>
        <xdr:cNvSpPr/>
      </xdr:nvSpPr>
      <xdr:spPr>
        <a:xfrm>
          <a:off x="2569846" y="4006216"/>
          <a:ext cx="1535430" cy="4991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3_&#20108;&#23450;&#35036;&#27491;&#65288;&#37117;&#20869;&#65289;\&#36890;&#30693;&#38306;&#36899;&#21547;&#12416;&#12304;&#24120;&#12395;&#26368;&#26032;&#12305;_&#37117;&#20869;_&#20108;&#23450;&#35036;&#27491;_&#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ugiyama-t\Desktop\&#20869;&#35379;&#26360;&#12398;&#30906;&#35469;_21091030\&#27096;&#24335;1&#65374;4_&#20132;&#20184;&#30003;&#35531;&#26360;&#39006;&#19968;&#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提出方法"/>
      <sheetName val="記載要領"/>
      <sheetName val="日本標準産業中分類"/>
      <sheetName val="会社規模判断資料"/>
      <sheetName val="基本情報"/>
      <sheetName val="第1号"/>
      <sheetName val="第1号 第二面"/>
      <sheetName val="第2号 (助成対象事業者用)"/>
      <sheetName val="第2号 (共同申請者用) "/>
      <sheetName val="第2号 (手続き代行者用)"/>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 val="共通様式_全体"/>
      <sheetName val="共通様式_太陽光発電"/>
      <sheetName val="共通様式_太陽光を除く発電設備"/>
      <sheetName val="共通様式_蓄電池"/>
      <sheetName val="共通様式_熱利用設備"/>
      <sheetName val="補助資料（機器按分）"/>
      <sheetName val="第5号様式"/>
      <sheetName val="第6号様式"/>
      <sheetName val="第7号様式"/>
      <sheetName val="第8号様式"/>
      <sheetName val="第9号様式"/>
      <sheetName val="第10号様式"/>
      <sheetName val="第11号様式"/>
      <sheetName val="第12号様式"/>
      <sheetName val="第13号様式"/>
      <sheetName val="第14号様式"/>
      <sheetName val="第15号様式"/>
      <sheetName val="第16号様式"/>
      <sheetName val="第17の１号様式"/>
      <sheetName val="第17の２号様式"/>
      <sheetName val="第17の３号様式"/>
      <sheetName val="第18号様式"/>
      <sheetName val="第19号様式"/>
      <sheetName val="第20号様式"/>
      <sheetName val="第21号様式"/>
      <sheetName val="第22号様式"/>
      <sheetName val="第23号様式"/>
      <sheetName val="第24号様式"/>
      <sheetName val="第25様式"/>
      <sheetName val="第25様式 計算書（添付しない）"/>
      <sheetName val="第26号様式"/>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nt-tokyo-co2down2.form.kintoneapp.com/public/island-fit" TargetMode="External"/><Relationship Id="rId1" Type="http://schemas.openxmlformats.org/officeDocument/2006/relationships/hyperlink" Target="mailto:cnt-island-fit@tokyokanky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22.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24.bin"/><Relationship Id="rId6" Type="http://schemas.openxmlformats.org/officeDocument/2006/relationships/comments" Target="../comments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25.bin"/><Relationship Id="rId4" Type="http://schemas.openxmlformats.org/officeDocument/2006/relationships/ctrlProp" Target="../ctrlProps/ctrlProp1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5"/>
  <sheetViews>
    <sheetView showGridLines="0" view="pageBreakPreview" zoomScaleNormal="100" zoomScaleSheetLayoutView="100" workbookViewId="0">
      <selection activeCell="C19" sqref="C19"/>
    </sheetView>
  </sheetViews>
  <sheetFormatPr defaultColWidth="8.875" defaultRowHeight="18.75"/>
  <cols>
    <col min="1" max="1" width="80.125" style="595" customWidth="1"/>
    <col min="2" max="16384" width="8.875" style="595"/>
  </cols>
  <sheetData>
    <row r="1" spans="1:1" ht="24.6" customHeight="1">
      <c r="A1" s="305" t="s">
        <v>2661</v>
      </c>
    </row>
    <row r="2" spans="1:1" ht="24.6" customHeight="1">
      <c r="A2" s="305" t="s">
        <v>2348</v>
      </c>
    </row>
    <row r="3" spans="1:1" ht="21" customHeight="1">
      <c r="A3" s="305" t="s">
        <v>2349</v>
      </c>
    </row>
    <row r="4" spans="1:1" ht="21.6" customHeight="1">
      <c r="A4" s="637" t="s">
        <v>2350</v>
      </c>
    </row>
    <row r="5" spans="1:1" ht="21.6" customHeight="1">
      <c r="A5" s="596" t="s">
        <v>2351</v>
      </c>
    </row>
    <row r="6" spans="1:1" ht="21" customHeight="1">
      <c r="A6" s="596" t="s">
        <v>2352</v>
      </c>
    </row>
    <row r="7" spans="1:1" ht="21" customHeight="1">
      <c r="A7" s="596" t="s">
        <v>2353</v>
      </c>
    </row>
    <row r="8" spans="1:1" ht="21" customHeight="1">
      <c r="A8" s="597" t="s">
        <v>2543</v>
      </c>
    </row>
    <row r="9" spans="1:1" ht="21" customHeight="1">
      <c r="A9" s="597" t="s">
        <v>2663</v>
      </c>
    </row>
    <row r="10" spans="1:1" ht="21" customHeight="1">
      <c r="A10" s="597" t="s">
        <v>2664</v>
      </c>
    </row>
    <row r="11" spans="1:1" ht="21" customHeight="1">
      <c r="A11" s="597" t="s">
        <v>2665</v>
      </c>
    </row>
    <row r="12" spans="1:1" ht="21" customHeight="1">
      <c r="A12" s="597" t="s">
        <v>2666</v>
      </c>
    </row>
    <row r="13" spans="1:1" ht="21" customHeight="1">
      <c r="A13" s="597" t="s">
        <v>2667</v>
      </c>
    </row>
    <row r="14" spans="1:1" ht="21" customHeight="1">
      <c r="A14" s="597" t="s">
        <v>2668</v>
      </c>
    </row>
    <row r="15" spans="1:1" ht="21" customHeight="1">
      <c r="A15" s="597" t="s">
        <v>2669</v>
      </c>
    </row>
  </sheetData>
  <sheetProtection algorithmName="SHA-512" hashValue="w18YpLn+qm66zCO1465LH/JBmofFVcub8wjZvCkSkU5Iiq3j/KRCC6fjhhyHegUoyMMv0SrFcyEDzMoCwPcQnA==" saltValue="HxEcpwKm9QUsmvqxeh1kdQ==" spinCount="100000" sheet="1" objects="1" scenarios="1"/>
  <phoneticPr fontId="56"/>
  <hyperlinks>
    <hyperlink ref="A5" location="提出方法!A1" display="提出方法" xr:uid="{00000000-0004-0000-0000-000000000000}"/>
    <hyperlink ref="A6" location="記載要領!A1" display="記載要領" xr:uid="{00000000-0004-0000-0000-000001000000}"/>
    <hyperlink ref="A7" location="基本情報!A1" display="基本情報入力シート" xr:uid="{00000000-0004-0000-0000-000002000000}"/>
    <hyperlink ref="A9" location="第2号様式!A1" display="【第２号様式】誓約書" xr:uid="{00000000-0004-0000-0000-000004000000}"/>
    <hyperlink ref="A10" location="第5号様式!A1" display="【第５号様式】助成金交付申請撤回届出書" xr:uid="{00000000-0004-0000-0000-000008000000}"/>
    <hyperlink ref="A11" location="第6号様式!A1" display="【第６号様式】助成事業承継届出書" xr:uid="{00000000-0004-0000-0000-000009000000}"/>
    <hyperlink ref="A12" location="第7号様式!A1" display="【第７号様式】事業者情報の変更届出書" xr:uid="{00000000-0004-0000-0000-00000B000000}"/>
    <hyperlink ref="A13" location="第８号様式!A1" display="【第８号様式】助成事業中止（廃止）届出書" xr:uid="{00000000-0004-0000-0000-00000C000000}"/>
    <hyperlink ref="A14" location="第９号様式!A1" display="【第９号様式】実績報告書兼助成金交付請求書" xr:uid="{00000000-0004-0000-0000-00000D000000}"/>
    <hyperlink ref="A8" location="第1号様式!A1" display="【第１号様式】助成金交付申請書" xr:uid="{00000000-0004-0000-0000-000003000000}"/>
    <hyperlink ref="A15" location="第13号様式!A1" display="【第13号様式】助成金返還報告書" xr:uid="{29B9A6FC-034B-451D-9AA4-4A3A0D92E52E}"/>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2"/>
  <sheetViews>
    <sheetView showGridLines="0" view="pageBreakPreview" zoomScaleNormal="100" zoomScaleSheetLayoutView="100" workbookViewId="0">
      <selection activeCell="O6" sqref="O6"/>
    </sheetView>
  </sheetViews>
  <sheetFormatPr defaultColWidth="8.875" defaultRowHeight="12"/>
  <cols>
    <col min="1" max="12" width="7.375" style="105" customWidth="1"/>
    <col min="13" max="13" width="4.375" style="105" customWidth="1"/>
    <col min="14" max="16384" width="8.875" style="105"/>
  </cols>
  <sheetData>
    <row r="1" spans="1:13" ht="59.45" customHeight="1">
      <c r="A1" s="667" t="s">
        <v>2783</v>
      </c>
      <c r="B1" s="668"/>
      <c r="C1" s="668"/>
      <c r="D1" s="668"/>
      <c r="E1" s="668"/>
      <c r="F1" s="668"/>
      <c r="G1" s="668"/>
      <c r="H1" s="668"/>
      <c r="I1" s="668"/>
      <c r="J1" s="668"/>
      <c r="K1" s="668"/>
      <c r="L1" s="668"/>
      <c r="M1" s="668"/>
    </row>
    <row r="2" spans="1:13" ht="72.75" customHeight="1">
      <c r="A2" s="669" t="s">
        <v>2650</v>
      </c>
      <c r="B2" s="668"/>
      <c r="C2" s="668"/>
      <c r="D2" s="668"/>
      <c r="E2" s="668"/>
      <c r="F2" s="668"/>
      <c r="G2" s="668"/>
      <c r="H2" s="668"/>
      <c r="I2" s="668"/>
      <c r="J2" s="668"/>
      <c r="K2" s="668"/>
      <c r="L2" s="668"/>
      <c r="M2" s="668"/>
    </row>
    <row r="3" spans="1:13" ht="92.25" customHeight="1">
      <c r="A3" s="669" t="s">
        <v>2782</v>
      </c>
      <c r="B3" s="668"/>
      <c r="C3" s="668"/>
      <c r="D3" s="668"/>
      <c r="E3" s="668"/>
      <c r="F3" s="668"/>
      <c r="G3" s="668"/>
      <c r="H3" s="668"/>
      <c r="I3" s="668"/>
      <c r="J3" s="668"/>
      <c r="K3" s="668"/>
      <c r="L3" s="668"/>
      <c r="M3" s="668"/>
    </row>
    <row r="4" spans="1:13" ht="22.5" customHeight="1">
      <c r="A4" s="675" t="s">
        <v>2780</v>
      </c>
      <c r="B4" s="669"/>
      <c r="C4" s="669"/>
      <c r="D4" s="669"/>
      <c r="E4" s="669"/>
      <c r="F4" s="669"/>
      <c r="G4" s="669"/>
      <c r="H4" s="669"/>
      <c r="I4" s="669"/>
      <c r="J4" s="669"/>
      <c r="K4" s="669"/>
      <c r="L4" s="669"/>
      <c r="M4" s="669"/>
    </row>
    <row r="5" spans="1:13" ht="40.5" customHeight="1">
      <c r="A5" s="669" t="s">
        <v>2781</v>
      </c>
      <c r="B5" s="669"/>
      <c r="C5" s="669"/>
      <c r="D5" s="669"/>
      <c r="E5" s="669"/>
      <c r="F5" s="669"/>
      <c r="G5" s="669"/>
      <c r="H5" s="669"/>
      <c r="I5" s="669"/>
      <c r="J5" s="669"/>
      <c r="K5" s="669"/>
      <c r="L5" s="669"/>
      <c r="M5" s="669"/>
    </row>
    <row r="6" spans="1:13" ht="144" customHeight="1">
      <c r="A6" s="670" t="s">
        <v>2610</v>
      </c>
      <c r="B6" s="671"/>
      <c r="C6" s="671"/>
      <c r="D6" s="671"/>
      <c r="E6" s="671"/>
      <c r="F6" s="671"/>
      <c r="G6" s="671"/>
      <c r="H6" s="671"/>
      <c r="I6" s="671"/>
      <c r="J6" s="671"/>
      <c r="K6" s="671"/>
      <c r="L6" s="671"/>
      <c r="M6" s="671"/>
    </row>
    <row r="7" spans="1:13" ht="13.5" customHeight="1">
      <c r="A7" s="476"/>
      <c r="B7" s="477"/>
      <c r="C7" s="477"/>
      <c r="D7" s="477"/>
      <c r="E7" s="477"/>
      <c r="F7" s="477"/>
      <c r="G7" s="477"/>
      <c r="H7" s="477"/>
      <c r="I7" s="477"/>
      <c r="J7" s="477"/>
      <c r="K7" s="477"/>
      <c r="L7" s="477"/>
      <c r="M7" s="477"/>
    </row>
    <row r="8" spans="1:13" s="111" customFormat="1" ht="18.95" customHeight="1">
      <c r="A8" s="106"/>
      <c r="B8" s="106"/>
      <c r="C8" s="106"/>
      <c r="D8" s="106"/>
      <c r="E8" s="107"/>
      <c r="F8" s="108" t="s">
        <v>2202</v>
      </c>
      <c r="G8" s="108"/>
      <c r="H8" s="108"/>
      <c r="I8" s="109"/>
      <c r="J8" s="110"/>
      <c r="K8" s="106"/>
      <c r="L8" s="106"/>
      <c r="M8" s="106"/>
    </row>
    <row r="9" spans="1:13" s="111" customFormat="1" ht="18.600000000000001" customHeight="1">
      <c r="A9" s="112"/>
      <c r="B9" s="106"/>
      <c r="C9" s="106"/>
      <c r="D9" s="106"/>
      <c r="E9" s="672" t="s">
        <v>2689</v>
      </c>
      <c r="F9" s="673"/>
      <c r="G9" s="673"/>
      <c r="H9" s="673"/>
      <c r="I9" s="674"/>
      <c r="J9" s="110"/>
      <c r="K9" s="106"/>
      <c r="L9" s="106"/>
      <c r="M9" s="106"/>
    </row>
    <row r="10" spans="1:13" s="111" customFormat="1" ht="8.4499999999999993" customHeight="1">
      <c r="A10" s="112"/>
      <c r="B10" s="106"/>
      <c r="C10" s="106"/>
      <c r="D10" s="106"/>
      <c r="E10" s="110"/>
      <c r="F10" s="113"/>
      <c r="G10" s="110"/>
      <c r="H10" s="110"/>
      <c r="I10" s="110"/>
      <c r="J10" s="110"/>
      <c r="K10" s="106"/>
      <c r="L10" s="106"/>
      <c r="M10" s="106"/>
    </row>
    <row r="11" spans="1:13" s="115" customFormat="1" ht="18" customHeight="1">
      <c r="A11" s="114" t="s">
        <v>2203</v>
      </c>
      <c r="B11" s="114"/>
      <c r="C11" s="114"/>
      <c r="D11" s="114"/>
      <c r="E11" s="114"/>
      <c r="F11" s="114"/>
      <c r="G11" s="114"/>
      <c r="H11" s="114"/>
      <c r="I11" s="114"/>
      <c r="J11" s="114"/>
      <c r="K11" s="114"/>
      <c r="L11" s="114"/>
      <c r="M11" s="114"/>
    </row>
    <row r="12" spans="1:13" s="115" customFormat="1" ht="18" customHeight="1">
      <c r="A12" s="114"/>
      <c r="B12" s="114"/>
      <c r="C12" s="114"/>
      <c r="D12" s="114"/>
      <c r="E12" s="114"/>
      <c r="F12" s="114"/>
      <c r="G12" s="114"/>
      <c r="H12" s="114"/>
      <c r="I12" s="114"/>
      <c r="J12" s="114"/>
      <c r="K12" s="114"/>
      <c r="L12" s="114"/>
      <c r="M12" s="114"/>
    </row>
  </sheetData>
  <sheetProtection algorithmName="SHA-512" hashValue="P+EeQNxKbaiJK3F6MaoSqXBpdEOnXR41d9cZ+XcY1lCEiULuXfsdfYIRkDR4yloLJ6sXXDjI4UGgVaimZWr0uw==" saltValue="JhNUdEhEEK92ue8MuM5x4w==" spinCount="100000" sheet="1" objects="1" scenarios="1"/>
  <mergeCells count="7">
    <mergeCell ref="A1:M1"/>
    <mergeCell ref="A2:M2"/>
    <mergeCell ref="A3:M3"/>
    <mergeCell ref="A6:M6"/>
    <mergeCell ref="E9:I9"/>
    <mergeCell ref="A4:M4"/>
    <mergeCell ref="A5:M5"/>
  </mergeCells>
  <phoneticPr fontId="56"/>
  <hyperlinks>
    <hyperlink ref="E9" r:id="rId1" xr:uid="{00000000-0004-0000-0100-000000000000}"/>
    <hyperlink ref="A4" r:id="rId2" xr:uid="{9AA5E91F-CDE2-41A1-8023-ACB1FBDA8463}"/>
  </hyperlinks>
  <printOptions horizontalCentered="1"/>
  <pageMargins left="0.23622047244094491" right="0.23622047244094491" top="0.74803149606299213" bottom="0.74803149606299213" header="0.31496062992125984" footer="0.31496062992125984"/>
  <pageSetup paperSize="9" orientation="portrait" blackAndWhite="1"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B2:AB86"/>
  <sheetViews>
    <sheetView showGridLines="0" view="pageBreakPreview" zoomScaleNormal="100" zoomScaleSheetLayoutView="100" workbookViewId="0">
      <selection activeCell="AE38" sqref="AE38"/>
    </sheetView>
  </sheetViews>
  <sheetFormatPr defaultColWidth="9" defaultRowHeight="13.5"/>
  <cols>
    <col min="1" max="1" width="0.875" style="1" customWidth="1"/>
    <col min="2" max="28" width="3.125" style="1" customWidth="1"/>
    <col min="29" max="29" width="3.875" style="1" customWidth="1"/>
    <col min="30" max="30" width="2.875" style="1" customWidth="1"/>
    <col min="31" max="32" width="7.875" style="1" customWidth="1"/>
    <col min="33" max="16384" width="9" style="1"/>
  </cols>
  <sheetData>
    <row r="2" spans="2:28" ht="50.25" customHeight="1">
      <c r="B2" s="677" t="s">
        <v>2690</v>
      </c>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row>
    <row r="3" spans="2:28" ht="9" customHeight="1">
      <c r="B3" s="8"/>
      <c r="C3" s="13"/>
      <c r="D3" s="13"/>
      <c r="E3" s="13"/>
      <c r="F3" s="13"/>
      <c r="G3" s="13"/>
      <c r="H3" s="13"/>
      <c r="I3" s="13"/>
      <c r="J3" s="13"/>
      <c r="K3" s="13"/>
      <c r="L3" s="13"/>
    </row>
    <row r="4" spans="2:28" ht="24" hidden="1" customHeight="1">
      <c r="B4" s="15"/>
      <c r="D4" s="2"/>
      <c r="E4" s="2"/>
      <c r="F4" s="13"/>
      <c r="G4" s="13"/>
      <c r="H4" s="13"/>
      <c r="I4" s="13"/>
      <c r="J4" s="13"/>
      <c r="K4" s="13"/>
      <c r="L4" s="13"/>
    </row>
    <row r="5" spans="2:28" ht="21" hidden="1" customHeight="1">
      <c r="B5" s="27"/>
      <c r="C5" s="5"/>
      <c r="D5" s="5"/>
      <c r="E5" s="5"/>
      <c r="F5" s="5"/>
      <c r="G5" s="5"/>
      <c r="H5" s="5"/>
      <c r="I5" s="2"/>
      <c r="J5" s="5"/>
      <c r="K5" s="5"/>
      <c r="L5" s="14"/>
      <c r="M5" s="14"/>
      <c r="N5" s="14"/>
      <c r="O5" s="14"/>
      <c r="P5" s="14"/>
      <c r="Q5" s="14"/>
      <c r="R5" s="14"/>
      <c r="S5" s="14"/>
      <c r="T5" s="14"/>
      <c r="U5" s="14"/>
      <c r="V5" s="14"/>
      <c r="W5" s="14"/>
      <c r="X5" s="14"/>
      <c r="Y5" s="14"/>
      <c r="Z5" s="14"/>
      <c r="AA5" s="14"/>
      <c r="AB5" s="14"/>
    </row>
    <row r="6" spans="2:28" ht="21" hidden="1" customHeight="1">
      <c r="B6" s="27"/>
      <c r="C6" s="5"/>
      <c r="D6" s="5"/>
      <c r="E6" s="5"/>
      <c r="F6" s="5"/>
      <c r="G6" s="5"/>
      <c r="H6" s="5"/>
      <c r="I6" s="2"/>
      <c r="J6" s="5"/>
      <c r="K6" s="5"/>
      <c r="L6" s="14"/>
      <c r="M6" s="14"/>
      <c r="N6" s="14"/>
      <c r="O6" s="14"/>
      <c r="P6" s="14"/>
      <c r="Q6" s="14"/>
      <c r="R6" s="14"/>
      <c r="S6" s="14"/>
      <c r="T6" s="14"/>
      <c r="U6" s="14"/>
      <c r="V6" s="14"/>
      <c r="W6" s="14"/>
      <c r="X6" s="14"/>
      <c r="Y6" s="14"/>
      <c r="Z6" s="14"/>
      <c r="AA6" s="14"/>
      <c r="AB6" s="14"/>
    </row>
    <row r="7" spans="2:28" ht="21" hidden="1" customHeight="1">
      <c r="B7" s="27"/>
      <c r="C7" s="5"/>
      <c r="D7" s="5"/>
      <c r="E7" s="5"/>
      <c r="F7" s="5"/>
      <c r="G7" s="5"/>
      <c r="H7" s="5"/>
      <c r="I7" s="2"/>
      <c r="J7" s="5"/>
      <c r="K7" s="5"/>
      <c r="L7" s="14"/>
      <c r="M7" s="14"/>
      <c r="N7" s="14"/>
      <c r="O7" s="14"/>
      <c r="P7" s="14"/>
      <c r="Q7" s="14"/>
      <c r="R7" s="14"/>
      <c r="S7" s="14"/>
      <c r="T7" s="14"/>
      <c r="U7" s="14"/>
      <c r="V7" s="14"/>
      <c r="W7" s="14"/>
      <c r="X7" s="14"/>
      <c r="Y7" s="14"/>
      <c r="Z7" s="14"/>
      <c r="AA7" s="14"/>
      <c r="AB7" s="14"/>
    </row>
    <row r="8" spans="2:28" ht="21" hidden="1" customHeight="1">
      <c r="B8" s="27"/>
      <c r="C8" s="5"/>
      <c r="D8" s="5"/>
      <c r="E8" s="5"/>
      <c r="F8" s="5"/>
      <c r="G8" s="5"/>
      <c r="H8" s="5"/>
      <c r="I8" s="2"/>
      <c r="J8" s="5"/>
      <c r="K8" s="5"/>
      <c r="L8" s="14"/>
      <c r="M8" s="14"/>
      <c r="N8" s="14"/>
      <c r="O8" s="14"/>
      <c r="P8" s="14"/>
      <c r="Q8" s="14"/>
      <c r="R8" s="14"/>
      <c r="S8" s="14"/>
      <c r="T8" s="14"/>
      <c r="U8" s="14"/>
      <c r="V8" s="14"/>
      <c r="W8" s="14"/>
      <c r="X8" s="14"/>
      <c r="Y8" s="14"/>
      <c r="Z8" s="14"/>
      <c r="AA8" s="14"/>
      <c r="AB8" s="14"/>
    </row>
    <row r="9" spans="2:28" ht="21" hidden="1" customHeight="1">
      <c r="B9" s="27"/>
      <c r="C9" s="5"/>
      <c r="D9" s="5"/>
      <c r="E9" s="5"/>
      <c r="F9" s="5"/>
      <c r="G9" s="5"/>
      <c r="H9" s="5"/>
      <c r="I9" s="2"/>
      <c r="J9" s="5"/>
      <c r="K9" s="5"/>
      <c r="L9" s="14"/>
      <c r="M9" s="14"/>
      <c r="N9" s="14"/>
      <c r="O9" s="14"/>
      <c r="P9" s="14"/>
      <c r="Q9" s="14"/>
      <c r="R9" s="14"/>
      <c r="S9" s="14"/>
      <c r="T9" s="14"/>
      <c r="U9" s="14"/>
      <c r="V9" s="14"/>
      <c r="W9" s="14"/>
      <c r="X9" s="14"/>
      <c r="Y9" s="14"/>
      <c r="Z9" s="14"/>
      <c r="AA9" s="14"/>
      <c r="AB9" s="14"/>
    </row>
    <row r="10" spans="2:28" ht="21" hidden="1" customHeight="1">
      <c r="B10" s="27"/>
      <c r="C10" s="5"/>
      <c r="D10" s="5"/>
      <c r="E10" s="5"/>
      <c r="F10" s="5"/>
      <c r="G10" s="5"/>
      <c r="H10" s="5"/>
      <c r="I10" s="2"/>
      <c r="J10" s="5"/>
      <c r="K10" s="5"/>
      <c r="L10" s="14"/>
      <c r="M10" s="14"/>
      <c r="N10" s="14"/>
      <c r="O10" s="14"/>
      <c r="P10" s="14"/>
      <c r="Q10" s="14"/>
      <c r="R10" s="14"/>
      <c r="S10" s="14"/>
      <c r="T10" s="14"/>
      <c r="U10" s="14"/>
      <c r="V10" s="14"/>
      <c r="W10" s="14"/>
      <c r="X10" s="14"/>
      <c r="Y10" s="14"/>
      <c r="Z10" s="14"/>
      <c r="AA10" s="14"/>
      <c r="AB10" s="14"/>
    </row>
    <row r="11" spans="2:28" ht="21" hidden="1" customHeight="1">
      <c r="B11" s="27"/>
      <c r="C11" s="5"/>
      <c r="D11" s="5"/>
      <c r="E11" s="5"/>
      <c r="F11" s="5"/>
      <c r="G11" s="5"/>
      <c r="H11" s="5"/>
      <c r="I11" s="2"/>
      <c r="J11" s="5"/>
      <c r="K11" s="5"/>
      <c r="L11" s="14"/>
      <c r="M11" s="14"/>
      <c r="N11" s="14"/>
      <c r="O11" s="14"/>
      <c r="P11" s="14"/>
      <c r="Q11" s="14"/>
      <c r="R11" s="14"/>
      <c r="S11" s="14"/>
      <c r="T11" s="14"/>
      <c r="U11" s="14"/>
      <c r="V11" s="14"/>
      <c r="W11" s="14"/>
      <c r="X11" s="14"/>
      <c r="Y11" s="14"/>
      <c r="Z11" s="14"/>
      <c r="AA11" s="14"/>
      <c r="AB11" s="14"/>
    </row>
    <row r="12" spans="2:28" ht="21" hidden="1" customHeight="1">
      <c r="B12" s="27"/>
      <c r="C12" s="5"/>
      <c r="D12" s="5"/>
      <c r="E12" s="5"/>
      <c r="F12" s="5"/>
      <c r="G12" s="5"/>
      <c r="H12" s="5"/>
      <c r="I12" s="2"/>
      <c r="J12" s="5"/>
      <c r="K12" s="5"/>
      <c r="L12" s="14"/>
      <c r="M12" s="14"/>
      <c r="N12" s="14"/>
      <c r="O12" s="14"/>
      <c r="P12" s="14"/>
      <c r="Q12" s="14"/>
      <c r="R12" s="14"/>
      <c r="S12" s="14"/>
      <c r="T12" s="14"/>
      <c r="U12" s="14"/>
      <c r="V12" s="14"/>
      <c r="W12" s="14"/>
      <c r="X12" s="14"/>
      <c r="Y12" s="14"/>
      <c r="Z12" s="14"/>
      <c r="AA12" s="14"/>
      <c r="AB12" s="14"/>
    </row>
    <row r="13" spans="2:28" ht="21" hidden="1" customHeight="1">
      <c r="B13" s="27"/>
      <c r="D13" s="2"/>
      <c r="E13" s="2"/>
      <c r="F13" s="2"/>
      <c r="G13" s="2"/>
      <c r="H13" s="2"/>
      <c r="I13" s="2"/>
      <c r="L13" s="6"/>
      <c r="M13" s="6"/>
      <c r="N13" s="6"/>
      <c r="O13" s="16"/>
      <c r="P13" s="6"/>
      <c r="Q13" s="6"/>
      <c r="R13" s="6"/>
      <c r="S13" s="6"/>
      <c r="T13" s="6"/>
      <c r="U13" s="6"/>
      <c r="V13" s="6"/>
      <c r="W13" s="6"/>
      <c r="X13" s="6"/>
      <c r="Y13" s="6"/>
      <c r="Z13" s="6"/>
      <c r="AA13" s="6"/>
      <c r="AB13" s="6"/>
    </row>
    <row r="14" spans="2:28" ht="21" hidden="1" customHeight="1">
      <c r="B14" s="27"/>
      <c r="C14" s="5"/>
      <c r="D14" s="46"/>
      <c r="E14" s="5"/>
      <c r="F14" s="5"/>
      <c r="G14" s="5"/>
      <c r="H14" s="5"/>
      <c r="I14" s="2"/>
      <c r="J14" s="5"/>
      <c r="K14" s="5"/>
      <c r="L14" s="14"/>
      <c r="M14" s="14"/>
      <c r="N14" s="14"/>
      <c r="O14" s="14"/>
      <c r="P14" s="14"/>
      <c r="Q14" s="14"/>
      <c r="R14" s="14"/>
      <c r="S14" s="14"/>
      <c r="T14" s="14"/>
      <c r="U14" s="14"/>
      <c r="V14" s="14"/>
      <c r="W14" s="14"/>
      <c r="X14" s="14"/>
      <c r="Y14" s="14"/>
      <c r="Z14" s="14"/>
      <c r="AA14" s="14"/>
      <c r="AB14" s="14"/>
    </row>
    <row r="15" spans="2:28" ht="13.5" hidden="1" customHeight="1">
      <c r="B15" s="27"/>
      <c r="C15" s="2"/>
      <c r="D15" s="2"/>
      <c r="E15" s="2"/>
      <c r="F15" s="2"/>
      <c r="G15" s="2"/>
      <c r="H15" s="2"/>
      <c r="I15" s="2"/>
      <c r="K15" s="6"/>
      <c r="L15" s="6"/>
      <c r="M15" s="6"/>
      <c r="N15" s="16"/>
      <c r="O15" s="6"/>
      <c r="P15" s="6"/>
      <c r="Q15" s="6"/>
      <c r="R15" s="6"/>
      <c r="S15" s="6"/>
      <c r="T15" s="6"/>
      <c r="U15" s="6"/>
      <c r="V15" s="6"/>
      <c r="W15" s="6"/>
      <c r="X15" s="6"/>
      <c r="Y15" s="6"/>
      <c r="Z15" s="6"/>
      <c r="AA15" s="6"/>
      <c r="AB15" s="6"/>
    </row>
    <row r="16" spans="2:28" ht="13.5" hidden="1" customHeight="1">
      <c r="B16" s="27"/>
      <c r="C16" s="2"/>
      <c r="D16" s="2"/>
      <c r="E16" s="2"/>
      <c r="F16" s="2"/>
      <c r="G16" s="2"/>
      <c r="H16" s="2"/>
      <c r="I16" s="2"/>
      <c r="K16" s="6"/>
      <c r="L16" s="6"/>
      <c r="M16" s="6"/>
      <c r="N16" s="16"/>
      <c r="O16" s="6"/>
      <c r="P16" s="6"/>
      <c r="Q16" s="6"/>
      <c r="R16" s="6"/>
      <c r="S16" s="6"/>
      <c r="T16" s="6"/>
      <c r="U16" s="6"/>
      <c r="V16" s="6"/>
      <c r="W16" s="6"/>
      <c r="X16" s="6"/>
      <c r="Y16" s="6"/>
      <c r="Z16" s="6"/>
      <c r="AA16" s="6"/>
      <c r="AB16" s="6"/>
    </row>
    <row r="17" spans="2:28" ht="24" customHeight="1">
      <c r="B17" s="18" t="s">
        <v>2342</v>
      </c>
      <c r="C17" s="27"/>
      <c r="D17" s="27"/>
      <c r="E17" s="27"/>
      <c r="F17" s="27"/>
      <c r="G17" s="27"/>
      <c r="H17" s="27"/>
      <c r="I17" s="27"/>
      <c r="J17" s="27"/>
      <c r="K17" s="27"/>
      <c r="L17" s="27"/>
      <c r="M17" s="6"/>
      <c r="N17" s="6"/>
      <c r="O17" s="6"/>
      <c r="P17" s="6"/>
      <c r="Q17" s="6"/>
      <c r="R17" s="6"/>
      <c r="S17" s="6"/>
      <c r="T17" s="6"/>
      <c r="U17" s="6"/>
      <c r="V17" s="6"/>
      <c r="W17" s="6"/>
      <c r="X17" s="6"/>
      <c r="Y17" s="6"/>
      <c r="Z17" s="6"/>
      <c r="AA17" s="6"/>
      <c r="AB17" s="6"/>
    </row>
    <row r="18" spans="2:28" ht="14.25">
      <c r="B18" s="17"/>
      <c r="C18" s="19"/>
      <c r="D18" s="27"/>
      <c r="E18" s="27"/>
      <c r="F18" s="27"/>
      <c r="G18" s="27"/>
      <c r="H18" s="27"/>
      <c r="I18" s="27"/>
      <c r="J18" s="27"/>
      <c r="K18" s="27"/>
      <c r="L18" s="27"/>
      <c r="M18" s="6"/>
      <c r="N18" s="6"/>
      <c r="O18" s="6"/>
      <c r="P18" s="6"/>
      <c r="Q18" s="6"/>
      <c r="R18" s="6"/>
      <c r="S18" s="6"/>
      <c r="T18" s="6"/>
      <c r="U18" s="6"/>
      <c r="V18" s="6"/>
      <c r="W18" s="6"/>
      <c r="X18" s="6"/>
      <c r="Y18" s="6"/>
      <c r="Z18" s="6"/>
      <c r="AA18" s="6"/>
      <c r="AB18" s="6"/>
    </row>
    <row r="19" spans="2:28" ht="14.25">
      <c r="B19" s="17"/>
      <c r="C19" s="19"/>
      <c r="D19" s="27"/>
      <c r="E19" s="27"/>
      <c r="F19" s="27"/>
      <c r="G19" s="27"/>
      <c r="H19" s="27"/>
      <c r="I19" s="27"/>
      <c r="J19" s="27"/>
      <c r="K19" s="27"/>
      <c r="L19" s="27"/>
      <c r="M19" s="6"/>
      <c r="N19" s="6"/>
      <c r="O19" s="6"/>
      <c r="P19" s="6"/>
      <c r="Q19" s="6"/>
      <c r="R19" s="6"/>
      <c r="S19" s="6"/>
      <c r="T19" s="6"/>
      <c r="U19" s="6"/>
      <c r="V19" s="6"/>
      <c r="W19" s="6"/>
      <c r="X19" s="6"/>
      <c r="Y19" s="6"/>
      <c r="Z19" s="6"/>
      <c r="AA19" s="6"/>
      <c r="AB19" s="6"/>
    </row>
    <row r="20" spans="2:28" ht="14.25">
      <c r="B20" s="17"/>
      <c r="C20" s="19"/>
      <c r="D20" s="27"/>
      <c r="E20" s="27"/>
      <c r="F20" s="27"/>
      <c r="G20" s="27"/>
      <c r="H20" s="27"/>
      <c r="I20" s="27"/>
      <c r="J20" s="27"/>
      <c r="K20" s="27"/>
      <c r="L20" s="27"/>
      <c r="M20" s="6"/>
      <c r="N20" s="6"/>
      <c r="O20" s="6"/>
      <c r="P20" s="6"/>
      <c r="Q20" s="6"/>
      <c r="R20" s="6"/>
      <c r="S20" s="6"/>
      <c r="T20" s="6"/>
      <c r="U20" s="6"/>
      <c r="V20" s="6"/>
      <c r="W20" s="6"/>
      <c r="X20" s="6"/>
      <c r="Y20" s="6"/>
      <c r="Z20" s="6"/>
      <c r="AA20" s="6"/>
      <c r="AB20" s="6"/>
    </row>
    <row r="21" spans="2:28" ht="14.25">
      <c r="B21" s="17"/>
      <c r="C21" s="19"/>
      <c r="D21" s="27"/>
      <c r="E21" s="27"/>
      <c r="F21" s="27"/>
      <c r="G21" s="27"/>
      <c r="H21" s="27"/>
      <c r="I21" s="27"/>
      <c r="J21" s="27"/>
      <c r="K21" s="27"/>
      <c r="L21" s="27"/>
      <c r="M21" s="6"/>
      <c r="N21" s="6"/>
      <c r="O21" s="6"/>
      <c r="P21" s="6"/>
      <c r="Q21" s="6"/>
      <c r="R21" s="6"/>
      <c r="S21" s="6"/>
      <c r="T21" s="6"/>
      <c r="U21" s="6"/>
      <c r="V21" s="6"/>
      <c r="W21" s="6"/>
      <c r="X21" s="6"/>
      <c r="Y21" s="6"/>
      <c r="Z21" s="6"/>
      <c r="AA21" s="6"/>
      <c r="AB21" s="6"/>
    </row>
    <row r="22" spans="2:28" ht="13.5" customHeight="1">
      <c r="B22" s="17"/>
      <c r="C22" s="19"/>
      <c r="D22" s="27"/>
      <c r="E22" s="27"/>
      <c r="F22" s="27"/>
      <c r="G22" s="27"/>
      <c r="H22" s="27"/>
      <c r="I22" s="27"/>
      <c r="J22" s="27"/>
      <c r="K22" s="27"/>
      <c r="L22" s="27"/>
      <c r="M22" s="6"/>
      <c r="N22" s="6"/>
      <c r="O22" s="6"/>
      <c r="P22" s="6"/>
      <c r="Q22" s="6"/>
      <c r="R22" s="1" t="s">
        <v>2346</v>
      </c>
      <c r="S22" s="6"/>
      <c r="T22" s="6"/>
      <c r="U22" s="6"/>
      <c r="V22" s="6"/>
      <c r="W22" s="6"/>
      <c r="X22" s="6"/>
      <c r="Y22" s="6"/>
      <c r="Z22" s="6"/>
      <c r="AA22" s="6"/>
      <c r="AB22" s="6"/>
    </row>
    <row r="23" spans="2:28" ht="13.5" customHeight="1">
      <c r="B23" s="17"/>
      <c r="C23" s="19"/>
      <c r="D23" s="27"/>
      <c r="E23" s="27"/>
      <c r="F23" s="27"/>
      <c r="G23" s="27"/>
      <c r="H23" s="27"/>
      <c r="I23" s="27"/>
      <c r="J23" s="27"/>
      <c r="K23" s="27"/>
      <c r="L23" s="27"/>
      <c r="M23" s="6"/>
      <c r="N23" s="6"/>
      <c r="O23" s="6"/>
      <c r="P23" s="6"/>
      <c r="Q23" s="6"/>
      <c r="R23" s="6"/>
      <c r="S23" s="6"/>
      <c r="T23" s="6"/>
      <c r="U23" s="6"/>
      <c r="V23" s="6"/>
      <c r="W23" s="6"/>
      <c r="X23" s="6"/>
      <c r="Y23" s="6"/>
      <c r="Z23" s="6"/>
      <c r="AA23" s="6"/>
      <c r="AB23" s="6"/>
    </row>
    <row r="24" spans="2:28" ht="24" customHeight="1">
      <c r="B24" s="21" t="s">
        <v>2343</v>
      </c>
      <c r="C24" s="6"/>
      <c r="D24" s="6"/>
      <c r="E24" s="6"/>
      <c r="F24" s="6"/>
      <c r="G24" s="6"/>
      <c r="H24" s="6"/>
      <c r="I24" s="6"/>
      <c r="J24" s="6"/>
      <c r="K24" s="6"/>
      <c r="L24" s="6"/>
      <c r="M24" s="6"/>
      <c r="N24" s="6"/>
      <c r="O24" s="6"/>
      <c r="P24" s="6"/>
      <c r="Q24" s="6"/>
      <c r="R24" s="6"/>
      <c r="S24" s="6"/>
      <c r="T24" s="6"/>
      <c r="U24" s="6"/>
      <c r="V24" s="6"/>
      <c r="W24" s="6"/>
      <c r="X24" s="6"/>
      <c r="Y24" s="6"/>
      <c r="Z24" s="6"/>
      <c r="AA24" s="6"/>
      <c r="AB24" s="6"/>
    </row>
    <row r="25" spans="2:28" ht="21" customHeight="1">
      <c r="B25" s="6"/>
      <c r="C25" s="7" t="s">
        <v>88</v>
      </c>
    </row>
    <row r="26" spans="2:28" ht="21" customHeight="1">
      <c r="B26" s="6"/>
      <c r="D26" s="680" t="s">
        <v>99</v>
      </c>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23"/>
    </row>
    <row r="27" spans="2:28" ht="21" customHeight="1">
      <c r="B27" s="6"/>
      <c r="D27" s="680" t="s">
        <v>100</v>
      </c>
      <c r="E27" s="680"/>
      <c r="F27" s="680"/>
      <c r="G27" s="680"/>
      <c r="H27" s="680"/>
      <c r="I27" s="680"/>
      <c r="J27" s="680"/>
      <c r="K27" s="680"/>
      <c r="L27" s="680"/>
      <c r="M27" s="680"/>
      <c r="N27" s="680"/>
      <c r="O27" s="680"/>
      <c r="P27" s="680"/>
      <c r="Q27" s="680"/>
      <c r="R27" s="680"/>
      <c r="S27" s="680"/>
      <c r="T27" s="680"/>
      <c r="U27" s="680"/>
      <c r="V27" s="680"/>
      <c r="W27" s="680"/>
      <c r="X27" s="680"/>
      <c r="Y27" s="680"/>
      <c r="Z27" s="680"/>
      <c r="AA27" s="680"/>
      <c r="AB27" s="23"/>
    </row>
    <row r="28" spans="2:28" ht="5.25" customHeight="1">
      <c r="B28" s="6"/>
      <c r="E28" s="280"/>
      <c r="F28" s="5"/>
      <c r="AB28" s="6"/>
    </row>
    <row r="29" spans="2:28" ht="21" customHeight="1">
      <c r="B29" s="6"/>
      <c r="E29" s="281"/>
      <c r="F29" s="5" t="s">
        <v>95</v>
      </c>
      <c r="AB29" s="6"/>
    </row>
    <row r="30" spans="2:28" ht="5.25" customHeight="1">
      <c r="B30" s="6"/>
      <c r="E30" s="282"/>
      <c r="F30" s="5"/>
      <c r="AB30" s="6"/>
    </row>
    <row r="31" spans="2:28" ht="21" customHeight="1">
      <c r="B31" s="6"/>
      <c r="E31" s="283"/>
      <c r="F31" s="284" t="s">
        <v>96</v>
      </c>
      <c r="G31" s="5"/>
      <c r="H31" s="5"/>
      <c r="I31" s="5"/>
      <c r="J31" s="5"/>
      <c r="K31" s="5"/>
      <c r="L31" s="5"/>
      <c r="M31" s="5"/>
      <c r="N31" s="5"/>
      <c r="O31" s="5"/>
      <c r="P31" s="5"/>
      <c r="Q31" s="5"/>
      <c r="R31" s="5"/>
      <c r="S31" s="5"/>
      <c r="T31" s="5"/>
      <c r="U31" s="5"/>
      <c r="V31" s="5"/>
      <c r="W31" s="5"/>
      <c r="X31" s="5"/>
      <c r="Y31" s="5"/>
      <c r="Z31" s="5"/>
      <c r="AA31" s="5"/>
      <c r="AB31" s="14"/>
    </row>
    <row r="32" spans="2:28" ht="5.25" customHeight="1">
      <c r="B32" s="6"/>
      <c r="E32" s="282"/>
      <c r="F32" s="5"/>
      <c r="AB32" s="6"/>
    </row>
    <row r="33" spans="2:28" ht="21" customHeight="1">
      <c r="B33" s="6"/>
      <c r="E33" s="285"/>
      <c r="F33" s="5" t="s">
        <v>97</v>
      </c>
      <c r="G33" s="478"/>
      <c r="H33" s="478"/>
      <c r="I33" s="478"/>
      <c r="J33" s="478"/>
      <c r="K33" s="478"/>
      <c r="L33" s="478"/>
      <c r="M33" s="478"/>
      <c r="N33" s="478"/>
      <c r="O33" s="478"/>
      <c r="P33" s="478"/>
      <c r="Q33" s="478"/>
      <c r="R33" s="478"/>
      <c r="S33" s="478"/>
      <c r="T33" s="478"/>
      <c r="U33" s="478"/>
      <c r="V33" s="478"/>
      <c r="W33" s="478"/>
      <c r="X33" s="478"/>
      <c r="Y33" s="478"/>
      <c r="Z33" s="478"/>
      <c r="AA33" s="478"/>
      <c r="AB33" s="22"/>
    </row>
    <row r="34" spans="2:28" ht="5.25" customHeight="1">
      <c r="B34" s="6"/>
      <c r="E34" s="282"/>
      <c r="F34" s="5"/>
      <c r="G34" s="478"/>
      <c r="H34" s="478"/>
      <c r="I34" s="478"/>
      <c r="J34" s="478"/>
      <c r="K34" s="478"/>
      <c r="L34" s="478"/>
      <c r="M34" s="478"/>
      <c r="N34" s="478"/>
      <c r="O34" s="478"/>
      <c r="P34" s="478"/>
      <c r="Q34" s="478"/>
      <c r="R34" s="478"/>
      <c r="S34" s="478"/>
      <c r="T34" s="478"/>
      <c r="U34" s="478"/>
      <c r="V34" s="478"/>
      <c r="W34" s="478"/>
      <c r="X34" s="478"/>
      <c r="Y34" s="478"/>
      <c r="Z34" s="478"/>
      <c r="AA34" s="478"/>
      <c r="AB34" s="22"/>
    </row>
    <row r="35" spans="2:28" ht="21" customHeight="1">
      <c r="B35" s="6"/>
      <c r="E35" s="286"/>
      <c r="F35" s="1" t="s">
        <v>2344</v>
      </c>
      <c r="AB35" s="6"/>
    </row>
    <row r="36" spans="2:28" ht="15" customHeight="1">
      <c r="B36" s="6"/>
      <c r="D36" s="287"/>
      <c r="AB36" s="6"/>
    </row>
    <row r="37" spans="2:28" ht="21" customHeight="1">
      <c r="B37" s="6"/>
      <c r="C37" s="21" t="s">
        <v>89</v>
      </c>
      <c r="D37" s="6"/>
      <c r="E37" s="6"/>
      <c r="F37" s="6"/>
      <c r="G37" s="6"/>
      <c r="H37" s="6"/>
      <c r="I37" s="6"/>
      <c r="J37" s="6"/>
      <c r="K37" s="6"/>
      <c r="L37" s="6"/>
      <c r="M37" s="6"/>
      <c r="N37" s="6"/>
      <c r="O37" s="6"/>
      <c r="P37" s="6"/>
      <c r="Q37" s="6"/>
      <c r="R37" s="6"/>
      <c r="S37" s="6"/>
      <c r="T37" s="6"/>
      <c r="U37" s="6"/>
      <c r="V37" s="6"/>
      <c r="W37" s="6"/>
      <c r="X37" s="6"/>
      <c r="Y37" s="6"/>
      <c r="Z37" s="6"/>
      <c r="AA37" s="6"/>
      <c r="AB37" s="6"/>
    </row>
    <row r="38" spans="2:28" ht="28.35" customHeight="1">
      <c r="B38" s="6"/>
      <c r="C38" s="6"/>
      <c r="D38" s="679" t="s">
        <v>90</v>
      </c>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73"/>
    </row>
    <row r="39" spans="2:28" ht="18" customHeight="1">
      <c r="B39" s="6"/>
      <c r="C39" s="6"/>
      <c r="D39" s="676" t="s">
        <v>91</v>
      </c>
      <c r="E39" s="676"/>
      <c r="F39" s="676"/>
      <c r="G39" s="676"/>
      <c r="H39" s="676"/>
      <c r="I39" s="676"/>
      <c r="J39" s="676"/>
      <c r="K39" s="676"/>
      <c r="L39" s="676"/>
      <c r="M39" s="676"/>
      <c r="N39" s="676"/>
      <c r="O39" s="676"/>
      <c r="P39" s="676"/>
      <c r="Q39" s="676"/>
      <c r="R39" s="676"/>
      <c r="S39" s="676"/>
      <c r="T39" s="676"/>
      <c r="U39" s="676"/>
      <c r="V39" s="676"/>
      <c r="W39" s="676"/>
      <c r="X39" s="676"/>
      <c r="Y39" s="676"/>
      <c r="Z39" s="676"/>
      <c r="AA39" s="676"/>
    </row>
    <row r="40" spans="2:28" ht="5.25" customHeight="1">
      <c r="B40" s="6"/>
      <c r="C40" s="6"/>
      <c r="E40" s="280"/>
      <c r="F40" s="5"/>
      <c r="AB40" s="6"/>
    </row>
    <row r="41" spans="2:28" ht="21" customHeight="1">
      <c r="B41" s="6"/>
      <c r="C41" s="6"/>
      <c r="E41" s="281"/>
      <c r="F41" s="5" t="s">
        <v>95</v>
      </c>
      <c r="AB41" s="6"/>
    </row>
    <row r="42" spans="2:28" ht="5.25" customHeight="1">
      <c r="B42" s="6"/>
      <c r="C42" s="6"/>
      <c r="E42" s="282"/>
      <c r="F42" s="5"/>
      <c r="AB42" s="6"/>
    </row>
    <row r="43" spans="2:28" ht="21" customHeight="1">
      <c r="B43" s="6"/>
      <c r="C43" s="6"/>
      <c r="E43" s="283"/>
      <c r="F43" s="284" t="s">
        <v>96</v>
      </c>
      <c r="G43" s="478"/>
      <c r="H43" s="478"/>
      <c r="I43" s="478"/>
      <c r="J43" s="478"/>
      <c r="K43" s="478"/>
      <c r="L43" s="478"/>
      <c r="M43" s="478"/>
      <c r="N43" s="478"/>
      <c r="O43" s="478"/>
      <c r="P43" s="478"/>
      <c r="Q43" s="478"/>
      <c r="R43" s="478"/>
      <c r="S43" s="478"/>
      <c r="T43" s="478"/>
      <c r="U43" s="478"/>
      <c r="V43" s="478"/>
      <c r="W43" s="478"/>
      <c r="X43" s="478"/>
      <c r="Y43" s="478"/>
      <c r="Z43" s="478"/>
      <c r="AA43" s="478"/>
      <c r="AB43" s="22"/>
    </row>
    <row r="44" spans="2:28" ht="5.25" customHeight="1">
      <c r="B44" s="6"/>
      <c r="C44" s="6"/>
      <c r="E44" s="282"/>
      <c r="F44" s="5"/>
      <c r="AB44" s="6"/>
    </row>
    <row r="45" spans="2:28" ht="21" customHeight="1">
      <c r="B45" s="6"/>
      <c r="C45" s="6"/>
      <c r="E45" s="285"/>
      <c r="F45" s="5" t="s">
        <v>97</v>
      </c>
      <c r="G45" s="478"/>
      <c r="H45" s="478"/>
      <c r="I45" s="478"/>
      <c r="J45" s="478"/>
      <c r="K45" s="478"/>
      <c r="L45" s="478"/>
      <c r="M45" s="478"/>
      <c r="N45" s="478"/>
      <c r="O45" s="478"/>
      <c r="P45" s="478"/>
      <c r="Q45" s="478"/>
      <c r="R45" s="478"/>
      <c r="S45" s="478"/>
      <c r="T45" s="478"/>
      <c r="U45" s="478"/>
      <c r="V45" s="478"/>
      <c r="W45" s="478"/>
      <c r="X45" s="478"/>
      <c r="Y45" s="478"/>
      <c r="Z45" s="478"/>
      <c r="AA45" s="478"/>
      <c r="AB45" s="22"/>
    </row>
    <row r="46" spans="2:28" ht="5.25" customHeight="1">
      <c r="B46" s="6"/>
      <c r="C46" s="6"/>
      <c r="E46" s="282"/>
      <c r="F46" s="5"/>
      <c r="G46" s="478"/>
      <c r="H46" s="478"/>
      <c r="I46" s="478"/>
      <c r="J46" s="478"/>
      <c r="K46" s="478"/>
      <c r="L46" s="478"/>
      <c r="M46" s="478"/>
      <c r="N46" s="478"/>
      <c r="O46" s="478"/>
      <c r="P46" s="478"/>
      <c r="Q46" s="478"/>
      <c r="R46" s="478"/>
      <c r="S46" s="478"/>
      <c r="T46" s="478"/>
      <c r="U46" s="478"/>
      <c r="V46" s="478"/>
      <c r="W46" s="478"/>
      <c r="X46" s="478"/>
      <c r="Y46" s="478"/>
      <c r="Z46" s="478"/>
      <c r="AA46" s="478"/>
      <c r="AB46" s="22"/>
    </row>
    <row r="47" spans="2:28" ht="21" customHeight="1">
      <c r="B47" s="6"/>
      <c r="C47" s="6"/>
      <c r="E47" s="286"/>
      <c r="F47" s="1" t="s">
        <v>2344</v>
      </c>
      <c r="AB47" s="6"/>
    </row>
    <row r="48" spans="2:28" ht="14.25" customHeight="1">
      <c r="B48" s="6"/>
      <c r="C48" s="6"/>
      <c r="AB48" s="6"/>
    </row>
    <row r="49" spans="2:28" ht="14.25" customHeight="1"/>
    <row r="50" spans="2:28" ht="54.75" customHeight="1">
      <c r="B50" s="677" t="s">
        <v>2691</v>
      </c>
      <c r="C50" s="678"/>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row>
    <row r="51" spans="2:28" ht="14.25" customHeight="1"/>
    <row r="52" spans="2:28" ht="14.25" customHeight="1"/>
    <row r="53" spans="2:28" ht="23.25" customHeight="1">
      <c r="B53" s="21" t="s">
        <v>92</v>
      </c>
      <c r="C53" s="27"/>
      <c r="D53" s="27"/>
      <c r="E53" s="6"/>
      <c r="F53" s="6"/>
      <c r="G53" s="6"/>
      <c r="H53" s="6"/>
      <c r="I53" s="6"/>
      <c r="J53" s="6"/>
      <c r="K53" s="6"/>
      <c r="L53" s="6"/>
      <c r="M53" s="6"/>
      <c r="N53" s="6"/>
      <c r="O53" s="6"/>
      <c r="P53" s="6"/>
      <c r="Q53" s="6"/>
      <c r="R53" s="6"/>
      <c r="S53" s="6"/>
      <c r="T53" s="6"/>
      <c r="U53" s="6"/>
      <c r="V53" s="6"/>
      <c r="W53" s="6"/>
      <c r="X53" s="6"/>
      <c r="Y53" s="6"/>
      <c r="Z53" s="6"/>
      <c r="AA53" s="6"/>
      <c r="AB53" s="6"/>
    </row>
    <row r="54" spans="2:28" ht="21" customHeight="1">
      <c r="B54" s="17"/>
      <c r="C54" s="6"/>
      <c r="D54" s="679" t="s">
        <v>2345</v>
      </c>
      <c r="E54" s="679"/>
      <c r="F54" s="679"/>
      <c r="G54" s="679"/>
      <c r="H54" s="679"/>
      <c r="I54" s="679"/>
      <c r="J54" s="679"/>
      <c r="K54" s="679"/>
      <c r="L54" s="679"/>
      <c r="M54" s="679"/>
      <c r="N54" s="679"/>
      <c r="O54" s="679"/>
      <c r="P54" s="679"/>
      <c r="Q54" s="679"/>
      <c r="R54" s="679"/>
      <c r="S54" s="679"/>
      <c r="T54" s="679"/>
      <c r="U54" s="679"/>
      <c r="V54" s="679"/>
      <c r="W54" s="679"/>
      <c r="X54" s="679"/>
      <c r="Y54" s="679"/>
      <c r="Z54" s="679"/>
      <c r="AA54" s="679"/>
      <c r="AB54" s="12"/>
    </row>
    <row r="55" spans="2:28" ht="14.25" customHeight="1">
      <c r="B55" s="6"/>
      <c r="C55" s="6"/>
      <c r="D55" s="6"/>
      <c r="E55" s="6"/>
      <c r="F55" s="6"/>
      <c r="G55" s="6"/>
      <c r="H55" s="6"/>
      <c r="I55" s="6"/>
      <c r="J55" s="6"/>
      <c r="K55" s="6"/>
      <c r="L55" s="6"/>
      <c r="M55" s="6"/>
      <c r="N55" s="6"/>
      <c r="O55" s="6"/>
      <c r="P55" s="6"/>
      <c r="Q55" s="6"/>
      <c r="R55" s="6"/>
      <c r="S55" s="6"/>
      <c r="T55" s="6"/>
      <c r="U55" s="6"/>
      <c r="V55" s="6"/>
      <c r="W55" s="6"/>
      <c r="X55" s="6"/>
      <c r="Y55" s="6"/>
      <c r="Z55" s="6"/>
      <c r="AA55" s="6"/>
      <c r="AB55" s="6"/>
    </row>
    <row r="56" spans="2:28" ht="14.25"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2:28" ht="24" customHeight="1">
      <c r="B57" s="20" t="s">
        <v>98</v>
      </c>
      <c r="C57" s="6"/>
      <c r="D57" s="6"/>
      <c r="E57" s="6"/>
      <c r="F57" s="6"/>
      <c r="G57" s="6"/>
      <c r="H57" s="6"/>
      <c r="I57" s="6"/>
      <c r="J57" s="6"/>
      <c r="K57" s="6"/>
      <c r="L57" s="6"/>
      <c r="M57" s="6"/>
      <c r="N57" s="6"/>
      <c r="O57" s="6"/>
      <c r="P57" s="6"/>
      <c r="Q57" s="6"/>
      <c r="R57" s="6"/>
      <c r="S57" s="6"/>
      <c r="T57" s="6"/>
      <c r="U57" s="6"/>
      <c r="V57" s="6"/>
      <c r="W57" s="6"/>
      <c r="X57" s="6"/>
      <c r="Y57" s="6"/>
      <c r="Z57" s="6"/>
      <c r="AA57" s="6"/>
      <c r="AB57" s="6"/>
    </row>
    <row r="58" spans="2:28" ht="21" customHeight="1">
      <c r="B58" s="6"/>
      <c r="C58" s="6"/>
      <c r="D58" s="676" t="s">
        <v>104</v>
      </c>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
    </row>
    <row r="59" spans="2:28" ht="21" customHeight="1">
      <c r="B59" s="6"/>
      <c r="C59" s="6"/>
      <c r="D59" s="681" t="s">
        <v>103</v>
      </c>
      <c r="E59" s="681"/>
      <c r="F59" s="681"/>
      <c r="G59" s="681"/>
      <c r="H59" s="681"/>
      <c r="I59" s="681"/>
      <c r="J59" s="681"/>
      <c r="K59" s="681"/>
      <c r="L59" s="681"/>
      <c r="M59" s="681"/>
      <c r="N59" s="681"/>
      <c r="O59" s="681"/>
      <c r="P59" s="681"/>
      <c r="Q59" s="681"/>
      <c r="R59" s="681"/>
      <c r="S59" s="681"/>
      <c r="T59" s="681"/>
      <c r="U59" s="681"/>
      <c r="V59" s="681"/>
      <c r="W59" s="681"/>
      <c r="X59" s="681"/>
      <c r="Y59" s="681"/>
      <c r="Z59" s="681"/>
      <c r="AA59" s="681"/>
      <c r="AB59" s="6"/>
    </row>
    <row r="60" spans="2:28" ht="21" customHeight="1">
      <c r="B60" s="6"/>
      <c r="C60" s="6"/>
      <c r="D60" s="24"/>
      <c r="E60" s="24"/>
      <c r="F60" s="24"/>
      <c r="G60" s="24"/>
      <c r="H60" s="24"/>
      <c r="I60" s="24"/>
      <c r="J60" s="24"/>
      <c r="K60" s="24"/>
      <c r="L60" s="24"/>
      <c r="M60" s="24"/>
      <c r="N60" s="24"/>
      <c r="O60" s="24"/>
      <c r="P60" s="24"/>
      <c r="Q60" s="24"/>
      <c r="R60" s="24"/>
      <c r="S60" s="24"/>
      <c r="T60" s="24"/>
      <c r="U60" s="24"/>
      <c r="V60" s="24"/>
      <c r="W60" s="24"/>
      <c r="X60" s="24"/>
      <c r="Y60" s="24"/>
      <c r="Z60" s="24"/>
      <c r="AA60" s="24"/>
      <c r="AB60" s="6"/>
    </row>
    <row r="61" spans="2:28" ht="21" customHeight="1">
      <c r="B61" s="6"/>
      <c r="C61" s="6" t="s">
        <v>105</v>
      </c>
      <c r="D61" s="24"/>
      <c r="E61" s="24"/>
      <c r="F61" s="24"/>
      <c r="G61" s="24"/>
      <c r="H61" s="24"/>
      <c r="I61" s="24"/>
      <c r="J61" s="24"/>
      <c r="K61" s="24"/>
      <c r="L61" s="24"/>
      <c r="M61" s="24"/>
      <c r="N61" s="24"/>
      <c r="O61" s="24"/>
      <c r="P61" s="24"/>
      <c r="Q61" s="24"/>
      <c r="R61" s="24"/>
      <c r="S61" s="24"/>
      <c r="T61" s="24"/>
      <c r="U61" s="24"/>
      <c r="V61" s="24"/>
      <c r="W61" s="24"/>
      <c r="X61" s="24"/>
      <c r="Y61" s="24"/>
      <c r="Z61" s="24"/>
      <c r="AA61" s="24"/>
      <c r="AB61" s="6"/>
    </row>
    <row r="62" spans="2:28" ht="24" customHeight="1">
      <c r="B62" s="6"/>
      <c r="C62" s="6"/>
      <c r="D62" s="676" t="s">
        <v>101</v>
      </c>
      <c r="E62" s="676"/>
      <c r="F62" s="676"/>
      <c r="G62" s="676"/>
      <c r="H62" s="676"/>
      <c r="I62" s="676"/>
      <c r="J62" s="676"/>
      <c r="K62" s="676"/>
      <c r="L62" s="676"/>
      <c r="M62" s="676"/>
      <c r="N62" s="676"/>
      <c r="O62" s="676"/>
      <c r="P62" s="676"/>
      <c r="Q62" s="676"/>
      <c r="R62" s="676"/>
      <c r="S62" s="676"/>
      <c r="T62" s="676"/>
      <c r="U62" s="676"/>
      <c r="V62" s="676"/>
      <c r="W62" s="676"/>
      <c r="X62" s="676"/>
      <c r="Y62" s="676"/>
      <c r="Z62" s="676"/>
      <c r="AA62" s="676"/>
      <c r="AB62" s="6"/>
    </row>
    <row r="63" spans="2:28" ht="24" customHeight="1">
      <c r="B63" s="6"/>
      <c r="C63" s="6"/>
      <c r="D63" s="679" t="s">
        <v>102</v>
      </c>
      <c r="E63" s="679"/>
      <c r="F63" s="679"/>
      <c r="G63" s="679"/>
      <c r="H63" s="679"/>
      <c r="I63" s="679"/>
      <c r="J63" s="679"/>
      <c r="K63" s="679"/>
      <c r="L63" s="679"/>
      <c r="M63" s="679"/>
      <c r="N63" s="679"/>
      <c r="O63" s="679"/>
      <c r="P63" s="679"/>
      <c r="Q63" s="679"/>
      <c r="R63" s="679"/>
      <c r="S63" s="679"/>
      <c r="T63" s="679"/>
      <c r="U63" s="679"/>
      <c r="V63" s="679"/>
      <c r="W63" s="679"/>
      <c r="X63" s="679"/>
      <c r="Y63" s="679"/>
      <c r="Z63" s="679"/>
      <c r="AA63" s="679"/>
      <c r="AB63" s="12"/>
    </row>
    <row r="64" spans="2:28" ht="14.25" customHeight="1">
      <c r="B64" s="6"/>
      <c r="C64" s="6"/>
      <c r="AB64" s="6"/>
    </row>
    <row r="65" spans="2:28" ht="21" customHeight="1">
      <c r="B65" s="6"/>
      <c r="C65" s="6"/>
      <c r="D65" s="1" t="s">
        <v>93</v>
      </c>
      <c r="AB65" s="6"/>
    </row>
    <row r="66" spans="2:28" ht="14.25"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row>
    <row r="67" spans="2:28" ht="14.25">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2:28" ht="14.25">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2:28" ht="14.25">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2:28" ht="14.25">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2:28" ht="14.25">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2:28" ht="14.25">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2:28" ht="14.25">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2:28" ht="14.25">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2:28" ht="14.25">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2:28" ht="14.25">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spans="2:28" ht="14.25">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2:28" ht="14.25">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2:28" ht="14.25">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2:28" ht="14.25">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2:28" ht="14.25">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2:28" ht="21.75" customHeight="1">
      <c r="B82" s="6"/>
      <c r="C82" s="6"/>
      <c r="D82" s="6"/>
      <c r="F82" s="6"/>
      <c r="G82" s="6"/>
      <c r="H82" s="6"/>
      <c r="I82" s="6"/>
      <c r="J82" s="6"/>
      <c r="K82" s="6"/>
      <c r="L82" s="6"/>
      <c r="M82" s="6"/>
      <c r="N82" s="6"/>
      <c r="O82" s="6"/>
      <c r="P82" s="6"/>
      <c r="Q82" s="6"/>
      <c r="R82" s="6"/>
      <c r="S82" s="6"/>
      <c r="T82" s="6"/>
      <c r="U82" s="6"/>
      <c r="V82" s="6"/>
      <c r="W82" s="6"/>
      <c r="X82" s="6"/>
      <c r="Y82" s="6"/>
      <c r="Z82" s="6"/>
      <c r="AA82" s="6"/>
      <c r="AB82" s="6"/>
    </row>
    <row r="83" spans="2:28" ht="21.75" customHeight="1">
      <c r="B83" s="6"/>
      <c r="C83" s="6"/>
      <c r="D83" s="6"/>
      <c r="F83" s="6"/>
      <c r="G83" s="6"/>
      <c r="H83" s="6"/>
      <c r="I83" s="6"/>
      <c r="J83" s="6"/>
      <c r="K83" s="6"/>
      <c r="L83" s="6"/>
      <c r="M83" s="6"/>
      <c r="N83" s="6"/>
      <c r="O83" s="6"/>
      <c r="P83" s="6"/>
      <c r="Q83" s="6"/>
      <c r="R83" s="6"/>
      <c r="S83" s="6"/>
      <c r="T83" s="6"/>
      <c r="U83" s="6"/>
      <c r="V83" s="6"/>
      <c r="W83" s="6"/>
      <c r="X83" s="6"/>
      <c r="Y83" s="6"/>
      <c r="Z83" s="6"/>
      <c r="AA83" s="6"/>
      <c r="AB83" s="6"/>
    </row>
    <row r="84" spans="2:28" ht="14.25">
      <c r="B84" s="6"/>
      <c r="C84" s="6"/>
      <c r="D84" s="6"/>
      <c r="E84" s="6"/>
      <c r="F84" s="6"/>
      <c r="G84" s="6"/>
      <c r="H84" s="6"/>
      <c r="I84" s="6"/>
      <c r="J84" s="6"/>
      <c r="K84" s="6"/>
      <c r="L84" s="6"/>
      <c r="M84" s="6"/>
      <c r="N84" s="6"/>
      <c r="O84" s="6"/>
      <c r="P84" s="6"/>
      <c r="Q84" s="6"/>
      <c r="R84" s="6"/>
      <c r="S84" s="6"/>
      <c r="T84" s="6"/>
      <c r="U84" s="6"/>
      <c r="V84" s="6"/>
      <c r="W84" s="6"/>
      <c r="X84" s="6"/>
      <c r="Y84" s="6"/>
      <c r="Z84" s="6"/>
      <c r="AA84" s="6"/>
      <c r="AB84" s="6"/>
    </row>
    <row r="85" spans="2:28" ht="14.25">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2:28" ht="18" customHeight="1">
      <c r="B86" s="6"/>
      <c r="C86" s="6"/>
      <c r="D86" s="6"/>
      <c r="E86" s="6"/>
      <c r="F86" s="6"/>
      <c r="G86" s="6"/>
      <c r="H86" s="6"/>
      <c r="I86" s="6"/>
      <c r="J86" s="6"/>
      <c r="K86" s="6"/>
      <c r="L86" s="6"/>
      <c r="M86" s="6"/>
      <c r="N86" s="6"/>
      <c r="O86" s="6"/>
      <c r="P86" s="6"/>
      <c r="Q86" s="6"/>
      <c r="R86" s="6"/>
      <c r="S86" s="6"/>
      <c r="T86" s="6"/>
      <c r="U86" s="6"/>
      <c r="V86" s="6"/>
      <c r="W86" s="6"/>
      <c r="X86" s="6"/>
      <c r="Y86" s="6"/>
      <c r="Z86" s="6"/>
      <c r="AA86" s="6"/>
      <c r="AB86" s="6"/>
    </row>
  </sheetData>
  <sheetProtection algorithmName="SHA-512" hashValue="0x19siF0fcDp8Zla1KKeRxIHEEtobQ8zZ5A56PZtLJQ0hs5MwoZJdYdTFCNQ7UsM9eoluC+f7zqq8zR62Ye+cQ==" saltValue="9raItuXDVPS6smTSg7HYYw==" spinCount="100000" sheet="1"/>
  <mergeCells count="11">
    <mergeCell ref="D58:AA58"/>
    <mergeCell ref="D62:AA62"/>
    <mergeCell ref="B2:AB2"/>
    <mergeCell ref="D63:AA63"/>
    <mergeCell ref="D26:AA26"/>
    <mergeCell ref="B50:AB50"/>
    <mergeCell ref="D54:AA54"/>
    <mergeCell ref="D59:AA59"/>
    <mergeCell ref="D38:AA38"/>
    <mergeCell ref="D39:AA39"/>
    <mergeCell ref="D27:AA27"/>
  </mergeCells>
  <phoneticPr fontId="12"/>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9"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B1:C101"/>
  <sheetViews>
    <sheetView showGridLines="0" view="pageBreakPreview" zoomScaleNormal="100" zoomScaleSheetLayoutView="100" workbookViewId="0">
      <selection activeCell="T6" sqref="T6"/>
    </sheetView>
  </sheetViews>
  <sheetFormatPr defaultColWidth="9" defaultRowHeight="14.25"/>
  <cols>
    <col min="1" max="1" width="1.625" style="1" customWidth="1"/>
    <col min="2" max="2" width="35.625" style="25" customWidth="1"/>
    <col min="3" max="3" width="45.625" style="25" customWidth="1"/>
    <col min="4" max="16384" width="9" style="1"/>
  </cols>
  <sheetData>
    <row r="1" spans="2:3" ht="24" customHeight="1">
      <c r="B1" s="25" t="s">
        <v>227</v>
      </c>
    </row>
    <row r="2" spans="2:3" ht="18" customHeight="1">
      <c r="B2" s="28" t="s">
        <v>107</v>
      </c>
      <c r="C2" s="26" t="s">
        <v>106</v>
      </c>
    </row>
    <row r="3" spans="2:3" ht="13.5">
      <c r="B3" s="682" t="s">
        <v>108</v>
      </c>
      <c r="C3" s="30" t="s">
        <v>128</v>
      </c>
    </row>
    <row r="4" spans="2:3" ht="13.5">
      <c r="B4" s="683"/>
      <c r="C4" s="30" t="s">
        <v>129</v>
      </c>
    </row>
    <row r="5" spans="2:3" ht="13.5">
      <c r="B5" s="682" t="s">
        <v>109</v>
      </c>
      <c r="C5" s="30" t="s">
        <v>130</v>
      </c>
    </row>
    <row r="6" spans="2:3" ht="13.5">
      <c r="B6" s="683"/>
      <c r="C6" s="30" t="s">
        <v>131</v>
      </c>
    </row>
    <row r="7" spans="2:3" ht="13.5">
      <c r="B7" s="29" t="s">
        <v>110</v>
      </c>
      <c r="C7" s="30" t="s">
        <v>132</v>
      </c>
    </row>
    <row r="8" spans="2:3" ht="13.5">
      <c r="B8" s="682" t="s">
        <v>111</v>
      </c>
      <c r="C8" s="30" t="s">
        <v>133</v>
      </c>
    </row>
    <row r="9" spans="2:3" ht="13.5">
      <c r="B9" s="684"/>
      <c r="C9" s="30" t="s">
        <v>134</v>
      </c>
    </row>
    <row r="10" spans="2:3" ht="13.5">
      <c r="B10" s="683"/>
      <c r="C10" s="30" t="s">
        <v>135</v>
      </c>
    </row>
    <row r="11" spans="2:3" ht="13.5">
      <c r="B11" s="682" t="s">
        <v>112</v>
      </c>
      <c r="C11" s="30" t="s">
        <v>136</v>
      </c>
    </row>
    <row r="12" spans="2:3" ht="13.5">
      <c r="B12" s="684"/>
      <c r="C12" s="30" t="s">
        <v>137</v>
      </c>
    </row>
    <row r="13" spans="2:3" ht="13.5">
      <c r="B13" s="684"/>
      <c r="C13" s="30" t="s">
        <v>138</v>
      </c>
    </row>
    <row r="14" spans="2:3" ht="13.5">
      <c r="B14" s="684"/>
      <c r="C14" s="30" t="s">
        <v>139</v>
      </c>
    </row>
    <row r="15" spans="2:3" ht="13.5">
      <c r="B15" s="684"/>
      <c r="C15" s="30" t="s">
        <v>140</v>
      </c>
    </row>
    <row r="16" spans="2:3" ht="13.5">
      <c r="B16" s="684"/>
      <c r="C16" s="30" t="s">
        <v>141</v>
      </c>
    </row>
    <row r="17" spans="2:3" ht="13.5">
      <c r="B17" s="684"/>
      <c r="C17" s="30" t="s">
        <v>142</v>
      </c>
    </row>
    <row r="18" spans="2:3" ht="13.5">
      <c r="B18" s="684"/>
      <c r="C18" s="30" t="s">
        <v>143</v>
      </c>
    </row>
    <row r="19" spans="2:3" ht="13.5">
      <c r="B19" s="684"/>
      <c r="C19" s="30" t="s">
        <v>144</v>
      </c>
    </row>
    <row r="20" spans="2:3" ht="13.5">
      <c r="B20" s="684"/>
      <c r="C20" s="30" t="s">
        <v>145</v>
      </c>
    </row>
    <row r="21" spans="2:3" ht="13.5">
      <c r="B21" s="684"/>
      <c r="C21" s="30" t="s">
        <v>146</v>
      </c>
    </row>
    <row r="22" spans="2:3" ht="13.5">
      <c r="B22" s="684"/>
      <c r="C22" s="30" t="s">
        <v>147</v>
      </c>
    </row>
    <row r="23" spans="2:3" ht="13.5">
      <c r="B23" s="684"/>
      <c r="C23" s="30" t="s">
        <v>148</v>
      </c>
    </row>
    <row r="24" spans="2:3" ht="13.5">
      <c r="B24" s="684"/>
      <c r="C24" s="30" t="s">
        <v>149</v>
      </c>
    </row>
    <row r="25" spans="2:3" ht="13.5">
      <c r="B25" s="684"/>
      <c r="C25" s="30" t="s">
        <v>150</v>
      </c>
    </row>
    <row r="26" spans="2:3" ht="13.5">
      <c r="B26" s="684"/>
      <c r="C26" s="30" t="s">
        <v>151</v>
      </c>
    </row>
    <row r="27" spans="2:3" ht="13.5">
      <c r="B27" s="684"/>
      <c r="C27" s="30" t="s">
        <v>152</v>
      </c>
    </row>
    <row r="28" spans="2:3" ht="13.5">
      <c r="B28" s="684"/>
      <c r="C28" s="30" t="s">
        <v>153</v>
      </c>
    </row>
    <row r="29" spans="2:3" ht="13.5">
      <c r="B29" s="684"/>
      <c r="C29" s="30" t="s">
        <v>154</v>
      </c>
    </row>
    <row r="30" spans="2:3" ht="13.5">
      <c r="B30" s="684"/>
      <c r="C30" s="30" t="s">
        <v>155</v>
      </c>
    </row>
    <row r="31" spans="2:3" ht="13.5">
      <c r="B31" s="684"/>
      <c r="C31" s="30" t="s">
        <v>156</v>
      </c>
    </row>
    <row r="32" spans="2:3" ht="13.5">
      <c r="B32" s="684"/>
      <c r="C32" s="30" t="s">
        <v>157</v>
      </c>
    </row>
    <row r="33" spans="2:3" ht="13.5">
      <c r="B33" s="684"/>
      <c r="C33" s="30" t="s">
        <v>158</v>
      </c>
    </row>
    <row r="34" spans="2:3" ht="13.5">
      <c r="B34" s="683"/>
      <c r="C34" s="30" t="s">
        <v>159</v>
      </c>
    </row>
    <row r="35" spans="2:3" ht="13.5">
      <c r="B35" s="682" t="s">
        <v>113</v>
      </c>
      <c r="C35" s="30" t="s">
        <v>160</v>
      </c>
    </row>
    <row r="36" spans="2:3" ht="13.5">
      <c r="B36" s="684"/>
      <c r="C36" s="30" t="s">
        <v>161</v>
      </c>
    </row>
    <row r="37" spans="2:3" ht="13.5">
      <c r="B37" s="684"/>
      <c r="C37" s="30" t="s">
        <v>162</v>
      </c>
    </row>
    <row r="38" spans="2:3" ht="13.5">
      <c r="B38" s="683"/>
      <c r="C38" s="30" t="s">
        <v>163</v>
      </c>
    </row>
    <row r="39" spans="2:3" ht="13.5">
      <c r="B39" s="682" t="s">
        <v>114</v>
      </c>
      <c r="C39" s="30" t="s">
        <v>164</v>
      </c>
    </row>
    <row r="40" spans="2:3" ht="13.5">
      <c r="B40" s="684"/>
      <c r="C40" s="30" t="s">
        <v>165</v>
      </c>
    </row>
    <row r="41" spans="2:3" ht="13.5">
      <c r="B41" s="684"/>
      <c r="C41" s="30" t="s">
        <v>166</v>
      </c>
    </row>
    <row r="42" spans="2:3" ht="13.5">
      <c r="B42" s="684"/>
      <c r="C42" s="30" t="s">
        <v>167</v>
      </c>
    </row>
    <row r="43" spans="2:3" ht="13.5">
      <c r="B43" s="683"/>
      <c r="C43" s="30" t="s">
        <v>168</v>
      </c>
    </row>
    <row r="44" spans="2:3" ht="13.5">
      <c r="B44" s="682" t="s">
        <v>115</v>
      </c>
      <c r="C44" s="30" t="s">
        <v>169</v>
      </c>
    </row>
    <row r="45" spans="2:3" ht="13.5">
      <c r="B45" s="684"/>
      <c r="C45" s="30" t="s">
        <v>170</v>
      </c>
    </row>
    <row r="46" spans="2:3" ht="13.5">
      <c r="B46" s="684"/>
      <c r="C46" s="30" t="s">
        <v>171</v>
      </c>
    </row>
    <row r="47" spans="2:3" ht="13.5">
      <c r="B47" s="684"/>
      <c r="C47" s="30" t="s">
        <v>172</v>
      </c>
    </row>
    <row r="48" spans="2:3" ht="13.5">
      <c r="B48" s="684"/>
      <c r="C48" s="30" t="s">
        <v>173</v>
      </c>
    </row>
    <row r="49" spans="2:3" ht="13.5">
      <c r="B49" s="684"/>
      <c r="C49" s="30" t="s">
        <v>174</v>
      </c>
    </row>
    <row r="50" spans="2:3" ht="13.5">
      <c r="B50" s="684"/>
      <c r="C50" s="30" t="s">
        <v>175</v>
      </c>
    </row>
    <row r="51" spans="2:3" ht="13.5">
      <c r="B51" s="683"/>
      <c r="C51" s="30" t="s">
        <v>176</v>
      </c>
    </row>
    <row r="52" spans="2:3" ht="13.5">
      <c r="B52" s="682" t="s">
        <v>116</v>
      </c>
      <c r="C52" s="30" t="s">
        <v>177</v>
      </c>
    </row>
    <row r="53" spans="2:3" ht="13.5">
      <c r="B53" s="684"/>
      <c r="C53" s="30" t="s">
        <v>178</v>
      </c>
    </row>
    <row r="54" spans="2:3" ht="13.5">
      <c r="B54" s="684"/>
      <c r="C54" s="30" t="s">
        <v>179</v>
      </c>
    </row>
    <row r="55" spans="2:3" ht="13.5">
      <c r="B55" s="684"/>
      <c r="C55" s="30" t="s">
        <v>180</v>
      </c>
    </row>
    <row r="56" spans="2:3" ht="13.5">
      <c r="B56" s="684"/>
      <c r="C56" s="30" t="s">
        <v>181</v>
      </c>
    </row>
    <row r="57" spans="2:3" ht="13.5">
      <c r="B57" s="684"/>
      <c r="C57" s="30" t="s">
        <v>182</v>
      </c>
    </row>
    <row r="58" spans="2:3" ht="13.5">
      <c r="B58" s="684"/>
      <c r="C58" s="30" t="s">
        <v>183</v>
      </c>
    </row>
    <row r="59" spans="2:3" ht="13.5">
      <c r="B59" s="684"/>
      <c r="C59" s="30" t="s">
        <v>184</v>
      </c>
    </row>
    <row r="60" spans="2:3" ht="13.5">
      <c r="B60" s="684"/>
      <c r="C60" s="30" t="s">
        <v>185</v>
      </c>
    </row>
    <row r="61" spans="2:3" ht="13.5">
      <c r="B61" s="684"/>
      <c r="C61" s="30" t="s">
        <v>186</v>
      </c>
    </row>
    <row r="62" spans="2:3" ht="13.5">
      <c r="B62" s="684"/>
      <c r="C62" s="30" t="s">
        <v>187</v>
      </c>
    </row>
    <row r="63" spans="2:3" ht="13.5">
      <c r="B63" s="683"/>
      <c r="C63" s="30" t="s">
        <v>188</v>
      </c>
    </row>
    <row r="64" spans="2:3" ht="13.5">
      <c r="B64" s="682" t="s">
        <v>117</v>
      </c>
      <c r="C64" s="30" t="s">
        <v>189</v>
      </c>
    </row>
    <row r="65" spans="2:3" ht="13.5">
      <c r="B65" s="684"/>
      <c r="C65" s="30" t="s">
        <v>190</v>
      </c>
    </row>
    <row r="66" spans="2:3" ht="13.5">
      <c r="B66" s="684"/>
      <c r="C66" s="30" t="s">
        <v>191</v>
      </c>
    </row>
    <row r="67" spans="2:3" ht="13.5">
      <c r="B67" s="684"/>
      <c r="C67" s="30" t="s">
        <v>192</v>
      </c>
    </row>
    <row r="68" spans="2:3" ht="13.5">
      <c r="B68" s="684"/>
      <c r="C68" s="30" t="s">
        <v>193</v>
      </c>
    </row>
    <row r="69" spans="2:3" ht="13.5">
      <c r="B69" s="683"/>
      <c r="C69" s="31" t="s">
        <v>194</v>
      </c>
    </row>
    <row r="70" spans="2:3" ht="13.5">
      <c r="B70" s="682" t="s">
        <v>118</v>
      </c>
      <c r="C70" s="30" t="s">
        <v>195</v>
      </c>
    </row>
    <row r="71" spans="2:3" ht="13.5">
      <c r="B71" s="684"/>
      <c r="C71" s="30" t="s">
        <v>196</v>
      </c>
    </row>
    <row r="72" spans="2:3" ht="13.5">
      <c r="B72" s="683"/>
      <c r="C72" s="30" t="s">
        <v>197</v>
      </c>
    </row>
    <row r="73" spans="2:3" ht="13.5">
      <c r="B73" s="682" t="s">
        <v>119</v>
      </c>
      <c r="C73" s="30" t="s">
        <v>198</v>
      </c>
    </row>
    <row r="74" spans="2:3" ht="13.5">
      <c r="B74" s="684"/>
      <c r="C74" s="30" t="s">
        <v>199</v>
      </c>
    </row>
    <row r="75" spans="2:3" ht="13.5">
      <c r="B75" s="684"/>
      <c r="C75" s="30" t="s">
        <v>200</v>
      </c>
    </row>
    <row r="76" spans="2:3" ht="13.5">
      <c r="B76" s="683"/>
      <c r="C76" s="30" t="s">
        <v>201</v>
      </c>
    </row>
    <row r="77" spans="2:3" ht="13.5">
      <c r="B77" s="682" t="s">
        <v>120</v>
      </c>
      <c r="C77" s="30" t="s">
        <v>202</v>
      </c>
    </row>
    <row r="78" spans="2:3" ht="13.5">
      <c r="B78" s="684"/>
      <c r="C78" s="30" t="s">
        <v>203</v>
      </c>
    </row>
    <row r="79" spans="2:3" ht="13.5">
      <c r="B79" s="683"/>
      <c r="C79" s="30" t="s">
        <v>204</v>
      </c>
    </row>
    <row r="80" spans="2:3" ht="13.5">
      <c r="B80" s="682" t="s">
        <v>121</v>
      </c>
      <c r="C80" s="30" t="s">
        <v>205</v>
      </c>
    </row>
    <row r="81" spans="2:3" ht="13.5">
      <c r="B81" s="684"/>
      <c r="C81" s="30" t="s">
        <v>206</v>
      </c>
    </row>
    <row r="82" spans="2:3" ht="13.5">
      <c r="B82" s="683"/>
      <c r="C82" s="30" t="s">
        <v>207</v>
      </c>
    </row>
    <row r="83" spans="2:3" ht="13.5">
      <c r="B83" s="682" t="s">
        <v>122</v>
      </c>
      <c r="C83" s="30" t="s">
        <v>208</v>
      </c>
    </row>
    <row r="84" spans="2:3" ht="13.5">
      <c r="B84" s="683"/>
      <c r="C84" s="30" t="s">
        <v>209</v>
      </c>
    </row>
    <row r="85" spans="2:3" ht="13.5">
      <c r="B85" s="682" t="s">
        <v>123</v>
      </c>
      <c r="C85" s="30" t="s">
        <v>210</v>
      </c>
    </row>
    <row r="86" spans="2:3" ht="13.5">
      <c r="B86" s="684"/>
      <c r="C86" s="30" t="s">
        <v>211</v>
      </c>
    </row>
    <row r="87" spans="2:3" ht="13.5">
      <c r="B87" s="683"/>
      <c r="C87" s="30" t="s">
        <v>212</v>
      </c>
    </row>
    <row r="88" spans="2:3" ht="13.5">
      <c r="B88" s="682" t="s">
        <v>124</v>
      </c>
      <c r="C88" s="30" t="s">
        <v>213</v>
      </c>
    </row>
    <row r="89" spans="2:3" ht="13.5">
      <c r="B89" s="683"/>
      <c r="C89" s="30" t="s">
        <v>214</v>
      </c>
    </row>
    <row r="90" spans="2:3" ht="13.5">
      <c r="B90" s="682" t="s">
        <v>125</v>
      </c>
      <c r="C90" s="30" t="s">
        <v>215</v>
      </c>
    </row>
    <row r="91" spans="2:3" ht="13.5">
      <c r="B91" s="684"/>
      <c r="C91" s="30" t="s">
        <v>216</v>
      </c>
    </row>
    <row r="92" spans="2:3" ht="13.5">
      <c r="B92" s="684"/>
      <c r="C92" s="30" t="s">
        <v>217</v>
      </c>
    </row>
    <row r="93" spans="2:3" ht="13.5">
      <c r="B93" s="684"/>
      <c r="C93" s="30" t="s">
        <v>218</v>
      </c>
    </row>
    <row r="94" spans="2:3" ht="13.5">
      <c r="B94" s="684"/>
      <c r="C94" s="30" t="s">
        <v>219</v>
      </c>
    </row>
    <row r="95" spans="2:3" ht="13.5">
      <c r="B95" s="684"/>
      <c r="C95" s="30" t="s">
        <v>220</v>
      </c>
    </row>
    <row r="96" spans="2:3" ht="13.5">
      <c r="B96" s="684"/>
      <c r="C96" s="30" t="s">
        <v>221</v>
      </c>
    </row>
    <row r="97" spans="2:3" ht="13.5">
      <c r="B97" s="684"/>
      <c r="C97" s="30" t="s">
        <v>222</v>
      </c>
    </row>
    <row r="98" spans="2:3" ht="13.5">
      <c r="B98" s="683"/>
      <c r="C98" s="30" t="s">
        <v>223</v>
      </c>
    </row>
    <row r="99" spans="2:3" ht="13.5">
      <c r="B99" s="682" t="s">
        <v>126</v>
      </c>
      <c r="C99" s="30" t="s">
        <v>224</v>
      </c>
    </row>
    <row r="100" spans="2:3" ht="13.5">
      <c r="B100" s="683"/>
      <c r="C100" s="30" t="s">
        <v>225</v>
      </c>
    </row>
    <row r="101" spans="2:3" ht="13.5">
      <c r="B101" s="29" t="s">
        <v>127</v>
      </c>
      <c r="C101" s="30" t="s">
        <v>226</v>
      </c>
    </row>
  </sheetData>
  <mergeCells count="18">
    <mergeCell ref="B3:B4"/>
    <mergeCell ref="B5:B6"/>
    <mergeCell ref="B8:B10"/>
    <mergeCell ref="B11:B34"/>
    <mergeCell ref="B35:B38"/>
    <mergeCell ref="B39:B43"/>
    <mergeCell ref="B44:B51"/>
    <mergeCell ref="B52:B63"/>
    <mergeCell ref="B64:B69"/>
    <mergeCell ref="B70:B72"/>
    <mergeCell ref="B88:B89"/>
    <mergeCell ref="B90:B98"/>
    <mergeCell ref="B99:B100"/>
    <mergeCell ref="B73:B76"/>
    <mergeCell ref="B77:B79"/>
    <mergeCell ref="B80:B82"/>
    <mergeCell ref="B83:B84"/>
    <mergeCell ref="B85:B87"/>
  </mergeCells>
  <phoneticPr fontId="26"/>
  <printOptions horizontalCentered="1"/>
  <pageMargins left="0.23622047244094491" right="0.23622047244094491" top="0.74803149606299213" bottom="0.74803149606299213" header="0.31496062992125984" footer="0.31496062992125984"/>
  <pageSetup paperSize="9" scale="92" orientation="portrait" blackAndWhite="1" r:id="rId1"/>
  <rowBreaks count="1" manualBreakCount="1">
    <brk id="6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G2118"/>
  <sheetViews>
    <sheetView showGridLines="0" view="pageBreakPreview" zoomScaleNormal="100" zoomScaleSheetLayoutView="100" workbookViewId="0">
      <pane xSplit="1" ySplit="9" topLeftCell="B328" activePane="bottomRight" state="frozen"/>
      <selection activeCell="A2" sqref="A2"/>
      <selection pane="topRight" activeCell="A2" sqref="A2"/>
      <selection pane="bottomLeft" activeCell="A2" sqref="A2"/>
      <selection pane="bottomRight" activeCell="G12" sqref="G12"/>
    </sheetView>
  </sheetViews>
  <sheetFormatPr defaultColWidth="16.5" defaultRowHeight="13.5"/>
  <cols>
    <col min="1" max="1" width="1.375" style="76" customWidth="1"/>
    <col min="2" max="2" width="24.625" style="76" bestFit="1" customWidth="1"/>
    <col min="3" max="6" width="16.5" style="76"/>
    <col min="7" max="7" width="51.625" style="76" customWidth="1"/>
    <col min="8" max="8" width="1.875" style="76" customWidth="1"/>
    <col min="9" max="16384" width="16.5" style="76"/>
  </cols>
  <sheetData>
    <row r="1" spans="2:7" ht="14.25" thickBot="1"/>
    <row r="2" spans="2:7">
      <c r="B2" s="90" t="s">
        <v>1819</v>
      </c>
      <c r="C2" s="688" t="s">
        <v>2065</v>
      </c>
      <c r="D2" s="688"/>
      <c r="E2" s="688" t="s">
        <v>2066</v>
      </c>
      <c r="F2" s="689"/>
    </row>
    <row r="3" spans="2:7">
      <c r="B3" s="91" t="s">
        <v>2062</v>
      </c>
      <c r="C3" s="690" t="s">
        <v>2067</v>
      </c>
      <c r="D3" s="690"/>
      <c r="E3" s="690" t="s">
        <v>2071</v>
      </c>
      <c r="F3" s="692"/>
    </row>
    <row r="4" spans="2:7">
      <c r="B4" s="91" t="s">
        <v>2059</v>
      </c>
      <c r="C4" s="690" t="s">
        <v>2068</v>
      </c>
      <c r="D4" s="690"/>
      <c r="E4" s="690" t="s">
        <v>2072</v>
      </c>
      <c r="F4" s="692"/>
    </row>
    <row r="5" spans="2:7">
      <c r="B5" s="91" t="s">
        <v>2061</v>
      </c>
      <c r="C5" s="690" t="s">
        <v>2069</v>
      </c>
      <c r="D5" s="690"/>
      <c r="E5" s="690" t="s">
        <v>2072</v>
      </c>
      <c r="F5" s="692"/>
    </row>
    <row r="6" spans="2:7" ht="14.25" thickBot="1">
      <c r="B6" s="92" t="s">
        <v>2060</v>
      </c>
      <c r="C6" s="691" t="s">
        <v>2070</v>
      </c>
      <c r="D6" s="691"/>
      <c r="E6" s="691" t="s">
        <v>2073</v>
      </c>
      <c r="F6" s="693"/>
    </row>
    <row r="7" spans="2:7">
      <c r="C7" s="81"/>
      <c r="D7" s="81"/>
      <c r="E7" s="81"/>
      <c r="F7" s="81"/>
    </row>
    <row r="8" spans="2:7">
      <c r="B8" s="82" t="s">
        <v>2076</v>
      </c>
      <c r="C8" s="685" t="s">
        <v>2075</v>
      </c>
      <c r="D8" s="686"/>
      <c r="E8" s="686"/>
      <c r="F8" s="686"/>
      <c r="G8" s="687"/>
    </row>
    <row r="9" spans="2:7">
      <c r="B9" s="89" t="s">
        <v>2063</v>
      </c>
      <c r="C9" s="78" t="s">
        <v>2064</v>
      </c>
      <c r="D9" s="78" t="s">
        <v>264</v>
      </c>
      <c r="E9" s="78" t="s">
        <v>265</v>
      </c>
      <c r="F9" s="78" t="s">
        <v>266</v>
      </c>
      <c r="G9" s="78" t="s">
        <v>267</v>
      </c>
    </row>
    <row r="10" spans="2:7">
      <c r="B10" s="88" t="s">
        <v>2062</v>
      </c>
      <c r="C10" s="77" t="s">
        <v>268</v>
      </c>
      <c r="D10" s="77">
        <v>0</v>
      </c>
      <c r="E10" s="77">
        <v>0</v>
      </c>
      <c r="F10" s="77">
        <v>0</v>
      </c>
      <c r="G10" s="77" t="s">
        <v>269</v>
      </c>
    </row>
    <row r="11" spans="2:7">
      <c r="B11" s="88" t="s">
        <v>2062</v>
      </c>
      <c r="C11" s="77" t="s">
        <v>268</v>
      </c>
      <c r="D11" s="77">
        <v>1</v>
      </c>
      <c r="E11" s="77">
        <v>0</v>
      </c>
      <c r="F11" s="77">
        <v>0</v>
      </c>
      <c r="G11" s="77" t="s">
        <v>270</v>
      </c>
    </row>
    <row r="12" spans="2:7">
      <c r="B12" s="88" t="s">
        <v>2062</v>
      </c>
      <c r="C12" s="77" t="s">
        <v>268</v>
      </c>
      <c r="D12" s="77">
        <v>1</v>
      </c>
      <c r="E12" s="77">
        <v>10</v>
      </c>
      <c r="F12" s="77">
        <v>0</v>
      </c>
      <c r="G12" s="77" t="s">
        <v>271</v>
      </c>
    </row>
    <row r="13" spans="2:7">
      <c r="B13" s="88" t="s">
        <v>2062</v>
      </c>
      <c r="C13" s="77" t="s">
        <v>268</v>
      </c>
      <c r="D13" s="77">
        <v>1</v>
      </c>
      <c r="E13" s="77">
        <v>10</v>
      </c>
      <c r="F13" s="77">
        <v>100</v>
      </c>
      <c r="G13" s="77" t="s">
        <v>272</v>
      </c>
    </row>
    <row r="14" spans="2:7">
      <c r="B14" s="88" t="s">
        <v>2062</v>
      </c>
      <c r="C14" s="77" t="s">
        <v>268</v>
      </c>
      <c r="D14" s="77">
        <v>1</v>
      </c>
      <c r="E14" s="77">
        <v>10</v>
      </c>
      <c r="F14" s="77">
        <v>109</v>
      </c>
      <c r="G14" s="77" t="s">
        <v>273</v>
      </c>
    </row>
    <row r="15" spans="2:7">
      <c r="B15" s="88" t="s">
        <v>2062</v>
      </c>
      <c r="C15" s="77" t="s">
        <v>268</v>
      </c>
      <c r="D15" s="77">
        <v>1</v>
      </c>
      <c r="E15" s="77">
        <v>11</v>
      </c>
      <c r="F15" s="77">
        <v>0</v>
      </c>
      <c r="G15" s="77" t="s">
        <v>274</v>
      </c>
    </row>
    <row r="16" spans="2:7">
      <c r="B16" s="88" t="s">
        <v>2062</v>
      </c>
      <c r="C16" s="77" t="s">
        <v>268</v>
      </c>
      <c r="D16" s="77">
        <v>1</v>
      </c>
      <c r="E16" s="77">
        <v>11</v>
      </c>
      <c r="F16" s="77">
        <v>111</v>
      </c>
      <c r="G16" s="77" t="s">
        <v>275</v>
      </c>
    </row>
    <row r="17" spans="2:7">
      <c r="B17" s="88" t="s">
        <v>2062</v>
      </c>
      <c r="C17" s="77" t="s">
        <v>268</v>
      </c>
      <c r="D17" s="77">
        <v>1</v>
      </c>
      <c r="E17" s="77">
        <v>11</v>
      </c>
      <c r="F17" s="77">
        <v>112</v>
      </c>
      <c r="G17" s="77" t="s">
        <v>276</v>
      </c>
    </row>
    <row r="18" spans="2:7">
      <c r="B18" s="88" t="s">
        <v>2062</v>
      </c>
      <c r="C18" s="77" t="s">
        <v>268</v>
      </c>
      <c r="D18" s="77">
        <v>1</v>
      </c>
      <c r="E18" s="77">
        <v>11</v>
      </c>
      <c r="F18" s="77">
        <v>113</v>
      </c>
      <c r="G18" s="77" t="s">
        <v>277</v>
      </c>
    </row>
    <row r="19" spans="2:7">
      <c r="B19" s="88" t="s">
        <v>2062</v>
      </c>
      <c r="C19" s="77" t="s">
        <v>268</v>
      </c>
      <c r="D19" s="77">
        <v>1</v>
      </c>
      <c r="E19" s="77">
        <v>11</v>
      </c>
      <c r="F19" s="77">
        <v>114</v>
      </c>
      <c r="G19" s="77" t="s">
        <v>278</v>
      </c>
    </row>
    <row r="20" spans="2:7">
      <c r="B20" s="88" t="s">
        <v>2062</v>
      </c>
      <c r="C20" s="77" t="s">
        <v>268</v>
      </c>
      <c r="D20" s="77">
        <v>1</v>
      </c>
      <c r="E20" s="77">
        <v>11</v>
      </c>
      <c r="F20" s="77">
        <v>115</v>
      </c>
      <c r="G20" s="77" t="s">
        <v>279</v>
      </c>
    </row>
    <row r="21" spans="2:7">
      <c r="B21" s="88" t="s">
        <v>2062</v>
      </c>
      <c r="C21" s="77" t="s">
        <v>268</v>
      </c>
      <c r="D21" s="77">
        <v>1</v>
      </c>
      <c r="E21" s="77">
        <v>11</v>
      </c>
      <c r="F21" s="77">
        <v>116</v>
      </c>
      <c r="G21" s="77" t="s">
        <v>280</v>
      </c>
    </row>
    <row r="22" spans="2:7">
      <c r="B22" s="88" t="s">
        <v>2062</v>
      </c>
      <c r="C22" s="77" t="s">
        <v>268</v>
      </c>
      <c r="D22" s="77">
        <v>1</v>
      </c>
      <c r="E22" s="77">
        <v>11</v>
      </c>
      <c r="F22" s="77">
        <v>117</v>
      </c>
      <c r="G22" s="77" t="s">
        <v>281</v>
      </c>
    </row>
    <row r="23" spans="2:7">
      <c r="B23" s="88" t="s">
        <v>2062</v>
      </c>
      <c r="C23" s="77" t="s">
        <v>268</v>
      </c>
      <c r="D23" s="77">
        <v>1</v>
      </c>
      <c r="E23" s="77">
        <v>11</v>
      </c>
      <c r="F23" s="77">
        <v>119</v>
      </c>
      <c r="G23" s="77" t="s">
        <v>282</v>
      </c>
    </row>
    <row r="24" spans="2:7">
      <c r="B24" s="88" t="s">
        <v>2062</v>
      </c>
      <c r="C24" s="77" t="s">
        <v>268</v>
      </c>
      <c r="D24" s="77">
        <v>1</v>
      </c>
      <c r="E24" s="77">
        <v>12</v>
      </c>
      <c r="F24" s="77">
        <v>0</v>
      </c>
      <c r="G24" s="77" t="s">
        <v>283</v>
      </c>
    </row>
    <row r="25" spans="2:7">
      <c r="B25" s="88" t="s">
        <v>2062</v>
      </c>
      <c r="C25" s="77" t="s">
        <v>268</v>
      </c>
      <c r="D25" s="77">
        <v>1</v>
      </c>
      <c r="E25" s="77">
        <v>12</v>
      </c>
      <c r="F25" s="77">
        <v>121</v>
      </c>
      <c r="G25" s="77" t="s">
        <v>284</v>
      </c>
    </row>
    <row r="26" spans="2:7">
      <c r="B26" s="88" t="s">
        <v>2062</v>
      </c>
      <c r="C26" s="77" t="s">
        <v>268</v>
      </c>
      <c r="D26" s="77">
        <v>1</v>
      </c>
      <c r="E26" s="77">
        <v>12</v>
      </c>
      <c r="F26" s="77">
        <v>122</v>
      </c>
      <c r="G26" s="77" t="s">
        <v>285</v>
      </c>
    </row>
    <row r="27" spans="2:7">
      <c r="B27" s="88" t="s">
        <v>2062</v>
      </c>
      <c r="C27" s="77" t="s">
        <v>268</v>
      </c>
      <c r="D27" s="77">
        <v>1</v>
      </c>
      <c r="E27" s="77">
        <v>12</v>
      </c>
      <c r="F27" s="77">
        <v>123</v>
      </c>
      <c r="G27" s="77" t="s">
        <v>286</v>
      </c>
    </row>
    <row r="28" spans="2:7">
      <c r="B28" s="88" t="s">
        <v>2062</v>
      </c>
      <c r="C28" s="77" t="s">
        <v>268</v>
      </c>
      <c r="D28" s="77">
        <v>1</v>
      </c>
      <c r="E28" s="77">
        <v>12</v>
      </c>
      <c r="F28" s="77">
        <v>124</v>
      </c>
      <c r="G28" s="77" t="s">
        <v>287</v>
      </c>
    </row>
    <row r="29" spans="2:7">
      <c r="B29" s="88" t="s">
        <v>2062</v>
      </c>
      <c r="C29" s="77" t="s">
        <v>268</v>
      </c>
      <c r="D29" s="77">
        <v>1</v>
      </c>
      <c r="E29" s="77">
        <v>12</v>
      </c>
      <c r="F29" s="77">
        <v>125</v>
      </c>
      <c r="G29" s="77" t="s">
        <v>288</v>
      </c>
    </row>
    <row r="30" spans="2:7">
      <c r="B30" s="88" t="s">
        <v>2062</v>
      </c>
      <c r="C30" s="77" t="s">
        <v>268</v>
      </c>
      <c r="D30" s="77">
        <v>1</v>
      </c>
      <c r="E30" s="77">
        <v>12</v>
      </c>
      <c r="F30" s="77">
        <v>126</v>
      </c>
      <c r="G30" s="77" t="s">
        <v>289</v>
      </c>
    </row>
    <row r="31" spans="2:7">
      <c r="B31" s="88" t="s">
        <v>2062</v>
      </c>
      <c r="C31" s="77" t="s">
        <v>268</v>
      </c>
      <c r="D31" s="77">
        <v>1</v>
      </c>
      <c r="E31" s="77">
        <v>12</v>
      </c>
      <c r="F31" s="77">
        <v>129</v>
      </c>
      <c r="G31" s="77" t="s">
        <v>290</v>
      </c>
    </row>
    <row r="32" spans="2:7">
      <c r="B32" s="88" t="s">
        <v>2062</v>
      </c>
      <c r="C32" s="77" t="s">
        <v>268</v>
      </c>
      <c r="D32" s="77">
        <v>1</v>
      </c>
      <c r="E32" s="77">
        <v>13</v>
      </c>
      <c r="F32" s="77">
        <v>0</v>
      </c>
      <c r="G32" s="77" t="s">
        <v>291</v>
      </c>
    </row>
    <row r="33" spans="2:7">
      <c r="B33" s="88" t="s">
        <v>2062</v>
      </c>
      <c r="C33" s="77" t="s">
        <v>268</v>
      </c>
      <c r="D33" s="77">
        <v>1</v>
      </c>
      <c r="E33" s="77">
        <v>13</v>
      </c>
      <c r="F33" s="77">
        <v>131</v>
      </c>
      <c r="G33" s="77" t="s">
        <v>292</v>
      </c>
    </row>
    <row r="34" spans="2:7">
      <c r="B34" s="88" t="s">
        <v>2062</v>
      </c>
      <c r="C34" s="77" t="s">
        <v>268</v>
      </c>
      <c r="D34" s="77">
        <v>1</v>
      </c>
      <c r="E34" s="77">
        <v>13</v>
      </c>
      <c r="F34" s="77">
        <v>132</v>
      </c>
      <c r="G34" s="77" t="s">
        <v>293</v>
      </c>
    </row>
    <row r="35" spans="2:7">
      <c r="B35" s="88" t="s">
        <v>2062</v>
      </c>
      <c r="C35" s="77" t="s">
        <v>268</v>
      </c>
      <c r="D35" s="77">
        <v>1</v>
      </c>
      <c r="E35" s="77">
        <v>13</v>
      </c>
      <c r="F35" s="77">
        <v>133</v>
      </c>
      <c r="G35" s="77" t="s">
        <v>294</v>
      </c>
    </row>
    <row r="36" spans="2:7">
      <c r="B36" s="88" t="s">
        <v>2062</v>
      </c>
      <c r="C36" s="77" t="s">
        <v>268</v>
      </c>
      <c r="D36" s="77">
        <v>1</v>
      </c>
      <c r="E36" s="77">
        <v>13</v>
      </c>
      <c r="F36" s="77">
        <v>134</v>
      </c>
      <c r="G36" s="77" t="s">
        <v>295</v>
      </c>
    </row>
    <row r="37" spans="2:7">
      <c r="B37" s="88" t="s">
        <v>2062</v>
      </c>
      <c r="C37" s="77" t="s">
        <v>268</v>
      </c>
      <c r="D37" s="77">
        <v>1</v>
      </c>
      <c r="E37" s="77">
        <v>14</v>
      </c>
      <c r="F37" s="77">
        <v>0</v>
      </c>
      <c r="G37" s="77" t="s">
        <v>296</v>
      </c>
    </row>
    <row r="38" spans="2:7">
      <c r="B38" s="88" t="s">
        <v>2062</v>
      </c>
      <c r="C38" s="77" t="s">
        <v>268</v>
      </c>
      <c r="D38" s="77">
        <v>1</v>
      </c>
      <c r="E38" s="77">
        <v>14</v>
      </c>
      <c r="F38" s="77">
        <v>141</v>
      </c>
      <c r="G38" s="77" t="s">
        <v>296</v>
      </c>
    </row>
    <row r="39" spans="2:7">
      <c r="B39" s="88" t="s">
        <v>2062</v>
      </c>
      <c r="C39" s="77" t="s">
        <v>268</v>
      </c>
      <c r="D39" s="77">
        <v>2</v>
      </c>
      <c r="E39" s="77">
        <v>0</v>
      </c>
      <c r="F39" s="77">
        <v>0</v>
      </c>
      <c r="G39" s="77" t="s">
        <v>297</v>
      </c>
    </row>
    <row r="40" spans="2:7">
      <c r="B40" s="88" t="s">
        <v>2062</v>
      </c>
      <c r="C40" s="77" t="s">
        <v>268</v>
      </c>
      <c r="D40" s="77">
        <v>2</v>
      </c>
      <c r="E40" s="77">
        <v>20</v>
      </c>
      <c r="F40" s="77">
        <v>0</v>
      </c>
      <c r="G40" s="77" t="s">
        <v>298</v>
      </c>
    </row>
    <row r="41" spans="2:7">
      <c r="B41" s="88" t="s">
        <v>2062</v>
      </c>
      <c r="C41" s="77" t="s">
        <v>268</v>
      </c>
      <c r="D41" s="77">
        <v>2</v>
      </c>
      <c r="E41" s="77">
        <v>20</v>
      </c>
      <c r="F41" s="77">
        <v>200</v>
      </c>
      <c r="G41" s="77" t="s">
        <v>272</v>
      </c>
    </row>
    <row r="42" spans="2:7">
      <c r="B42" s="88" t="s">
        <v>2062</v>
      </c>
      <c r="C42" s="77" t="s">
        <v>268</v>
      </c>
      <c r="D42" s="77">
        <v>2</v>
      </c>
      <c r="E42" s="77">
        <v>20</v>
      </c>
      <c r="F42" s="77">
        <v>209</v>
      </c>
      <c r="G42" s="77" t="s">
        <v>273</v>
      </c>
    </row>
    <row r="43" spans="2:7">
      <c r="B43" s="88" t="s">
        <v>2062</v>
      </c>
      <c r="C43" s="77" t="s">
        <v>268</v>
      </c>
      <c r="D43" s="77">
        <v>2</v>
      </c>
      <c r="E43" s="77">
        <v>21</v>
      </c>
      <c r="F43" s="77">
        <v>0</v>
      </c>
      <c r="G43" s="77" t="s">
        <v>299</v>
      </c>
    </row>
    <row r="44" spans="2:7">
      <c r="B44" s="88" t="s">
        <v>2062</v>
      </c>
      <c r="C44" s="77" t="s">
        <v>268</v>
      </c>
      <c r="D44" s="77">
        <v>2</v>
      </c>
      <c r="E44" s="77">
        <v>21</v>
      </c>
      <c r="F44" s="77">
        <v>211</v>
      </c>
      <c r="G44" s="77" t="s">
        <v>299</v>
      </c>
    </row>
    <row r="45" spans="2:7">
      <c r="B45" s="88" t="s">
        <v>2062</v>
      </c>
      <c r="C45" s="77" t="s">
        <v>268</v>
      </c>
      <c r="D45" s="77">
        <v>2</v>
      </c>
      <c r="E45" s="77">
        <v>22</v>
      </c>
      <c r="F45" s="77">
        <v>0</v>
      </c>
      <c r="G45" s="77" t="s">
        <v>300</v>
      </c>
    </row>
    <row r="46" spans="2:7">
      <c r="B46" s="88" t="s">
        <v>2062</v>
      </c>
      <c r="C46" s="77" t="s">
        <v>268</v>
      </c>
      <c r="D46" s="77">
        <v>2</v>
      </c>
      <c r="E46" s="77">
        <v>22</v>
      </c>
      <c r="F46" s="77">
        <v>221</v>
      </c>
      <c r="G46" s="77" t="s">
        <v>300</v>
      </c>
    </row>
    <row r="47" spans="2:7">
      <c r="B47" s="88" t="s">
        <v>2062</v>
      </c>
      <c r="C47" s="77" t="s">
        <v>268</v>
      </c>
      <c r="D47" s="77">
        <v>2</v>
      </c>
      <c r="E47" s="77">
        <v>23</v>
      </c>
      <c r="F47" s="77">
        <v>0</v>
      </c>
      <c r="G47" s="77" t="s">
        <v>301</v>
      </c>
    </row>
    <row r="48" spans="2:7">
      <c r="B48" s="88" t="s">
        <v>2062</v>
      </c>
      <c r="C48" s="77" t="s">
        <v>268</v>
      </c>
      <c r="D48" s="77">
        <v>2</v>
      </c>
      <c r="E48" s="77">
        <v>23</v>
      </c>
      <c r="F48" s="77">
        <v>231</v>
      </c>
      <c r="G48" s="77" t="s">
        <v>302</v>
      </c>
    </row>
    <row r="49" spans="2:7">
      <c r="B49" s="88" t="s">
        <v>2062</v>
      </c>
      <c r="C49" s="77" t="s">
        <v>268</v>
      </c>
      <c r="D49" s="77">
        <v>2</v>
      </c>
      <c r="E49" s="77">
        <v>23</v>
      </c>
      <c r="F49" s="77">
        <v>239</v>
      </c>
      <c r="G49" s="77" t="s">
        <v>303</v>
      </c>
    </row>
    <row r="50" spans="2:7">
      <c r="B50" s="88" t="s">
        <v>2062</v>
      </c>
      <c r="C50" s="77" t="s">
        <v>268</v>
      </c>
      <c r="D50" s="77">
        <v>2</v>
      </c>
      <c r="E50" s="77">
        <v>24</v>
      </c>
      <c r="F50" s="77">
        <v>0</v>
      </c>
      <c r="G50" s="77" t="s">
        <v>304</v>
      </c>
    </row>
    <row r="51" spans="2:7">
      <c r="B51" s="88" t="s">
        <v>2062</v>
      </c>
      <c r="C51" s="77" t="s">
        <v>268</v>
      </c>
      <c r="D51" s="77">
        <v>2</v>
      </c>
      <c r="E51" s="77">
        <v>24</v>
      </c>
      <c r="F51" s="77">
        <v>241</v>
      </c>
      <c r="G51" s="77" t="s">
        <v>305</v>
      </c>
    </row>
    <row r="52" spans="2:7">
      <c r="B52" s="88" t="s">
        <v>2062</v>
      </c>
      <c r="C52" s="77" t="s">
        <v>268</v>
      </c>
      <c r="D52" s="77">
        <v>2</v>
      </c>
      <c r="E52" s="77">
        <v>24</v>
      </c>
      <c r="F52" s="77">
        <v>242</v>
      </c>
      <c r="G52" s="77" t="s">
        <v>306</v>
      </c>
    </row>
    <row r="53" spans="2:7">
      <c r="B53" s="88" t="s">
        <v>2062</v>
      </c>
      <c r="C53" s="77" t="s">
        <v>268</v>
      </c>
      <c r="D53" s="77">
        <v>2</v>
      </c>
      <c r="E53" s="77">
        <v>24</v>
      </c>
      <c r="F53" s="77">
        <v>243</v>
      </c>
      <c r="G53" s="77" t="s">
        <v>307</v>
      </c>
    </row>
    <row r="54" spans="2:7">
      <c r="B54" s="88" t="s">
        <v>2062</v>
      </c>
      <c r="C54" s="77" t="s">
        <v>268</v>
      </c>
      <c r="D54" s="77">
        <v>2</v>
      </c>
      <c r="E54" s="77">
        <v>24</v>
      </c>
      <c r="F54" s="77">
        <v>249</v>
      </c>
      <c r="G54" s="77" t="s">
        <v>308</v>
      </c>
    </row>
    <row r="55" spans="2:7">
      <c r="B55" s="88" t="s">
        <v>2062</v>
      </c>
      <c r="C55" s="77" t="s">
        <v>268</v>
      </c>
      <c r="D55" s="77">
        <v>2</v>
      </c>
      <c r="E55" s="77">
        <v>29</v>
      </c>
      <c r="F55" s="77">
        <v>0</v>
      </c>
      <c r="G55" s="77" t="s">
        <v>309</v>
      </c>
    </row>
    <row r="56" spans="2:7">
      <c r="B56" s="88" t="s">
        <v>2062</v>
      </c>
      <c r="C56" s="77" t="s">
        <v>268</v>
      </c>
      <c r="D56" s="77">
        <v>2</v>
      </c>
      <c r="E56" s="77">
        <v>29</v>
      </c>
      <c r="F56" s="77">
        <v>299</v>
      </c>
      <c r="G56" s="77" t="s">
        <v>309</v>
      </c>
    </row>
    <row r="57" spans="2:7">
      <c r="B57" s="88" t="s">
        <v>2062</v>
      </c>
      <c r="C57" s="77" t="s">
        <v>310</v>
      </c>
      <c r="D57" s="77">
        <v>0</v>
      </c>
      <c r="E57" s="77">
        <v>0</v>
      </c>
      <c r="F57" s="77">
        <v>0</v>
      </c>
      <c r="G57" s="77" t="s">
        <v>311</v>
      </c>
    </row>
    <row r="58" spans="2:7">
      <c r="B58" s="88" t="s">
        <v>2062</v>
      </c>
      <c r="C58" s="77" t="s">
        <v>310</v>
      </c>
      <c r="D58" s="77">
        <v>3</v>
      </c>
      <c r="E58" s="77">
        <v>0</v>
      </c>
      <c r="F58" s="77">
        <v>0</v>
      </c>
      <c r="G58" s="77" t="s">
        <v>312</v>
      </c>
    </row>
    <row r="59" spans="2:7">
      <c r="B59" s="88" t="s">
        <v>2062</v>
      </c>
      <c r="C59" s="77" t="s">
        <v>310</v>
      </c>
      <c r="D59" s="77">
        <v>3</v>
      </c>
      <c r="E59" s="77">
        <v>30</v>
      </c>
      <c r="F59" s="77">
        <v>0</v>
      </c>
      <c r="G59" s="77" t="s">
        <v>313</v>
      </c>
    </row>
    <row r="60" spans="2:7">
      <c r="B60" s="88" t="s">
        <v>2062</v>
      </c>
      <c r="C60" s="77" t="s">
        <v>310</v>
      </c>
      <c r="D60" s="77">
        <v>3</v>
      </c>
      <c r="E60" s="77">
        <v>30</v>
      </c>
      <c r="F60" s="77">
        <v>300</v>
      </c>
      <c r="G60" s="77" t="s">
        <v>272</v>
      </c>
    </row>
    <row r="61" spans="2:7">
      <c r="B61" s="88" t="s">
        <v>2062</v>
      </c>
      <c r="C61" s="77" t="s">
        <v>310</v>
      </c>
      <c r="D61" s="77">
        <v>3</v>
      </c>
      <c r="E61" s="77">
        <v>30</v>
      </c>
      <c r="F61" s="77">
        <v>309</v>
      </c>
      <c r="G61" s="77" t="s">
        <v>273</v>
      </c>
    </row>
    <row r="62" spans="2:7">
      <c r="B62" s="88" t="s">
        <v>2062</v>
      </c>
      <c r="C62" s="77" t="s">
        <v>310</v>
      </c>
      <c r="D62" s="77">
        <v>3</v>
      </c>
      <c r="E62" s="77">
        <v>31</v>
      </c>
      <c r="F62" s="77">
        <v>0</v>
      </c>
      <c r="G62" s="77" t="s">
        <v>314</v>
      </c>
    </row>
    <row r="63" spans="2:7">
      <c r="B63" s="88" t="s">
        <v>2062</v>
      </c>
      <c r="C63" s="77" t="s">
        <v>310</v>
      </c>
      <c r="D63" s="77">
        <v>3</v>
      </c>
      <c r="E63" s="77">
        <v>31</v>
      </c>
      <c r="F63" s="77">
        <v>311</v>
      </c>
      <c r="G63" s="77" t="s">
        <v>315</v>
      </c>
    </row>
    <row r="64" spans="2:7">
      <c r="B64" s="88" t="s">
        <v>2062</v>
      </c>
      <c r="C64" s="77" t="s">
        <v>310</v>
      </c>
      <c r="D64" s="77">
        <v>3</v>
      </c>
      <c r="E64" s="77">
        <v>31</v>
      </c>
      <c r="F64" s="77">
        <v>312</v>
      </c>
      <c r="G64" s="77" t="s">
        <v>316</v>
      </c>
    </row>
    <row r="65" spans="2:7">
      <c r="B65" s="88" t="s">
        <v>2062</v>
      </c>
      <c r="C65" s="77" t="s">
        <v>310</v>
      </c>
      <c r="D65" s="77">
        <v>3</v>
      </c>
      <c r="E65" s="77">
        <v>31</v>
      </c>
      <c r="F65" s="77">
        <v>313</v>
      </c>
      <c r="G65" s="77" t="s">
        <v>317</v>
      </c>
    </row>
    <row r="66" spans="2:7">
      <c r="B66" s="88" t="s">
        <v>2062</v>
      </c>
      <c r="C66" s="77" t="s">
        <v>310</v>
      </c>
      <c r="D66" s="77">
        <v>3</v>
      </c>
      <c r="E66" s="77">
        <v>31</v>
      </c>
      <c r="F66" s="77">
        <v>314</v>
      </c>
      <c r="G66" s="77" t="s">
        <v>318</v>
      </c>
    </row>
    <row r="67" spans="2:7">
      <c r="B67" s="88" t="s">
        <v>2062</v>
      </c>
      <c r="C67" s="77" t="s">
        <v>310</v>
      </c>
      <c r="D67" s="77">
        <v>3</v>
      </c>
      <c r="E67" s="77">
        <v>31</v>
      </c>
      <c r="F67" s="77">
        <v>315</v>
      </c>
      <c r="G67" s="77" t="s">
        <v>319</v>
      </c>
    </row>
    <row r="68" spans="2:7">
      <c r="B68" s="88" t="s">
        <v>2062</v>
      </c>
      <c r="C68" s="77" t="s">
        <v>310</v>
      </c>
      <c r="D68" s="77">
        <v>3</v>
      </c>
      <c r="E68" s="77">
        <v>31</v>
      </c>
      <c r="F68" s="77">
        <v>316</v>
      </c>
      <c r="G68" s="77" t="s">
        <v>320</v>
      </c>
    </row>
    <row r="69" spans="2:7">
      <c r="B69" s="88" t="s">
        <v>2062</v>
      </c>
      <c r="C69" s="77" t="s">
        <v>310</v>
      </c>
      <c r="D69" s="77">
        <v>3</v>
      </c>
      <c r="E69" s="77">
        <v>31</v>
      </c>
      <c r="F69" s="77">
        <v>317</v>
      </c>
      <c r="G69" s="77" t="s">
        <v>321</v>
      </c>
    </row>
    <row r="70" spans="2:7">
      <c r="B70" s="88" t="s">
        <v>2062</v>
      </c>
      <c r="C70" s="77" t="s">
        <v>310</v>
      </c>
      <c r="D70" s="77">
        <v>3</v>
      </c>
      <c r="E70" s="77">
        <v>31</v>
      </c>
      <c r="F70" s="77">
        <v>318</v>
      </c>
      <c r="G70" s="77" t="s">
        <v>322</v>
      </c>
    </row>
    <row r="71" spans="2:7">
      <c r="B71" s="88" t="s">
        <v>2062</v>
      </c>
      <c r="C71" s="77" t="s">
        <v>310</v>
      </c>
      <c r="D71" s="77">
        <v>3</v>
      </c>
      <c r="E71" s="77">
        <v>31</v>
      </c>
      <c r="F71" s="77">
        <v>319</v>
      </c>
      <c r="G71" s="77" t="s">
        <v>323</v>
      </c>
    </row>
    <row r="72" spans="2:7">
      <c r="B72" s="88" t="s">
        <v>2062</v>
      </c>
      <c r="C72" s="77" t="s">
        <v>310</v>
      </c>
      <c r="D72" s="77">
        <v>3</v>
      </c>
      <c r="E72" s="77">
        <v>32</v>
      </c>
      <c r="F72" s="77">
        <v>0</v>
      </c>
      <c r="G72" s="77" t="s">
        <v>324</v>
      </c>
    </row>
    <row r="73" spans="2:7">
      <c r="B73" s="88" t="s">
        <v>2062</v>
      </c>
      <c r="C73" s="77" t="s">
        <v>310</v>
      </c>
      <c r="D73" s="77">
        <v>3</v>
      </c>
      <c r="E73" s="77">
        <v>32</v>
      </c>
      <c r="F73" s="77">
        <v>321</v>
      </c>
      <c r="G73" s="77" t="s">
        <v>324</v>
      </c>
    </row>
    <row r="74" spans="2:7">
      <c r="B74" s="88" t="s">
        <v>2062</v>
      </c>
      <c r="C74" s="77" t="s">
        <v>310</v>
      </c>
      <c r="D74" s="77">
        <v>4</v>
      </c>
      <c r="E74" s="77">
        <v>0</v>
      </c>
      <c r="F74" s="77">
        <v>0</v>
      </c>
      <c r="G74" s="77" t="s">
        <v>325</v>
      </c>
    </row>
    <row r="75" spans="2:7">
      <c r="B75" s="88" t="s">
        <v>2062</v>
      </c>
      <c r="C75" s="77" t="s">
        <v>310</v>
      </c>
      <c r="D75" s="77">
        <v>4</v>
      </c>
      <c r="E75" s="77">
        <v>40</v>
      </c>
      <c r="F75" s="77">
        <v>0</v>
      </c>
      <c r="G75" s="77" t="s">
        <v>326</v>
      </c>
    </row>
    <row r="76" spans="2:7">
      <c r="B76" s="88" t="s">
        <v>2062</v>
      </c>
      <c r="C76" s="77" t="s">
        <v>310</v>
      </c>
      <c r="D76" s="77">
        <v>4</v>
      </c>
      <c r="E76" s="77">
        <v>40</v>
      </c>
      <c r="F76" s="77">
        <v>400</v>
      </c>
      <c r="G76" s="77" t="s">
        <v>272</v>
      </c>
    </row>
    <row r="77" spans="2:7">
      <c r="B77" s="88" t="s">
        <v>2062</v>
      </c>
      <c r="C77" s="77" t="s">
        <v>310</v>
      </c>
      <c r="D77" s="77">
        <v>4</v>
      </c>
      <c r="E77" s="77">
        <v>40</v>
      </c>
      <c r="F77" s="77">
        <v>409</v>
      </c>
      <c r="G77" s="77" t="s">
        <v>273</v>
      </c>
    </row>
    <row r="78" spans="2:7">
      <c r="B78" s="88" t="s">
        <v>2062</v>
      </c>
      <c r="C78" s="77" t="s">
        <v>310</v>
      </c>
      <c r="D78" s="77">
        <v>4</v>
      </c>
      <c r="E78" s="77">
        <v>41</v>
      </c>
      <c r="F78" s="77">
        <v>0</v>
      </c>
      <c r="G78" s="77" t="s">
        <v>327</v>
      </c>
    </row>
    <row r="79" spans="2:7">
      <c r="B79" s="88" t="s">
        <v>2062</v>
      </c>
      <c r="C79" s="77" t="s">
        <v>310</v>
      </c>
      <c r="D79" s="77">
        <v>4</v>
      </c>
      <c r="E79" s="77">
        <v>41</v>
      </c>
      <c r="F79" s="77">
        <v>411</v>
      </c>
      <c r="G79" s="77" t="s">
        <v>328</v>
      </c>
    </row>
    <row r="80" spans="2:7">
      <c r="B80" s="88" t="s">
        <v>2062</v>
      </c>
      <c r="C80" s="77" t="s">
        <v>310</v>
      </c>
      <c r="D80" s="77">
        <v>4</v>
      </c>
      <c r="E80" s="77">
        <v>41</v>
      </c>
      <c r="F80" s="77">
        <v>412</v>
      </c>
      <c r="G80" s="77" t="s">
        <v>329</v>
      </c>
    </row>
    <row r="81" spans="2:7">
      <c r="B81" s="88" t="s">
        <v>2062</v>
      </c>
      <c r="C81" s="77" t="s">
        <v>310</v>
      </c>
      <c r="D81" s="77">
        <v>4</v>
      </c>
      <c r="E81" s="77">
        <v>41</v>
      </c>
      <c r="F81" s="77">
        <v>413</v>
      </c>
      <c r="G81" s="77" t="s">
        <v>330</v>
      </c>
    </row>
    <row r="82" spans="2:7">
      <c r="B82" s="88" t="s">
        <v>2062</v>
      </c>
      <c r="C82" s="77" t="s">
        <v>310</v>
      </c>
      <c r="D82" s="77">
        <v>4</v>
      </c>
      <c r="E82" s="77">
        <v>41</v>
      </c>
      <c r="F82" s="77">
        <v>414</v>
      </c>
      <c r="G82" s="77" t="s">
        <v>331</v>
      </c>
    </row>
    <row r="83" spans="2:7">
      <c r="B83" s="88" t="s">
        <v>2062</v>
      </c>
      <c r="C83" s="77" t="s">
        <v>310</v>
      </c>
      <c r="D83" s="77">
        <v>4</v>
      </c>
      <c r="E83" s="77">
        <v>41</v>
      </c>
      <c r="F83" s="77">
        <v>415</v>
      </c>
      <c r="G83" s="77" t="s">
        <v>332</v>
      </c>
    </row>
    <row r="84" spans="2:7">
      <c r="B84" s="88" t="s">
        <v>2062</v>
      </c>
      <c r="C84" s="77" t="s">
        <v>310</v>
      </c>
      <c r="D84" s="77">
        <v>4</v>
      </c>
      <c r="E84" s="77">
        <v>41</v>
      </c>
      <c r="F84" s="77">
        <v>419</v>
      </c>
      <c r="G84" s="77" t="s">
        <v>333</v>
      </c>
    </row>
    <row r="85" spans="2:7">
      <c r="B85" s="88" t="s">
        <v>2062</v>
      </c>
      <c r="C85" s="77" t="s">
        <v>310</v>
      </c>
      <c r="D85" s="77">
        <v>4</v>
      </c>
      <c r="E85" s="77">
        <v>42</v>
      </c>
      <c r="F85" s="77">
        <v>0</v>
      </c>
      <c r="G85" s="77" t="s">
        <v>334</v>
      </c>
    </row>
    <row r="86" spans="2:7">
      <c r="B86" s="88" t="s">
        <v>2062</v>
      </c>
      <c r="C86" s="77" t="s">
        <v>310</v>
      </c>
      <c r="D86" s="77">
        <v>4</v>
      </c>
      <c r="E86" s="77">
        <v>42</v>
      </c>
      <c r="F86" s="77">
        <v>421</v>
      </c>
      <c r="G86" s="77" t="s">
        <v>334</v>
      </c>
    </row>
    <row r="87" spans="2:7">
      <c r="B87" s="88" t="s">
        <v>2062</v>
      </c>
      <c r="C87" s="77" t="s">
        <v>335</v>
      </c>
      <c r="D87" s="77">
        <v>0</v>
      </c>
      <c r="E87" s="77">
        <v>0</v>
      </c>
      <c r="F87" s="77">
        <v>0</v>
      </c>
      <c r="G87" s="77" t="s">
        <v>336</v>
      </c>
    </row>
    <row r="88" spans="2:7">
      <c r="B88" s="88" t="s">
        <v>2062</v>
      </c>
      <c r="C88" s="77" t="s">
        <v>335</v>
      </c>
      <c r="D88" s="77">
        <v>5</v>
      </c>
      <c r="E88" s="77">
        <v>0</v>
      </c>
      <c r="F88" s="77">
        <v>0</v>
      </c>
      <c r="G88" s="77" t="s">
        <v>336</v>
      </c>
    </row>
    <row r="89" spans="2:7">
      <c r="B89" s="88" t="s">
        <v>2062</v>
      </c>
      <c r="C89" s="77" t="s">
        <v>335</v>
      </c>
      <c r="D89" s="77">
        <v>5</v>
      </c>
      <c r="E89" s="77">
        <v>50</v>
      </c>
      <c r="F89" s="77">
        <v>0</v>
      </c>
      <c r="G89" s="77" t="s">
        <v>337</v>
      </c>
    </row>
    <row r="90" spans="2:7">
      <c r="B90" s="88" t="s">
        <v>2062</v>
      </c>
      <c r="C90" s="77" t="s">
        <v>335</v>
      </c>
      <c r="D90" s="77">
        <v>5</v>
      </c>
      <c r="E90" s="77">
        <v>50</v>
      </c>
      <c r="F90" s="77">
        <v>500</v>
      </c>
      <c r="G90" s="77" t="s">
        <v>272</v>
      </c>
    </row>
    <row r="91" spans="2:7">
      <c r="B91" s="88" t="s">
        <v>2062</v>
      </c>
      <c r="C91" s="77" t="s">
        <v>335</v>
      </c>
      <c r="D91" s="77">
        <v>5</v>
      </c>
      <c r="E91" s="77">
        <v>50</v>
      </c>
      <c r="F91" s="77">
        <v>509</v>
      </c>
      <c r="G91" s="77" t="s">
        <v>273</v>
      </c>
    </row>
    <row r="92" spans="2:7">
      <c r="B92" s="88" t="s">
        <v>2062</v>
      </c>
      <c r="C92" s="77" t="s">
        <v>335</v>
      </c>
      <c r="D92" s="77">
        <v>5</v>
      </c>
      <c r="E92" s="77">
        <v>51</v>
      </c>
      <c r="F92" s="77">
        <v>0</v>
      </c>
      <c r="G92" s="77" t="s">
        <v>338</v>
      </c>
    </row>
    <row r="93" spans="2:7">
      <c r="B93" s="88" t="s">
        <v>2062</v>
      </c>
      <c r="C93" s="77" t="s">
        <v>335</v>
      </c>
      <c r="D93" s="77">
        <v>5</v>
      </c>
      <c r="E93" s="77">
        <v>51</v>
      </c>
      <c r="F93" s="77">
        <v>511</v>
      </c>
      <c r="G93" s="77" t="s">
        <v>339</v>
      </c>
    </row>
    <row r="94" spans="2:7">
      <c r="B94" s="88" t="s">
        <v>2062</v>
      </c>
      <c r="C94" s="77" t="s">
        <v>335</v>
      </c>
      <c r="D94" s="77">
        <v>5</v>
      </c>
      <c r="E94" s="77">
        <v>51</v>
      </c>
      <c r="F94" s="77">
        <v>512</v>
      </c>
      <c r="G94" s="77" t="s">
        <v>340</v>
      </c>
    </row>
    <row r="95" spans="2:7">
      <c r="B95" s="88" t="s">
        <v>2062</v>
      </c>
      <c r="C95" s="77" t="s">
        <v>335</v>
      </c>
      <c r="D95" s="77">
        <v>5</v>
      </c>
      <c r="E95" s="77">
        <v>51</v>
      </c>
      <c r="F95" s="77">
        <v>513</v>
      </c>
      <c r="G95" s="77" t="s">
        <v>341</v>
      </c>
    </row>
    <row r="96" spans="2:7">
      <c r="B96" s="88" t="s">
        <v>2062</v>
      </c>
      <c r="C96" s="77" t="s">
        <v>335</v>
      </c>
      <c r="D96" s="77">
        <v>5</v>
      </c>
      <c r="E96" s="77">
        <v>51</v>
      </c>
      <c r="F96" s="77">
        <v>519</v>
      </c>
      <c r="G96" s="77" t="s">
        <v>342</v>
      </c>
    </row>
    <row r="97" spans="2:7">
      <c r="B97" s="88" t="s">
        <v>2062</v>
      </c>
      <c r="C97" s="77" t="s">
        <v>335</v>
      </c>
      <c r="D97" s="77">
        <v>5</v>
      </c>
      <c r="E97" s="77">
        <v>52</v>
      </c>
      <c r="F97" s="77">
        <v>0</v>
      </c>
      <c r="G97" s="77" t="s">
        <v>343</v>
      </c>
    </row>
    <row r="98" spans="2:7">
      <c r="B98" s="88" t="s">
        <v>2062</v>
      </c>
      <c r="C98" s="77" t="s">
        <v>335</v>
      </c>
      <c r="D98" s="77">
        <v>5</v>
      </c>
      <c r="E98" s="77">
        <v>52</v>
      </c>
      <c r="F98" s="77">
        <v>521</v>
      </c>
      <c r="G98" s="77" t="s">
        <v>344</v>
      </c>
    </row>
    <row r="99" spans="2:7">
      <c r="B99" s="88" t="s">
        <v>2062</v>
      </c>
      <c r="C99" s="77" t="s">
        <v>335</v>
      </c>
      <c r="D99" s="77">
        <v>5</v>
      </c>
      <c r="E99" s="77">
        <v>52</v>
      </c>
      <c r="F99" s="77">
        <v>522</v>
      </c>
      <c r="G99" s="77" t="s">
        <v>345</v>
      </c>
    </row>
    <row r="100" spans="2:7">
      <c r="B100" s="88" t="s">
        <v>2062</v>
      </c>
      <c r="C100" s="77" t="s">
        <v>335</v>
      </c>
      <c r="D100" s="77">
        <v>5</v>
      </c>
      <c r="E100" s="77">
        <v>53</v>
      </c>
      <c r="F100" s="77">
        <v>0</v>
      </c>
      <c r="G100" s="77" t="s">
        <v>346</v>
      </c>
    </row>
    <row r="101" spans="2:7">
      <c r="B101" s="88" t="s">
        <v>2062</v>
      </c>
      <c r="C101" s="77" t="s">
        <v>335</v>
      </c>
      <c r="D101" s="77">
        <v>5</v>
      </c>
      <c r="E101" s="77">
        <v>53</v>
      </c>
      <c r="F101" s="77">
        <v>531</v>
      </c>
      <c r="G101" s="77" t="s">
        <v>347</v>
      </c>
    </row>
    <row r="102" spans="2:7">
      <c r="B102" s="88" t="s">
        <v>2062</v>
      </c>
      <c r="C102" s="77" t="s">
        <v>335</v>
      </c>
      <c r="D102" s="77">
        <v>5</v>
      </c>
      <c r="E102" s="77">
        <v>53</v>
      </c>
      <c r="F102" s="77">
        <v>532</v>
      </c>
      <c r="G102" s="77" t="s">
        <v>348</v>
      </c>
    </row>
    <row r="103" spans="2:7">
      <c r="B103" s="88" t="s">
        <v>2062</v>
      </c>
      <c r="C103" s="77" t="s">
        <v>335</v>
      </c>
      <c r="D103" s="77">
        <v>5</v>
      </c>
      <c r="E103" s="77">
        <v>54</v>
      </c>
      <c r="F103" s="77">
        <v>0</v>
      </c>
      <c r="G103" s="77" t="s">
        <v>349</v>
      </c>
    </row>
    <row r="104" spans="2:7">
      <c r="B104" s="88" t="s">
        <v>2062</v>
      </c>
      <c r="C104" s="77" t="s">
        <v>335</v>
      </c>
      <c r="D104" s="77">
        <v>5</v>
      </c>
      <c r="E104" s="77">
        <v>54</v>
      </c>
      <c r="F104" s="77">
        <v>541</v>
      </c>
      <c r="G104" s="77" t="s">
        <v>350</v>
      </c>
    </row>
    <row r="105" spans="2:7">
      <c r="B105" s="88" t="s">
        <v>2062</v>
      </c>
      <c r="C105" s="77" t="s">
        <v>335</v>
      </c>
      <c r="D105" s="77">
        <v>5</v>
      </c>
      <c r="E105" s="77">
        <v>54</v>
      </c>
      <c r="F105" s="77">
        <v>542</v>
      </c>
      <c r="G105" s="77" t="s">
        <v>351</v>
      </c>
    </row>
    <row r="106" spans="2:7">
      <c r="B106" s="88" t="s">
        <v>2062</v>
      </c>
      <c r="C106" s="77" t="s">
        <v>335</v>
      </c>
      <c r="D106" s="77">
        <v>5</v>
      </c>
      <c r="E106" s="77">
        <v>54</v>
      </c>
      <c r="F106" s="77">
        <v>543</v>
      </c>
      <c r="G106" s="77" t="s">
        <v>352</v>
      </c>
    </row>
    <row r="107" spans="2:7">
      <c r="B107" s="88" t="s">
        <v>2062</v>
      </c>
      <c r="C107" s="77" t="s">
        <v>335</v>
      </c>
      <c r="D107" s="77">
        <v>5</v>
      </c>
      <c r="E107" s="77">
        <v>54</v>
      </c>
      <c r="F107" s="77">
        <v>544</v>
      </c>
      <c r="G107" s="77" t="s">
        <v>353</v>
      </c>
    </row>
    <row r="108" spans="2:7">
      <c r="B108" s="88" t="s">
        <v>2062</v>
      </c>
      <c r="C108" s="77" t="s">
        <v>335</v>
      </c>
      <c r="D108" s="77">
        <v>5</v>
      </c>
      <c r="E108" s="77">
        <v>54</v>
      </c>
      <c r="F108" s="77">
        <v>545</v>
      </c>
      <c r="G108" s="77" t="s">
        <v>354</v>
      </c>
    </row>
    <row r="109" spans="2:7">
      <c r="B109" s="88" t="s">
        <v>2062</v>
      </c>
      <c r="C109" s="77" t="s">
        <v>335</v>
      </c>
      <c r="D109" s="77">
        <v>5</v>
      </c>
      <c r="E109" s="77">
        <v>54</v>
      </c>
      <c r="F109" s="77">
        <v>546</v>
      </c>
      <c r="G109" s="77" t="s">
        <v>355</v>
      </c>
    </row>
    <row r="110" spans="2:7">
      <c r="B110" s="88" t="s">
        <v>2062</v>
      </c>
      <c r="C110" s="77" t="s">
        <v>335</v>
      </c>
      <c r="D110" s="77">
        <v>5</v>
      </c>
      <c r="E110" s="77">
        <v>54</v>
      </c>
      <c r="F110" s="77">
        <v>547</v>
      </c>
      <c r="G110" s="77" t="s">
        <v>356</v>
      </c>
    </row>
    <row r="111" spans="2:7">
      <c r="B111" s="88" t="s">
        <v>2062</v>
      </c>
      <c r="C111" s="77" t="s">
        <v>335</v>
      </c>
      <c r="D111" s="77">
        <v>5</v>
      </c>
      <c r="E111" s="77">
        <v>54</v>
      </c>
      <c r="F111" s="77">
        <v>548</v>
      </c>
      <c r="G111" s="77" t="s">
        <v>357</v>
      </c>
    </row>
    <row r="112" spans="2:7">
      <c r="B112" s="88" t="s">
        <v>2062</v>
      </c>
      <c r="C112" s="77" t="s">
        <v>335</v>
      </c>
      <c r="D112" s="77">
        <v>5</v>
      </c>
      <c r="E112" s="77">
        <v>54</v>
      </c>
      <c r="F112" s="77">
        <v>549</v>
      </c>
      <c r="G112" s="77" t="s">
        <v>358</v>
      </c>
    </row>
    <row r="113" spans="2:7">
      <c r="B113" s="88" t="s">
        <v>2062</v>
      </c>
      <c r="C113" s="77" t="s">
        <v>335</v>
      </c>
      <c r="D113" s="77">
        <v>5</v>
      </c>
      <c r="E113" s="77">
        <v>55</v>
      </c>
      <c r="F113" s="77">
        <v>0</v>
      </c>
      <c r="G113" s="77" t="s">
        <v>359</v>
      </c>
    </row>
    <row r="114" spans="2:7">
      <c r="B114" s="88" t="s">
        <v>2062</v>
      </c>
      <c r="C114" s="77" t="s">
        <v>335</v>
      </c>
      <c r="D114" s="77">
        <v>5</v>
      </c>
      <c r="E114" s="77">
        <v>55</v>
      </c>
      <c r="F114" s="77">
        <v>551</v>
      </c>
      <c r="G114" s="77" t="s">
        <v>360</v>
      </c>
    </row>
    <row r="115" spans="2:7">
      <c r="B115" s="88" t="s">
        <v>2062</v>
      </c>
      <c r="C115" s="77" t="s">
        <v>335</v>
      </c>
      <c r="D115" s="77">
        <v>5</v>
      </c>
      <c r="E115" s="77">
        <v>55</v>
      </c>
      <c r="F115" s="77">
        <v>552</v>
      </c>
      <c r="G115" s="77" t="s">
        <v>361</v>
      </c>
    </row>
    <row r="116" spans="2:7">
      <c r="B116" s="88" t="s">
        <v>2062</v>
      </c>
      <c r="C116" s="77" t="s">
        <v>335</v>
      </c>
      <c r="D116" s="77">
        <v>5</v>
      </c>
      <c r="E116" s="77">
        <v>55</v>
      </c>
      <c r="F116" s="77">
        <v>553</v>
      </c>
      <c r="G116" s="77" t="s">
        <v>362</v>
      </c>
    </row>
    <row r="117" spans="2:7">
      <c r="B117" s="88" t="s">
        <v>2062</v>
      </c>
      <c r="C117" s="77" t="s">
        <v>335</v>
      </c>
      <c r="D117" s="77">
        <v>5</v>
      </c>
      <c r="E117" s="77">
        <v>55</v>
      </c>
      <c r="F117" s="77">
        <v>554</v>
      </c>
      <c r="G117" s="77" t="s">
        <v>363</v>
      </c>
    </row>
    <row r="118" spans="2:7">
      <c r="B118" s="88" t="s">
        <v>2062</v>
      </c>
      <c r="C118" s="77" t="s">
        <v>335</v>
      </c>
      <c r="D118" s="77">
        <v>5</v>
      </c>
      <c r="E118" s="77">
        <v>55</v>
      </c>
      <c r="F118" s="77">
        <v>555</v>
      </c>
      <c r="G118" s="77" t="s">
        <v>364</v>
      </c>
    </row>
    <row r="119" spans="2:7">
      <c r="B119" s="88" t="s">
        <v>2062</v>
      </c>
      <c r="C119" s="77" t="s">
        <v>335</v>
      </c>
      <c r="D119" s="77">
        <v>5</v>
      </c>
      <c r="E119" s="77">
        <v>55</v>
      </c>
      <c r="F119" s="77">
        <v>556</v>
      </c>
      <c r="G119" s="77" t="s">
        <v>365</v>
      </c>
    </row>
    <row r="120" spans="2:7">
      <c r="B120" s="88" t="s">
        <v>2062</v>
      </c>
      <c r="C120" s="77" t="s">
        <v>335</v>
      </c>
      <c r="D120" s="77">
        <v>5</v>
      </c>
      <c r="E120" s="77">
        <v>55</v>
      </c>
      <c r="F120" s="77">
        <v>557</v>
      </c>
      <c r="G120" s="77" t="s">
        <v>366</v>
      </c>
    </row>
    <row r="121" spans="2:7">
      <c r="B121" s="88" t="s">
        <v>2062</v>
      </c>
      <c r="C121" s="77" t="s">
        <v>335</v>
      </c>
      <c r="D121" s="77">
        <v>5</v>
      </c>
      <c r="E121" s="77">
        <v>55</v>
      </c>
      <c r="F121" s="77">
        <v>559</v>
      </c>
      <c r="G121" s="77" t="s">
        <v>367</v>
      </c>
    </row>
    <row r="122" spans="2:7">
      <c r="B122" s="88" t="s">
        <v>2062</v>
      </c>
      <c r="C122" s="77" t="s">
        <v>335</v>
      </c>
      <c r="D122" s="77">
        <v>5</v>
      </c>
      <c r="E122" s="77">
        <v>59</v>
      </c>
      <c r="F122" s="77">
        <v>0</v>
      </c>
      <c r="G122" s="77" t="s">
        <v>368</v>
      </c>
    </row>
    <row r="123" spans="2:7">
      <c r="B123" s="88" t="s">
        <v>2062</v>
      </c>
      <c r="C123" s="77" t="s">
        <v>335</v>
      </c>
      <c r="D123" s="77">
        <v>5</v>
      </c>
      <c r="E123" s="77">
        <v>59</v>
      </c>
      <c r="F123" s="77">
        <v>591</v>
      </c>
      <c r="G123" s="77" t="s">
        <v>369</v>
      </c>
    </row>
    <row r="124" spans="2:7">
      <c r="B124" s="88" t="s">
        <v>2062</v>
      </c>
      <c r="C124" s="77" t="s">
        <v>335</v>
      </c>
      <c r="D124" s="77">
        <v>5</v>
      </c>
      <c r="E124" s="77">
        <v>59</v>
      </c>
      <c r="F124" s="77">
        <v>592</v>
      </c>
      <c r="G124" s="77" t="s">
        <v>370</v>
      </c>
    </row>
    <row r="125" spans="2:7">
      <c r="B125" s="88" t="s">
        <v>2062</v>
      </c>
      <c r="C125" s="77" t="s">
        <v>335</v>
      </c>
      <c r="D125" s="77">
        <v>5</v>
      </c>
      <c r="E125" s="77">
        <v>59</v>
      </c>
      <c r="F125" s="77">
        <v>593</v>
      </c>
      <c r="G125" s="77" t="s">
        <v>371</v>
      </c>
    </row>
    <row r="126" spans="2:7">
      <c r="B126" s="88" t="s">
        <v>2062</v>
      </c>
      <c r="C126" s="77" t="s">
        <v>335</v>
      </c>
      <c r="D126" s="77">
        <v>5</v>
      </c>
      <c r="E126" s="77">
        <v>59</v>
      </c>
      <c r="F126" s="77">
        <v>594</v>
      </c>
      <c r="G126" s="77" t="s">
        <v>372</v>
      </c>
    </row>
    <row r="127" spans="2:7">
      <c r="B127" s="88" t="s">
        <v>2062</v>
      </c>
      <c r="C127" s="77" t="s">
        <v>335</v>
      </c>
      <c r="D127" s="77">
        <v>5</v>
      </c>
      <c r="E127" s="77">
        <v>59</v>
      </c>
      <c r="F127" s="77">
        <v>599</v>
      </c>
      <c r="G127" s="77" t="s">
        <v>373</v>
      </c>
    </row>
    <row r="128" spans="2:7">
      <c r="B128" s="88" t="s">
        <v>2062</v>
      </c>
      <c r="C128" s="77" t="s">
        <v>374</v>
      </c>
      <c r="D128" s="77">
        <v>0</v>
      </c>
      <c r="E128" s="77">
        <v>0</v>
      </c>
      <c r="F128" s="77">
        <v>0</v>
      </c>
      <c r="G128" s="77" t="s">
        <v>375</v>
      </c>
    </row>
    <row r="129" spans="2:7">
      <c r="B129" s="88" t="s">
        <v>2062</v>
      </c>
      <c r="C129" s="77" t="s">
        <v>374</v>
      </c>
      <c r="D129" s="77">
        <v>6</v>
      </c>
      <c r="E129" s="77">
        <v>0</v>
      </c>
      <c r="F129" s="77">
        <v>0</v>
      </c>
      <c r="G129" s="77" t="s">
        <v>376</v>
      </c>
    </row>
    <row r="130" spans="2:7">
      <c r="B130" s="88" t="s">
        <v>2062</v>
      </c>
      <c r="C130" s="77" t="s">
        <v>374</v>
      </c>
      <c r="D130" s="77">
        <v>6</v>
      </c>
      <c r="E130" s="77">
        <v>60</v>
      </c>
      <c r="F130" s="77">
        <v>0</v>
      </c>
      <c r="G130" s="77" t="s">
        <v>377</v>
      </c>
    </row>
    <row r="131" spans="2:7">
      <c r="B131" s="88" t="s">
        <v>2062</v>
      </c>
      <c r="C131" s="77" t="s">
        <v>374</v>
      </c>
      <c r="D131" s="77">
        <v>6</v>
      </c>
      <c r="E131" s="77">
        <v>60</v>
      </c>
      <c r="F131" s="77">
        <v>600</v>
      </c>
      <c r="G131" s="77" t="s">
        <v>272</v>
      </c>
    </row>
    <row r="132" spans="2:7">
      <c r="B132" s="88" t="s">
        <v>2062</v>
      </c>
      <c r="C132" s="77" t="s">
        <v>374</v>
      </c>
      <c r="D132" s="77">
        <v>6</v>
      </c>
      <c r="E132" s="77">
        <v>60</v>
      </c>
      <c r="F132" s="77">
        <v>609</v>
      </c>
      <c r="G132" s="77" t="s">
        <v>273</v>
      </c>
    </row>
    <row r="133" spans="2:7">
      <c r="B133" s="88" t="s">
        <v>2062</v>
      </c>
      <c r="C133" s="77" t="s">
        <v>374</v>
      </c>
      <c r="D133" s="77">
        <v>6</v>
      </c>
      <c r="E133" s="77">
        <v>61</v>
      </c>
      <c r="F133" s="77">
        <v>0</v>
      </c>
      <c r="G133" s="77" t="s">
        <v>378</v>
      </c>
    </row>
    <row r="134" spans="2:7">
      <c r="B134" s="88" t="s">
        <v>2062</v>
      </c>
      <c r="C134" s="77" t="s">
        <v>374</v>
      </c>
      <c r="D134" s="77">
        <v>6</v>
      </c>
      <c r="E134" s="77">
        <v>61</v>
      </c>
      <c r="F134" s="77">
        <v>611</v>
      </c>
      <c r="G134" s="77" t="s">
        <v>378</v>
      </c>
    </row>
    <row r="135" spans="2:7">
      <c r="B135" s="88" t="s">
        <v>2062</v>
      </c>
      <c r="C135" s="77" t="s">
        <v>374</v>
      </c>
      <c r="D135" s="77">
        <v>6</v>
      </c>
      <c r="E135" s="77">
        <v>62</v>
      </c>
      <c r="F135" s="77">
        <v>0</v>
      </c>
      <c r="G135" s="77" t="s">
        <v>379</v>
      </c>
    </row>
    <row r="136" spans="2:7">
      <c r="B136" s="88" t="s">
        <v>2062</v>
      </c>
      <c r="C136" s="77" t="s">
        <v>374</v>
      </c>
      <c r="D136" s="77">
        <v>6</v>
      </c>
      <c r="E136" s="77">
        <v>62</v>
      </c>
      <c r="F136" s="77">
        <v>621</v>
      </c>
      <c r="G136" s="77" t="s">
        <v>380</v>
      </c>
    </row>
    <row r="137" spans="2:7">
      <c r="B137" s="88" t="s">
        <v>2062</v>
      </c>
      <c r="C137" s="77" t="s">
        <v>374</v>
      </c>
      <c r="D137" s="77">
        <v>6</v>
      </c>
      <c r="E137" s="77">
        <v>62</v>
      </c>
      <c r="F137" s="77">
        <v>622</v>
      </c>
      <c r="G137" s="77" t="s">
        <v>381</v>
      </c>
    </row>
    <row r="138" spans="2:7">
      <c r="B138" s="88" t="s">
        <v>2062</v>
      </c>
      <c r="C138" s="77" t="s">
        <v>374</v>
      </c>
      <c r="D138" s="77">
        <v>6</v>
      </c>
      <c r="E138" s="77">
        <v>62</v>
      </c>
      <c r="F138" s="77">
        <v>623</v>
      </c>
      <c r="G138" s="77" t="s">
        <v>382</v>
      </c>
    </row>
    <row r="139" spans="2:7">
      <c r="B139" s="88" t="s">
        <v>2062</v>
      </c>
      <c r="C139" s="77" t="s">
        <v>374</v>
      </c>
      <c r="D139" s="77">
        <v>6</v>
      </c>
      <c r="E139" s="77">
        <v>63</v>
      </c>
      <c r="F139" s="77">
        <v>0</v>
      </c>
      <c r="G139" s="77" t="s">
        <v>383</v>
      </c>
    </row>
    <row r="140" spans="2:7">
      <c r="B140" s="88" t="s">
        <v>2062</v>
      </c>
      <c r="C140" s="77" t="s">
        <v>374</v>
      </c>
      <c r="D140" s="77">
        <v>6</v>
      </c>
      <c r="E140" s="77">
        <v>63</v>
      </c>
      <c r="F140" s="77">
        <v>631</v>
      </c>
      <c r="G140" s="77" t="s">
        <v>383</v>
      </c>
    </row>
    <row r="141" spans="2:7">
      <c r="B141" s="88" t="s">
        <v>2062</v>
      </c>
      <c r="C141" s="77" t="s">
        <v>374</v>
      </c>
      <c r="D141" s="77">
        <v>6</v>
      </c>
      <c r="E141" s="77">
        <v>64</v>
      </c>
      <c r="F141" s="77">
        <v>0</v>
      </c>
      <c r="G141" s="77" t="s">
        <v>384</v>
      </c>
    </row>
    <row r="142" spans="2:7">
      <c r="B142" s="88" t="s">
        <v>2062</v>
      </c>
      <c r="C142" s="77" t="s">
        <v>374</v>
      </c>
      <c r="D142" s="77">
        <v>6</v>
      </c>
      <c r="E142" s="77">
        <v>64</v>
      </c>
      <c r="F142" s="77">
        <v>641</v>
      </c>
      <c r="G142" s="77" t="s">
        <v>384</v>
      </c>
    </row>
    <row r="143" spans="2:7">
      <c r="B143" s="88" t="s">
        <v>2062</v>
      </c>
      <c r="C143" s="77" t="s">
        <v>374</v>
      </c>
      <c r="D143" s="77">
        <v>6</v>
      </c>
      <c r="E143" s="77">
        <v>65</v>
      </c>
      <c r="F143" s="77">
        <v>0</v>
      </c>
      <c r="G143" s="77" t="s">
        <v>385</v>
      </c>
    </row>
    <row r="144" spans="2:7">
      <c r="B144" s="88" t="s">
        <v>2062</v>
      </c>
      <c r="C144" s="77" t="s">
        <v>374</v>
      </c>
      <c r="D144" s="77">
        <v>6</v>
      </c>
      <c r="E144" s="77">
        <v>65</v>
      </c>
      <c r="F144" s="77">
        <v>651</v>
      </c>
      <c r="G144" s="77" t="s">
        <v>385</v>
      </c>
    </row>
    <row r="145" spans="2:7">
      <c r="B145" s="88" t="s">
        <v>2062</v>
      </c>
      <c r="C145" s="77" t="s">
        <v>374</v>
      </c>
      <c r="D145" s="77">
        <v>6</v>
      </c>
      <c r="E145" s="77">
        <v>66</v>
      </c>
      <c r="F145" s="77">
        <v>0</v>
      </c>
      <c r="G145" s="77" t="s">
        <v>386</v>
      </c>
    </row>
    <row r="146" spans="2:7">
      <c r="B146" s="88" t="s">
        <v>2062</v>
      </c>
      <c r="C146" s="77" t="s">
        <v>374</v>
      </c>
      <c r="D146" s="77">
        <v>6</v>
      </c>
      <c r="E146" s="77">
        <v>66</v>
      </c>
      <c r="F146" s="77">
        <v>661</v>
      </c>
      <c r="G146" s="77" t="s">
        <v>386</v>
      </c>
    </row>
    <row r="147" spans="2:7">
      <c r="B147" s="88" t="s">
        <v>2062</v>
      </c>
      <c r="C147" s="77" t="s">
        <v>374</v>
      </c>
      <c r="D147" s="77">
        <v>7</v>
      </c>
      <c r="E147" s="77">
        <v>0</v>
      </c>
      <c r="F147" s="77">
        <v>0</v>
      </c>
      <c r="G147" s="77" t="s">
        <v>387</v>
      </c>
    </row>
    <row r="148" spans="2:7">
      <c r="B148" s="88" t="s">
        <v>2062</v>
      </c>
      <c r="C148" s="77" t="s">
        <v>374</v>
      </c>
      <c r="D148" s="77">
        <v>7</v>
      </c>
      <c r="E148" s="77">
        <v>70</v>
      </c>
      <c r="F148" s="77">
        <v>0</v>
      </c>
      <c r="G148" s="77" t="s">
        <v>388</v>
      </c>
    </row>
    <row r="149" spans="2:7">
      <c r="B149" s="88" t="s">
        <v>2062</v>
      </c>
      <c r="C149" s="77" t="s">
        <v>374</v>
      </c>
      <c r="D149" s="77">
        <v>7</v>
      </c>
      <c r="E149" s="77">
        <v>70</v>
      </c>
      <c r="F149" s="77">
        <v>700</v>
      </c>
      <c r="G149" s="77" t="s">
        <v>272</v>
      </c>
    </row>
    <row r="150" spans="2:7">
      <c r="B150" s="88" t="s">
        <v>2062</v>
      </c>
      <c r="C150" s="77" t="s">
        <v>374</v>
      </c>
      <c r="D150" s="77">
        <v>7</v>
      </c>
      <c r="E150" s="77">
        <v>70</v>
      </c>
      <c r="F150" s="77">
        <v>709</v>
      </c>
      <c r="G150" s="77" t="s">
        <v>273</v>
      </c>
    </row>
    <row r="151" spans="2:7">
      <c r="B151" s="88" t="s">
        <v>2062</v>
      </c>
      <c r="C151" s="77" t="s">
        <v>374</v>
      </c>
      <c r="D151" s="77">
        <v>7</v>
      </c>
      <c r="E151" s="77">
        <v>71</v>
      </c>
      <c r="F151" s="77">
        <v>0</v>
      </c>
      <c r="G151" s="77" t="s">
        <v>389</v>
      </c>
    </row>
    <row r="152" spans="2:7">
      <c r="B152" s="88" t="s">
        <v>2062</v>
      </c>
      <c r="C152" s="77" t="s">
        <v>374</v>
      </c>
      <c r="D152" s="77">
        <v>7</v>
      </c>
      <c r="E152" s="77">
        <v>71</v>
      </c>
      <c r="F152" s="77">
        <v>711</v>
      </c>
      <c r="G152" s="77" t="s">
        <v>390</v>
      </c>
    </row>
    <row r="153" spans="2:7">
      <c r="B153" s="88" t="s">
        <v>2062</v>
      </c>
      <c r="C153" s="77" t="s">
        <v>374</v>
      </c>
      <c r="D153" s="77">
        <v>7</v>
      </c>
      <c r="E153" s="77">
        <v>71</v>
      </c>
      <c r="F153" s="77">
        <v>712</v>
      </c>
      <c r="G153" s="77" t="s">
        <v>391</v>
      </c>
    </row>
    <row r="154" spans="2:7">
      <c r="B154" s="88" t="s">
        <v>2062</v>
      </c>
      <c r="C154" s="77" t="s">
        <v>374</v>
      </c>
      <c r="D154" s="77">
        <v>7</v>
      </c>
      <c r="E154" s="77">
        <v>72</v>
      </c>
      <c r="F154" s="77">
        <v>0</v>
      </c>
      <c r="G154" s="77" t="s">
        <v>392</v>
      </c>
    </row>
    <row r="155" spans="2:7">
      <c r="B155" s="88" t="s">
        <v>2062</v>
      </c>
      <c r="C155" s="77" t="s">
        <v>374</v>
      </c>
      <c r="D155" s="77">
        <v>7</v>
      </c>
      <c r="E155" s="77">
        <v>72</v>
      </c>
      <c r="F155" s="77">
        <v>721</v>
      </c>
      <c r="G155" s="77" t="s">
        <v>393</v>
      </c>
    </row>
    <row r="156" spans="2:7">
      <c r="B156" s="88" t="s">
        <v>2062</v>
      </c>
      <c r="C156" s="77" t="s">
        <v>374</v>
      </c>
      <c r="D156" s="77">
        <v>7</v>
      </c>
      <c r="E156" s="77">
        <v>72</v>
      </c>
      <c r="F156" s="77">
        <v>722</v>
      </c>
      <c r="G156" s="77" t="s">
        <v>394</v>
      </c>
    </row>
    <row r="157" spans="2:7">
      <c r="B157" s="88" t="s">
        <v>2062</v>
      </c>
      <c r="C157" s="77" t="s">
        <v>374</v>
      </c>
      <c r="D157" s="77">
        <v>7</v>
      </c>
      <c r="E157" s="77">
        <v>72</v>
      </c>
      <c r="F157" s="77">
        <v>723</v>
      </c>
      <c r="G157" s="77" t="s">
        <v>395</v>
      </c>
    </row>
    <row r="158" spans="2:7">
      <c r="B158" s="88" t="s">
        <v>2062</v>
      </c>
      <c r="C158" s="77" t="s">
        <v>374</v>
      </c>
      <c r="D158" s="77">
        <v>7</v>
      </c>
      <c r="E158" s="77">
        <v>73</v>
      </c>
      <c r="F158" s="77">
        <v>0</v>
      </c>
      <c r="G158" s="77" t="s">
        <v>396</v>
      </c>
    </row>
    <row r="159" spans="2:7">
      <c r="B159" s="88" t="s">
        <v>2062</v>
      </c>
      <c r="C159" s="77" t="s">
        <v>374</v>
      </c>
      <c r="D159" s="77">
        <v>7</v>
      </c>
      <c r="E159" s="77">
        <v>73</v>
      </c>
      <c r="F159" s="77">
        <v>731</v>
      </c>
      <c r="G159" s="77" t="s">
        <v>397</v>
      </c>
    </row>
    <row r="160" spans="2:7">
      <c r="B160" s="88" t="s">
        <v>2062</v>
      </c>
      <c r="C160" s="77" t="s">
        <v>374</v>
      </c>
      <c r="D160" s="77">
        <v>7</v>
      </c>
      <c r="E160" s="77">
        <v>73</v>
      </c>
      <c r="F160" s="77">
        <v>732</v>
      </c>
      <c r="G160" s="77" t="s">
        <v>398</v>
      </c>
    </row>
    <row r="161" spans="2:7">
      <c r="B161" s="88" t="s">
        <v>2062</v>
      </c>
      <c r="C161" s="77" t="s">
        <v>374</v>
      </c>
      <c r="D161" s="77">
        <v>7</v>
      </c>
      <c r="E161" s="77">
        <v>74</v>
      </c>
      <c r="F161" s="77">
        <v>0</v>
      </c>
      <c r="G161" s="77" t="s">
        <v>399</v>
      </c>
    </row>
    <row r="162" spans="2:7">
      <c r="B162" s="88" t="s">
        <v>2062</v>
      </c>
      <c r="C162" s="77" t="s">
        <v>374</v>
      </c>
      <c r="D162" s="77">
        <v>7</v>
      </c>
      <c r="E162" s="77">
        <v>74</v>
      </c>
      <c r="F162" s="77">
        <v>741</v>
      </c>
      <c r="G162" s="77" t="s">
        <v>400</v>
      </c>
    </row>
    <row r="163" spans="2:7">
      <c r="B163" s="88" t="s">
        <v>2062</v>
      </c>
      <c r="C163" s="77" t="s">
        <v>374</v>
      </c>
      <c r="D163" s="77">
        <v>7</v>
      </c>
      <c r="E163" s="77">
        <v>74</v>
      </c>
      <c r="F163" s="77">
        <v>742</v>
      </c>
      <c r="G163" s="77" t="s">
        <v>401</v>
      </c>
    </row>
    <row r="164" spans="2:7">
      <c r="B164" s="88" t="s">
        <v>2062</v>
      </c>
      <c r="C164" s="77" t="s">
        <v>374</v>
      </c>
      <c r="D164" s="77">
        <v>7</v>
      </c>
      <c r="E164" s="77">
        <v>74</v>
      </c>
      <c r="F164" s="77">
        <v>743</v>
      </c>
      <c r="G164" s="77" t="s">
        <v>402</v>
      </c>
    </row>
    <row r="165" spans="2:7">
      <c r="B165" s="88" t="s">
        <v>2062</v>
      </c>
      <c r="C165" s="77" t="s">
        <v>374</v>
      </c>
      <c r="D165" s="77">
        <v>7</v>
      </c>
      <c r="E165" s="77">
        <v>74</v>
      </c>
      <c r="F165" s="77">
        <v>744</v>
      </c>
      <c r="G165" s="77" t="s">
        <v>403</v>
      </c>
    </row>
    <row r="166" spans="2:7">
      <c r="B166" s="88" t="s">
        <v>2062</v>
      </c>
      <c r="C166" s="77" t="s">
        <v>374</v>
      </c>
      <c r="D166" s="77">
        <v>7</v>
      </c>
      <c r="E166" s="77">
        <v>75</v>
      </c>
      <c r="F166" s="77">
        <v>0</v>
      </c>
      <c r="G166" s="77" t="s">
        <v>404</v>
      </c>
    </row>
    <row r="167" spans="2:7">
      <c r="B167" s="88" t="s">
        <v>2062</v>
      </c>
      <c r="C167" s="77" t="s">
        <v>374</v>
      </c>
      <c r="D167" s="77">
        <v>7</v>
      </c>
      <c r="E167" s="77">
        <v>75</v>
      </c>
      <c r="F167" s="77">
        <v>751</v>
      </c>
      <c r="G167" s="77" t="s">
        <v>404</v>
      </c>
    </row>
    <row r="168" spans="2:7">
      <c r="B168" s="88" t="s">
        <v>2062</v>
      </c>
      <c r="C168" s="77" t="s">
        <v>374</v>
      </c>
      <c r="D168" s="77">
        <v>7</v>
      </c>
      <c r="E168" s="77">
        <v>76</v>
      </c>
      <c r="F168" s="77">
        <v>0</v>
      </c>
      <c r="G168" s="77" t="s">
        <v>405</v>
      </c>
    </row>
    <row r="169" spans="2:7">
      <c r="B169" s="88" t="s">
        <v>2062</v>
      </c>
      <c r="C169" s="77" t="s">
        <v>374</v>
      </c>
      <c r="D169" s="77">
        <v>7</v>
      </c>
      <c r="E169" s="77">
        <v>76</v>
      </c>
      <c r="F169" s="77">
        <v>761</v>
      </c>
      <c r="G169" s="77" t="s">
        <v>406</v>
      </c>
    </row>
    <row r="170" spans="2:7">
      <c r="B170" s="88" t="s">
        <v>2062</v>
      </c>
      <c r="C170" s="77" t="s">
        <v>374</v>
      </c>
      <c r="D170" s="77">
        <v>7</v>
      </c>
      <c r="E170" s="77">
        <v>76</v>
      </c>
      <c r="F170" s="77">
        <v>762</v>
      </c>
      <c r="G170" s="77" t="s">
        <v>407</v>
      </c>
    </row>
    <row r="171" spans="2:7">
      <c r="B171" s="88" t="s">
        <v>2062</v>
      </c>
      <c r="C171" s="77" t="s">
        <v>374</v>
      </c>
      <c r="D171" s="77">
        <v>7</v>
      </c>
      <c r="E171" s="77">
        <v>76</v>
      </c>
      <c r="F171" s="77">
        <v>763</v>
      </c>
      <c r="G171" s="77" t="s">
        <v>408</v>
      </c>
    </row>
    <row r="172" spans="2:7">
      <c r="B172" s="88" t="s">
        <v>2062</v>
      </c>
      <c r="C172" s="77" t="s">
        <v>374</v>
      </c>
      <c r="D172" s="77">
        <v>7</v>
      </c>
      <c r="E172" s="77">
        <v>77</v>
      </c>
      <c r="F172" s="77">
        <v>0</v>
      </c>
      <c r="G172" s="77" t="s">
        <v>409</v>
      </c>
    </row>
    <row r="173" spans="2:7">
      <c r="B173" s="88" t="s">
        <v>2062</v>
      </c>
      <c r="C173" s="77" t="s">
        <v>374</v>
      </c>
      <c r="D173" s="77">
        <v>7</v>
      </c>
      <c r="E173" s="77">
        <v>77</v>
      </c>
      <c r="F173" s="77">
        <v>771</v>
      </c>
      <c r="G173" s="77" t="s">
        <v>410</v>
      </c>
    </row>
    <row r="174" spans="2:7">
      <c r="B174" s="88" t="s">
        <v>2062</v>
      </c>
      <c r="C174" s="77" t="s">
        <v>374</v>
      </c>
      <c r="D174" s="77">
        <v>7</v>
      </c>
      <c r="E174" s="77">
        <v>77</v>
      </c>
      <c r="F174" s="77">
        <v>772</v>
      </c>
      <c r="G174" s="77" t="s">
        <v>411</v>
      </c>
    </row>
    <row r="175" spans="2:7">
      <c r="B175" s="88" t="s">
        <v>2062</v>
      </c>
      <c r="C175" s="77" t="s">
        <v>374</v>
      </c>
      <c r="D175" s="77">
        <v>7</v>
      </c>
      <c r="E175" s="77">
        <v>78</v>
      </c>
      <c r="F175" s="77">
        <v>0</v>
      </c>
      <c r="G175" s="77" t="s">
        <v>412</v>
      </c>
    </row>
    <row r="176" spans="2:7">
      <c r="B176" s="88" t="s">
        <v>2062</v>
      </c>
      <c r="C176" s="77" t="s">
        <v>374</v>
      </c>
      <c r="D176" s="77">
        <v>7</v>
      </c>
      <c r="E176" s="77">
        <v>78</v>
      </c>
      <c r="F176" s="77">
        <v>781</v>
      </c>
      <c r="G176" s="77" t="s">
        <v>413</v>
      </c>
    </row>
    <row r="177" spans="2:7">
      <c r="B177" s="88" t="s">
        <v>2062</v>
      </c>
      <c r="C177" s="77" t="s">
        <v>374</v>
      </c>
      <c r="D177" s="77">
        <v>7</v>
      </c>
      <c r="E177" s="77">
        <v>78</v>
      </c>
      <c r="F177" s="77">
        <v>782</v>
      </c>
      <c r="G177" s="77" t="s">
        <v>414</v>
      </c>
    </row>
    <row r="178" spans="2:7">
      <c r="B178" s="88" t="s">
        <v>2062</v>
      </c>
      <c r="C178" s="77" t="s">
        <v>374</v>
      </c>
      <c r="D178" s="77">
        <v>7</v>
      </c>
      <c r="E178" s="77">
        <v>79</v>
      </c>
      <c r="F178" s="77">
        <v>0</v>
      </c>
      <c r="G178" s="77" t="s">
        <v>415</v>
      </c>
    </row>
    <row r="179" spans="2:7">
      <c r="B179" s="88" t="s">
        <v>2062</v>
      </c>
      <c r="C179" s="77" t="s">
        <v>374</v>
      </c>
      <c r="D179" s="77">
        <v>7</v>
      </c>
      <c r="E179" s="77">
        <v>79</v>
      </c>
      <c r="F179" s="77">
        <v>791</v>
      </c>
      <c r="G179" s="77" t="s">
        <v>416</v>
      </c>
    </row>
    <row r="180" spans="2:7">
      <c r="B180" s="88" t="s">
        <v>2062</v>
      </c>
      <c r="C180" s="77" t="s">
        <v>374</v>
      </c>
      <c r="D180" s="77">
        <v>7</v>
      </c>
      <c r="E180" s="77">
        <v>79</v>
      </c>
      <c r="F180" s="77">
        <v>792</v>
      </c>
      <c r="G180" s="77" t="s">
        <v>417</v>
      </c>
    </row>
    <row r="181" spans="2:7">
      <c r="B181" s="88" t="s">
        <v>2062</v>
      </c>
      <c r="C181" s="77" t="s">
        <v>374</v>
      </c>
      <c r="D181" s="77">
        <v>7</v>
      </c>
      <c r="E181" s="77">
        <v>79</v>
      </c>
      <c r="F181" s="77">
        <v>793</v>
      </c>
      <c r="G181" s="77" t="s">
        <v>418</v>
      </c>
    </row>
    <row r="182" spans="2:7">
      <c r="B182" s="88" t="s">
        <v>2062</v>
      </c>
      <c r="C182" s="77" t="s">
        <v>374</v>
      </c>
      <c r="D182" s="77">
        <v>7</v>
      </c>
      <c r="E182" s="77">
        <v>79</v>
      </c>
      <c r="F182" s="77">
        <v>794</v>
      </c>
      <c r="G182" s="77" t="s">
        <v>419</v>
      </c>
    </row>
    <row r="183" spans="2:7">
      <c r="B183" s="88" t="s">
        <v>2062</v>
      </c>
      <c r="C183" s="77" t="s">
        <v>374</v>
      </c>
      <c r="D183" s="77">
        <v>7</v>
      </c>
      <c r="E183" s="77">
        <v>79</v>
      </c>
      <c r="F183" s="77">
        <v>795</v>
      </c>
      <c r="G183" s="77" t="s">
        <v>420</v>
      </c>
    </row>
    <row r="184" spans="2:7">
      <c r="B184" s="88" t="s">
        <v>2062</v>
      </c>
      <c r="C184" s="77" t="s">
        <v>374</v>
      </c>
      <c r="D184" s="77">
        <v>7</v>
      </c>
      <c r="E184" s="77">
        <v>79</v>
      </c>
      <c r="F184" s="77">
        <v>796</v>
      </c>
      <c r="G184" s="77" t="s">
        <v>421</v>
      </c>
    </row>
    <row r="185" spans="2:7">
      <c r="B185" s="88" t="s">
        <v>2062</v>
      </c>
      <c r="C185" s="77" t="s">
        <v>374</v>
      </c>
      <c r="D185" s="77">
        <v>7</v>
      </c>
      <c r="E185" s="77">
        <v>79</v>
      </c>
      <c r="F185" s="77">
        <v>799</v>
      </c>
      <c r="G185" s="77" t="s">
        <v>422</v>
      </c>
    </row>
    <row r="186" spans="2:7">
      <c r="B186" s="88" t="s">
        <v>2062</v>
      </c>
      <c r="C186" s="77" t="s">
        <v>374</v>
      </c>
      <c r="D186" s="77">
        <v>8</v>
      </c>
      <c r="E186" s="77">
        <v>0</v>
      </c>
      <c r="F186" s="77">
        <v>0</v>
      </c>
      <c r="G186" s="77" t="s">
        <v>423</v>
      </c>
    </row>
    <row r="187" spans="2:7">
      <c r="B187" s="88" t="s">
        <v>2062</v>
      </c>
      <c r="C187" s="77" t="s">
        <v>374</v>
      </c>
      <c r="D187" s="77">
        <v>8</v>
      </c>
      <c r="E187" s="77">
        <v>80</v>
      </c>
      <c r="F187" s="77">
        <v>0</v>
      </c>
      <c r="G187" s="77" t="s">
        <v>424</v>
      </c>
    </row>
    <row r="188" spans="2:7">
      <c r="B188" s="88" t="s">
        <v>2062</v>
      </c>
      <c r="C188" s="77" t="s">
        <v>374</v>
      </c>
      <c r="D188" s="77">
        <v>8</v>
      </c>
      <c r="E188" s="77">
        <v>80</v>
      </c>
      <c r="F188" s="77">
        <v>800</v>
      </c>
      <c r="G188" s="77" t="s">
        <v>272</v>
      </c>
    </row>
    <row r="189" spans="2:7">
      <c r="B189" s="88" t="s">
        <v>2062</v>
      </c>
      <c r="C189" s="77" t="s">
        <v>374</v>
      </c>
      <c r="D189" s="77">
        <v>8</v>
      </c>
      <c r="E189" s="77">
        <v>80</v>
      </c>
      <c r="F189" s="77">
        <v>809</v>
      </c>
      <c r="G189" s="77" t="s">
        <v>273</v>
      </c>
    </row>
    <row r="190" spans="2:7">
      <c r="B190" s="88" t="s">
        <v>2062</v>
      </c>
      <c r="C190" s="77" t="s">
        <v>374</v>
      </c>
      <c r="D190" s="77">
        <v>8</v>
      </c>
      <c r="E190" s="77">
        <v>81</v>
      </c>
      <c r="F190" s="77">
        <v>0</v>
      </c>
      <c r="G190" s="77" t="s">
        <v>425</v>
      </c>
    </row>
    <row r="191" spans="2:7">
      <c r="B191" s="88" t="s">
        <v>2062</v>
      </c>
      <c r="C191" s="77" t="s">
        <v>374</v>
      </c>
      <c r="D191" s="77">
        <v>8</v>
      </c>
      <c r="E191" s="77">
        <v>81</v>
      </c>
      <c r="F191" s="77">
        <v>811</v>
      </c>
      <c r="G191" s="77" t="s">
        <v>426</v>
      </c>
    </row>
    <row r="192" spans="2:7">
      <c r="B192" s="88" t="s">
        <v>2062</v>
      </c>
      <c r="C192" s="77" t="s">
        <v>374</v>
      </c>
      <c r="D192" s="77">
        <v>8</v>
      </c>
      <c r="E192" s="77">
        <v>81</v>
      </c>
      <c r="F192" s="77">
        <v>812</v>
      </c>
      <c r="G192" s="77" t="s">
        <v>427</v>
      </c>
    </row>
    <row r="193" spans="2:7">
      <c r="B193" s="88" t="s">
        <v>2062</v>
      </c>
      <c r="C193" s="77" t="s">
        <v>374</v>
      </c>
      <c r="D193" s="77">
        <v>8</v>
      </c>
      <c r="E193" s="77">
        <v>82</v>
      </c>
      <c r="F193" s="77">
        <v>0</v>
      </c>
      <c r="G193" s="77" t="s">
        <v>428</v>
      </c>
    </row>
    <row r="194" spans="2:7">
      <c r="B194" s="88" t="s">
        <v>2062</v>
      </c>
      <c r="C194" s="77" t="s">
        <v>374</v>
      </c>
      <c r="D194" s="77">
        <v>8</v>
      </c>
      <c r="E194" s="77">
        <v>82</v>
      </c>
      <c r="F194" s="77">
        <v>821</v>
      </c>
      <c r="G194" s="77" t="s">
        <v>429</v>
      </c>
    </row>
    <row r="195" spans="2:7">
      <c r="B195" s="88" t="s">
        <v>2062</v>
      </c>
      <c r="C195" s="77" t="s">
        <v>374</v>
      </c>
      <c r="D195" s="77">
        <v>8</v>
      </c>
      <c r="E195" s="77">
        <v>82</v>
      </c>
      <c r="F195" s="77">
        <v>822</v>
      </c>
      <c r="G195" s="77" t="s">
        <v>430</v>
      </c>
    </row>
    <row r="196" spans="2:7">
      <c r="B196" s="88" t="s">
        <v>2062</v>
      </c>
      <c r="C196" s="77" t="s">
        <v>374</v>
      </c>
      <c r="D196" s="77">
        <v>8</v>
      </c>
      <c r="E196" s="77">
        <v>82</v>
      </c>
      <c r="F196" s="77">
        <v>823</v>
      </c>
      <c r="G196" s="77" t="s">
        <v>431</v>
      </c>
    </row>
    <row r="197" spans="2:7">
      <c r="B197" s="88" t="s">
        <v>2062</v>
      </c>
      <c r="C197" s="77" t="s">
        <v>374</v>
      </c>
      <c r="D197" s="77">
        <v>8</v>
      </c>
      <c r="E197" s="77">
        <v>83</v>
      </c>
      <c r="F197" s="77">
        <v>0</v>
      </c>
      <c r="G197" s="77" t="s">
        <v>432</v>
      </c>
    </row>
    <row r="198" spans="2:7">
      <c r="B198" s="88" t="s">
        <v>2062</v>
      </c>
      <c r="C198" s="77" t="s">
        <v>374</v>
      </c>
      <c r="D198" s="77">
        <v>8</v>
      </c>
      <c r="E198" s="77">
        <v>83</v>
      </c>
      <c r="F198" s="77">
        <v>831</v>
      </c>
      <c r="G198" s="77" t="s">
        <v>433</v>
      </c>
    </row>
    <row r="199" spans="2:7">
      <c r="B199" s="88" t="s">
        <v>2062</v>
      </c>
      <c r="C199" s="77" t="s">
        <v>374</v>
      </c>
      <c r="D199" s="77">
        <v>8</v>
      </c>
      <c r="E199" s="77">
        <v>83</v>
      </c>
      <c r="F199" s="77">
        <v>832</v>
      </c>
      <c r="G199" s="77" t="s">
        <v>434</v>
      </c>
    </row>
    <row r="200" spans="2:7">
      <c r="B200" s="88" t="s">
        <v>2062</v>
      </c>
      <c r="C200" s="77" t="s">
        <v>374</v>
      </c>
      <c r="D200" s="77">
        <v>8</v>
      </c>
      <c r="E200" s="77">
        <v>83</v>
      </c>
      <c r="F200" s="77">
        <v>833</v>
      </c>
      <c r="G200" s="77" t="s">
        <v>435</v>
      </c>
    </row>
    <row r="201" spans="2:7">
      <c r="B201" s="88" t="s">
        <v>2062</v>
      </c>
      <c r="C201" s="77" t="s">
        <v>374</v>
      </c>
      <c r="D201" s="77">
        <v>8</v>
      </c>
      <c r="E201" s="77">
        <v>83</v>
      </c>
      <c r="F201" s="77">
        <v>839</v>
      </c>
      <c r="G201" s="77" t="s">
        <v>436</v>
      </c>
    </row>
    <row r="202" spans="2:7">
      <c r="B202" s="88" t="s">
        <v>2062</v>
      </c>
      <c r="C202" s="77" t="s">
        <v>374</v>
      </c>
      <c r="D202" s="77">
        <v>8</v>
      </c>
      <c r="E202" s="77">
        <v>84</v>
      </c>
      <c r="F202" s="77">
        <v>0</v>
      </c>
      <c r="G202" s="77" t="s">
        <v>437</v>
      </c>
    </row>
    <row r="203" spans="2:7">
      <c r="B203" s="88" t="s">
        <v>2062</v>
      </c>
      <c r="C203" s="77" t="s">
        <v>374</v>
      </c>
      <c r="D203" s="77">
        <v>8</v>
      </c>
      <c r="E203" s="77">
        <v>84</v>
      </c>
      <c r="F203" s="77">
        <v>841</v>
      </c>
      <c r="G203" s="77" t="s">
        <v>438</v>
      </c>
    </row>
    <row r="204" spans="2:7">
      <c r="B204" s="88" t="s">
        <v>2062</v>
      </c>
      <c r="C204" s="77" t="s">
        <v>374</v>
      </c>
      <c r="D204" s="77">
        <v>8</v>
      </c>
      <c r="E204" s="77">
        <v>84</v>
      </c>
      <c r="F204" s="77">
        <v>842</v>
      </c>
      <c r="G204" s="77" t="s">
        <v>439</v>
      </c>
    </row>
    <row r="205" spans="2:7">
      <c r="B205" s="88" t="s">
        <v>2062</v>
      </c>
      <c r="C205" s="77" t="s">
        <v>374</v>
      </c>
      <c r="D205" s="77">
        <v>8</v>
      </c>
      <c r="E205" s="77">
        <v>89</v>
      </c>
      <c r="F205" s="77">
        <v>0</v>
      </c>
      <c r="G205" s="77" t="s">
        <v>440</v>
      </c>
    </row>
    <row r="206" spans="2:7">
      <c r="B206" s="88" t="s">
        <v>2062</v>
      </c>
      <c r="C206" s="77" t="s">
        <v>374</v>
      </c>
      <c r="D206" s="77">
        <v>8</v>
      </c>
      <c r="E206" s="77">
        <v>89</v>
      </c>
      <c r="F206" s="77">
        <v>891</v>
      </c>
      <c r="G206" s="77" t="s">
        <v>441</v>
      </c>
    </row>
    <row r="207" spans="2:7">
      <c r="B207" s="88" t="s">
        <v>2062</v>
      </c>
      <c r="C207" s="77" t="s">
        <v>374</v>
      </c>
      <c r="D207" s="77">
        <v>8</v>
      </c>
      <c r="E207" s="77">
        <v>89</v>
      </c>
      <c r="F207" s="77">
        <v>892</v>
      </c>
      <c r="G207" s="77" t="s">
        <v>442</v>
      </c>
    </row>
    <row r="208" spans="2:7">
      <c r="B208" s="88" t="s">
        <v>2062</v>
      </c>
      <c r="C208" s="77" t="s">
        <v>374</v>
      </c>
      <c r="D208" s="77">
        <v>8</v>
      </c>
      <c r="E208" s="77">
        <v>89</v>
      </c>
      <c r="F208" s="77">
        <v>893</v>
      </c>
      <c r="G208" s="77" t="s">
        <v>443</v>
      </c>
    </row>
    <row r="209" spans="2:7">
      <c r="B209" s="88" t="s">
        <v>2062</v>
      </c>
      <c r="C209" s="77" t="s">
        <v>374</v>
      </c>
      <c r="D209" s="77">
        <v>8</v>
      </c>
      <c r="E209" s="77">
        <v>89</v>
      </c>
      <c r="F209" s="77">
        <v>894</v>
      </c>
      <c r="G209" s="77" t="s">
        <v>444</v>
      </c>
    </row>
    <row r="210" spans="2:7">
      <c r="B210" s="88" t="s">
        <v>2062</v>
      </c>
      <c r="C210" s="77" t="s">
        <v>445</v>
      </c>
      <c r="D210" s="77">
        <v>0</v>
      </c>
      <c r="E210" s="77">
        <v>0</v>
      </c>
      <c r="F210" s="77">
        <v>0</v>
      </c>
      <c r="G210" s="77" t="s">
        <v>446</v>
      </c>
    </row>
    <row r="211" spans="2:7">
      <c r="B211" s="88" t="s">
        <v>2062</v>
      </c>
      <c r="C211" s="77" t="s">
        <v>445</v>
      </c>
      <c r="D211" s="77">
        <v>9</v>
      </c>
      <c r="E211" s="77">
        <v>0</v>
      </c>
      <c r="F211" s="77">
        <v>0</v>
      </c>
      <c r="G211" s="77" t="s">
        <v>447</v>
      </c>
    </row>
    <row r="212" spans="2:7">
      <c r="B212" s="88" t="s">
        <v>2062</v>
      </c>
      <c r="C212" s="77" t="s">
        <v>445</v>
      </c>
      <c r="D212" s="77">
        <v>9</v>
      </c>
      <c r="E212" s="77">
        <v>90</v>
      </c>
      <c r="F212" s="77">
        <v>0</v>
      </c>
      <c r="G212" s="77" t="s">
        <v>448</v>
      </c>
    </row>
    <row r="213" spans="2:7">
      <c r="B213" s="88" t="s">
        <v>2062</v>
      </c>
      <c r="C213" s="77" t="s">
        <v>445</v>
      </c>
      <c r="D213" s="77">
        <v>9</v>
      </c>
      <c r="E213" s="77">
        <v>90</v>
      </c>
      <c r="F213" s="77">
        <v>900</v>
      </c>
      <c r="G213" s="77" t="s">
        <v>272</v>
      </c>
    </row>
    <row r="214" spans="2:7">
      <c r="B214" s="88" t="s">
        <v>2062</v>
      </c>
      <c r="C214" s="77" t="s">
        <v>445</v>
      </c>
      <c r="D214" s="77">
        <v>9</v>
      </c>
      <c r="E214" s="77">
        <v>90</v>
      </c>
      <c r="F214" s="77">
        <v>909</v>
      </c>
      <c r="G214" s="77" t="s">
        <v>273</v>
      </c>
    </row>
    <row r="215" spans="2:7">
      <c r="B215" s="88" t="s">
        <v>2062</v>
      </c>
      <c r="C215" s="77" t="s">
        <v>445</v>
      </c>
      <c r="D215" s="77">
        <v>9</v>
      </c>
      <c r="E215" s="77">
        <v>91</v>
      </c>
      <c r="F215" s="77">
        <v>0</v>
      </c>
      <c r="G215" s="77" t="s">
        <v>449</v>
      </c>
    </row>
    <row r="216" spans="2:7">
      <c r="B216" s="88" t="s">
        <v>2062</v>
      </c>
      <c r="C216" s="77" t="s">
        <v>445</v>
      </c>
      <c r="D216" s="77">
        <v>9</v>
      </c>
      <c r="E216" s="77">
        <v>91</v>
      </c>
      <c r="F216" s="77">
        <v>911</v>
      </c>
      <c r="G216" s="77" t="s">
        <v>450</v>
      </c>
    </row>
    <row r="217" spans="2:7">
      <c r="B217" s="88" t="s">
        <v>2062</v>
      </c>
      <c r="C217" s="77" t="s">
        <v>445</v>
      </c>
      <c r="D217" s="77">
        <v>9</v>
      </c>
      <c r="E217" s="77">
        <v>91</v>
      </c>
      <c r="F217" s="77">
        <v>912</v>
      </c>
      <c r="G217" s="77" t="s">
        <v>451</v>
      </c>
    </row>
    <row r="218" spans="2:7">
      <c r="B218" s="88" t="s">
        <v>2062</v>
      </c>
      <c r="C218" s="77" t="s">
        <v>445</v>
      </c>
      <c r="D218" s="77">
        <v>9</v>
      </c>
      <c r="E218" s="77">
        <v>91</v>
      </c>
      <c r="F218" s="77">
        <v>913</v>
      </c>
      <c r="G218" s="77" t="s">
        <v>452</v>
      </c>
    </row>
    <row r="219" spans="2:7">
      <c r="B219" s="88" t="s">
        <v>2062</v>
      </c>
      <c r="C219" s="77" t="s">
        <v>445</v>
      </c>
      <c r="D219" s="77">
        <v>9</v>
      </c>
      <c r="E219" s="77">
        <v>91</v>
      </c>
      <c r="F219" s="77">
        <v>914</v>
      </c>
      <c r="G219" s="77" t="s">
        <v>453</v>
      </c>
    </row>
    <row r="220" spans="2:7">
      <c r="B220" s="88" t="s">
        <v>2062</v>
      </c>
      <c r="C220" s="77" t="s">
        <v>445</v>
      </c>
      <c r="D220" s="77">
        <v>9</v>
      </c>
      <c r="E220" s="77">
        <v>91</v>
      </c>
      <c r="F220" s="77">
        <v>919</v>
      </c>
      <c r="G220" s="77" t="s">
        <v>454</v>
      </c>
    </row>
    <row r="221" spans="2:7">
      <c r="B221" s="88" t="s">
        <v>2062</v>
      </c>
      <c r="C221" s="77" t="s">
        <v>445</v>
      </c>
      <c r="D221" s="77">
        <v>9</v>
      </c>
      <c r="E221" s="77">
        <v>92</v>
      </c>
      <c r="F221" s="77">
        <v>0</v>
      </c>
      <c r="G221" s="77" t="s">
        <v>455</v>
      </c>
    </row>
    <row r="222" spans="2:7">
      <c r="B222" s="88" t="s">
        <v>2062</v>
      </c>
      <c r="C222" s="77" t="s">
        <v>445</v>
      </c>
      <c r="D222" s="77">
        <v>9</v>
      </c>
      <c r="E222" s="77">
        <v>92</v>
      </c>
      <c r="F222" s="77">
        <v>921</v>
      </c>
      <c r="G222" s="77" t="s">
        <v>456</v>
      </c>
    </row>
    <row r="223" spans="2:7">
      <c r="B223" s="88" t="s">
        <v>2062</v>
      </c>
      <c r="C223" s="77" t="s">
        <v>445</v>
      </c>
      <c r="D223" s="77">
        <v>9</v>
      </c>
      <c r="E223" s="77">
        <v>92</v>
      </c>
      <c r="F223" s="77">
        <v>922</v>
      </c>
      <c r="G223" s="77" t="s">
        <v>457</v>
      </c>
    </row>
    <row r="224" spans="2:7">
      <c r="B224" s="88" t="s">
        <v>2062</v>
      </c>
      <c r="C224" s="77" t="s">
        <v>445</v>
      </c>
      <c r="D224" s="77">
        <v>9</v>
      </c>
      <c r="E224" s="77">
        <v>92</v>
      </c>
      <c r="F224" s="77">
        <v>923</v>
      </c>
      <c r="G224" s="77" t="s">
        <v>458</v>
      </c>
    </row>
    <row r="225" spans="2:7">
      <c r="B225" s="88" t="s">
        <v>2062</v>
      </c>
      <c r="C225" s="77" t="s">
        <v>445</v>
      </c>
      <c r="D225" s="77">
        <v>9</v>
      </c>
      <c r="E225" s="77">
        <v>92</v>
      </c>
      <c r="F225" s="77">
        <v>924</v>
      </c>
      <c r="G225" s="77" t="s">
        <v>459</v>
      </c>
    </row>
    <row r="226" spans="2:7">
      <c r="B226" s="88" t="s">
        <v>2062</v>
      </c>
      <c r="C226" s="77" t="s">
        <v>445</v>
      </c>
      <c r="D226" s="77">
        <v>9</v>
      </c>
      <c r="E226" s="77">
        <v>92</v>
      </c>
      <c r="F226" s="77">
        <v>925</v>
      </c>
      <c r="G226" s="77" t="s">
        <v>460</v>
      </c>
    </row>
    <row r="227" spans="2:7">
      <c r="B227" s="88" t="s">
        <v>2062</v>
      </c>
      <c r="C227" s="77" t="s">
        <v>445</v>
      </c>
      <c r="D227" s="77">
        <v>9</v>
      </c>
      <c r="E227" s="77">
        <v>92</v>
      </c>
      <c r="F227" s="77">
        <v>926</v>
      </c>
      <c r="G227" s="77" t="s">
        <v>461</v>
      </c>
    </row>
    <row r="228" spans="2:7">
      <c r="B228" s="88" t="s">
        <v>2062</v>
      </c>
      <c r="C228" s="77" t="s">
        <v>445</v>
      </c>
      <c r="D228" s="77">
        <v>9</v>
      </c>
      <c r="E228" s="77">
        <v>92</v>
      </c>
      <c r="F228" s="77">
        <v>929</v>
      </c>
      <c r="G228" s="77" t="s">
        <v>462</v>
      </c>
    </row>
    <row r="229" spans="2:7">
      <c r="B229" s="88" t="s">
        <v>2062</v>
      </c>
      <c r="C229" s="77" t="s">
        <v>445</v>
      </c>
      <c r="D229" s="77">
        <v>9</v>
      </c>
      <c r="E229" s="77">
        <v>93</v>
      </c>
      <c r="F229" s="77">
        <v>0</v>
      </c>
      <c r="G229" s="77" t="s">
        <v>463</v>
      </c>
    </row>
    <row r="230" spans="2:7">
      <c r="B230" s="88" t="s">
        <v>2062</v>
      </c>
      <c r="C230" s="77" t="s">
        <v>445</v>
      </c>
      <c r="D230" s="77">
        <v>9</v>
      </c>
      <c r="E230" s="77">
        <v>93</v>
      </c>
      <c r="F230" s="77">
        <v>931</v>
      </c>
      <c r="G230" s="77" t="s">
        <v>464</v>
      </c>
    </row>
    <row r="231" spans="2:7">
      <c r="B231" s="88" t="s">
        <v>2062</v>
      </c>
      <c r="C231" s="77" t="s">
        <v>445</v>
      </c>
      <c r="D231" s="77">
        <v>9</v>
      </c>
      <c r="E231" s="77">
        <v>93</v>
      </c>
      <c r="F231" s="77">
        <v>932</v>
      </c>
      <c r="G231" s="77" t="s">
        <v>465</v>
      </c>
    </row>
    <row r="232" spans="2:7">
      <c r="B232" s="88" t="s">
        <v>2062</v>
      </c>
      <c r="C232" s="77" t="s">
        <v>445</v>
      </c>
      <c r="D232" s="77">
        <v>9</v>
      </c>
      <c r="E232" s="77">
        <v>94</v>
      </c>
      <c r="F232" s="77">
        <v>0</v>
      </c>
      <c r="G232" s="77" t="s">
        <v>466</v>
      </c>
    </row>
    <row r="233" spans="2:7">
      <c r="B233" s="88" t="s">
        <v>2062</v>
      </c>
      <c r="C233" s="77" t="s">
        <v>445</v>
      </c>
      <c r="D233" s="77">
        <v>9</v>
      </c>
      <c r="E233" s="77">
        <v>94</v>
      </c>
      <c r="F233" s="77">
        <v>941</v>
      </c>
      <c r="G233" s="77" t="s">
        <v>467</v>
      </c>
    </row>
    <row r="234" spans="2:7">
      <c r="B234" s="88" t="s">
        <v>2062</v>
      </c>
      <c r="C234" s="77" t="s">
        <v>445</v>
      </c>
      <c r="D234" s="77">
        <v>9</v>
      </c>
      <c r="E234" s="77">
        <v>94</v>
      </c>
      <c r="F234" s="77">
        <v>942</v>
      </c>
      <c r="G234" s="77" t="s">
        <v>468</v>
      </c>
    </row>
    <row r="235" spans="2:7">
      <c r="B235" s="88" t="s">
        <v>2062</v>
      </c>
      <c r="C235" s="77" t="s">
        <v>445</v>
      </c>
      <c r="D235" s="77">
        <v>9</v>
      </c>
      <c r="E235" s="77">
        <v>94</v>
      </c>
      <c r="F235" s="77">
        <v>943</v>
      </c>
      <c r="G235" s="77" t="s">
        <v>469</v>
      </c>
    </row>
    <row r="236" spans="2:7">
      <c r="B236" s="88" t="s">
        <v>2062</v>
      </c>
      <c r="C236" s="77" t="s">
        <v>445</v>
      </c>
      <c r="D236" s="77">
        <v>9</v>
      </c>
      <c r="E236" s="77">
        <v>94</v>
      </c>
      <c r="F236" s="77">
        <v>944</v>
      </c>
      <c r="G236" s="77" t="s">
        <v>470</v>
      </c>
    </row>
    <row r="237" spans="2:7">
      <c r="B237" s="88" t="s">
        <v>2062</v>
      </c>
      <c r="C237" s="77" t="s">
        <v>445</v>
      </c>
      <c r="D237" s="77">
        <v>9</v>
      </c>
      <c r="E237" s="77">
        <v>94</v>
      </c>
      <c r="F237" s="77">
        <v>949</v>
      </c>
      <c r="G237" s="77" t="s">
        <v>471</v>
      </c>
    </row>
    <row r="238" spans="2:7">
      <c r="B238" s="88" t="s">
        <v>2062</v>
      </c>
      <c r="C238" s="77" t="s">
        <v>445</v>
      </c>
      <c r="D238" s="77">
        <v>9</v>
      </c>
      <c r="E238" s="77">
        <v>95</v>
      </c>
      <c r="F238" s="77">
        <v>0</v>
      </c>
      <c r="G238" s="77" t="s">
        <v>472</v>
      </c>
    </row>
    <row r="239" spans="2:7">
      <c r="B239" s="88" t="s">
        <v>2062</v>
      </c>
      <c r="C239" s="77" t="s">
        <v>445</v>
      </c>
      <c r="D239" s="77">
        <v>9</v>
      </c>
      <c r="E239" s="77">
        <v>95</v>
      </c>
      <c r="F239" s="77">
        <v>951</v>
      </c>
      <c r="G239" s="77" t="s">
        <v>473</v>
      </c>
    </row>
    <row r="240" spans="2:7">
      <c r="B240" s="88" t="s">
        <v>2062</v>
      </c>
      <c r="C240" s="77" t="s">
        <v>445</v>
      </c>
      <c r="D240" s="77">
        <v>9</v>
      </c>
      <c r="E240" s="77">
        <v>95</v>
      </c>
      <c r="F240" s="77">
        <v>952</v>
      </c>
      <c r="G240" s="77" t="s">
        <v>474</v>
      </c>
    </row>
    <row r="241" spans="2:7">
      <c r="B241" s="88" t="s">
        <v>2062</v>
      </c>
      <c r="C241" s="77" t="s">
        <v>445</v>
      </c>
      <c r="D241" s="77">
        <v>9</v>
      </c>
      <c r="E241" s="77">
        <v>95</v>
      </c>
      <c r="F241" s="77">
        <v>953</v>
      </c>
      <c r="G241" s="77" t="s">
        <v>475</v>
      </c>
    </row>
    <row r="242" spans="2:7">
      <c r="B242" s="88" t="s">
        <v>2062</v>
      </c>
      <c r="C242" s="77" t="s">
        <v>445</v>
      </c>
      <c r="D242" s="77">
        <v>9</v>
      </c>
      <c r="E242" s="77">
        <v>96</v>
      </c>
      <c r="F242" s="77">
        <v>0</v>
      </c>
      <c r="G242" s="77" t="s">
        <v>476</v>
      </c>
    </row>
    <row r="243" spans="2:7">
      <c r="B243" s="88" t="s">
        <v>2062</v>
      </c>
      <c r="C243" s="77" t="s">
        <v>445</v>
      </c>
      <c r="D243" s="77">
        <v>9</v>
      </c>
      <c r="E243" s="77">
        <v>96</v>
      </c>
      <c r="F243" s="77">
        <v>961</v>
      </c>
      <c r="G243" s="77" t="s">
        <v>477</v>
      </c>
    </row>
    <row r="244" spans="2:7">
      <c r="B244" s="88" t="s">
        <v>2062</v>
      </c>
      <c r="C244" s="77" t="s">
        <v>445</v>
      </c>
      <c r="D244" s="77">
        <v>9</v>
      </c>
      <c r="E244" s="77">
        <v>96</v>
      </c>
      <c r="F244" s="77">
        <v>962</v>
      </c>
      <c r="G244" s="77" t="s">
        <v>478</v>
      </c>
    </row>
    <row r="245" spans="2:7">
      <c r="B245" s="88" t="s">
        <v>2062</v>
      </c>
      <c r="C245" s="77" t="s">
        <v>445</v>
      </c>
      <c r="D245" s="77">
        <v>9</v>
      </c>
      <c r="E245" s="77">
        <v>96</v>
      </c>
      <c r="F245" s="77">
        <v>969</v>
      </c>
      <c r="G245" s="77" t="s">
        <v>479</v>
      </c>
    </row>
    <row r="246" spans="2:7">
      <c r="B246" s="88" t="s">
        <v>2062</v>
      </c>
      <c r="C246" s="77" t="s">
        <v>445</v>
      </c>
      <c r="D246" s="77">
        <v>9</v>
      </c>
      <c r="E246" s="77">
        <v>97</v>
      </c>
      <c r="F246" s="77">
        <v>0</v>
      </c>
      <c r="G246" s="77" t="s">
        <v>480</v>
      </c>
    </row>
    <row r="247" spans="2:7">
      <c r="B247" s="88" t="s">
        <v>2062</v>
      </c>
      <c r="C247" s="77" t="s">
        <v>445</v>
      </c>
      <c r="D247" s="77">
        <v>9</v>
      </c>
      <c r="E247" s="77">
        <v>97</v>
      </c>
      <c r="F247" s="77">
        <v>971</v>
      </c>
      <c r="G247" s="77" t="s">
        <v>481</v>
      </c>
    </row>
    <row r="248" spans="2:7">
      <c r="B248" s="88" t="s">
        <v>2062</v>
      </c>
      <c r="C248" s="77" t="s">
        <v>445</v>
      </c>
      <c r="D248" s="77">
        <v>9</v>
      </c>
      <c r="E248" s="77">
        <v>97</v>
      </c>
      <c r="F248" s="77">
        <v>972</v>
      </c>
      <c r="G248" s="77" t="s">
        <v>482</v>
      </c>
    </row>
    <row r="249" spans="2:7">
      <c r="B249" s="88" t="s">
        <v>2062</v>
      </c>
      <c r="C249" s="77" t="s">
        <v>445</v>
      </c>
      <c r="D249" s="77">
        <v>9</v>
      </c>
      <c r="E249" s="77">
        <v>97</v>
      </c>
      <c r="F249" s="77">
        <v>973</v>
      </c>
      <c r="G249" s="77" t="s">
        <v>483</v>
      </c>
    </row>
    <row r="250" spans="2:7">
      <c r="B250" s="88" t="s">
        <v>2062</v>
      </c>
      <c r="C250" s="77" t="s">
        <v>445</v>
      </c>
      <c r="D250" s="77">
        <v>9</v>
      </c>
      <c r="E250" s="77">
        <v>97</v>
      </c>
      <c r="F250" s="77">
        <v>974</v>
      </c>
      <c r="G250" s="77" t="s">
        <v>484</v>
      </c>
    </row>
    <row r="251" spans="2:7">
      <c r="B251" s="88" t="s">
        <v>2062</v>
      </c>
      <c r="C251" s="77" t="s">
        <v>445</v>
      </c>
      <c r="D251" s="77">
        <v>9</v>
      </c>
      <c r="E251" s="77">
        <v>97</v>
      </c>
      <c r="F251" s="77">
        <v>979</v>
      </c>
      <c r="G251" s="77" t="s">
        <v>485</v>
      </c>
    </row>
    <row r="252" spans="2:7">
      <c r="B252" s="88" t="s">
        <v>2062</v>
      </c>
      <c r="C252" s="77" t="s">
        <v>445</v>
      </c>
      <c r="D252" s="77">
        <v>9</v>
      </c>
      <c r="E252" s="77">
        <v>98</v>
      </c>
      <c r="F252" s="77">
        <v>0</v>
      </c>
      <c r="G252" s="77" t="s">
        <v>486</v>
      </c>
    </row>
    <row r="253" spans="2:7">
      <c r="B253" s="88" t="s">
        <v>2062</v>
      </c>
      <c r="C253" s="77" t="s">
        <v>445</v>
      </c>
      <c r="D253" s="77">
        <v>9</v>
      </c>
      <c r="E253" s="77">
        <v>98</v>
      </c>
      <c r="F253" s="77">
        <v>981</v>
      </c>
      <c r="G253" s="77" t="s">
        <v>487</v>
      </c>
    </row>
    <row r="254" spans="2:7">
      <c r="B254" s="88" t="s">
        <v>2062</v>
      </c>
      <c r="C254" s="77" t="s">
        <v>445</v>
      </c>
      <c r="D254" s="77">
        <v>9</v>
      </c>
      <c r="E254" s="77">
        <v>98</v>
      </c>
      <c r="F254" s="77">
        <v>982</v>
      </c>
      <c r="G254" s="77" t="s">
        <v>488</v>
      </c>
    </row>
    <row r="255" spans="2:7">
      <c r="B255" s="88" t="s">
        <v>2062</v>
      </c>
      <c r="C255" s="77" t="s">
        <v>445</v>
      </c>
      <c r="D255" s="77">
        <v>9</v>
      </c>
      <c r="E255" s="77">
        <v>99</v>
      </c>
      <c r="F255" s="77">
        <v>0</v>
      </c>
      <c r="G255" s="77" t="s">
        <v>489</v>
      </c>
    </row>
    <row r="256" spans="2:7">
      <c r="B256" s="88" t="s">
        <v>2062</v>
      </c>
      <c r="C256" s="77" t="s">
        <v>445</v>
      </c>
      <c r="D256" s="77">
        <v>9</v>
      </c>
      <c r="E256" s="77">
        <v>99</v>
      </c>
      <c r="F256" s="77">
        <v>991</v>
      </c>
      <c r="G256" s="77" t="s">
        <v>490</v>
      </c>
    </row>
    <row r="257" spans="2:7">
      <c r="B257" s="88" t="s">
        <v>2062</v>
      </c>
      <c r="C257" s="77" t="s">
        <v>445</v>
      </c>
      <c r="D257" s="77">
        <v>9</v>
      </c>
      <c r="E257" s="77">
        <v>99</v>
      </c>
      <c r="F257" s="77">
        <v>992</v>
      </c>
      <c r="G257" s="77" t="s">
        <v>491</v>
      </c>
    </row>
    <row r="258" spans="2:7">
      <c r="B258" s="88" t="s">
        <v>2062</v>
      </c>
      <c r="C258" s="77" t="s">
        <v>445</v>
      </c>
      <c r="D258" s="77">
        <v>9</v>
      </c>
      <c r="E258" s="77">
        <v>99</v>
      </c>
      <c r="F258" s="77">
        <v>993</v>
      </c>
      <c r="G258" s="77" t="s">
        <v>492</v>
      </c>
    </row>
    <row r="259" spans="2:7">
      <c r="B259" s="88" t="s">
        <v>2062</v>
      </c>
      <c r="C259" s="77" t="s">
        <v>445</v>
      </c>
      <c r="D259" s="77">
        <v>9</v>
      </c>
      <c r="E259" s="77">
        <v>99</v>
      </c>
      <c r="F259" s="77">
        <v>994</v>
      </c>
      <c r="G259" s="77" t="s">
        <v>493</v>
      </c>
    </row>
    <row r="260" spans="2:7">
      <c r="B260" s="88" t="s">
        <v>2062</v>
      </c>
      <c r="C260" s="77" t="s">
        <v>445</v>
      </c>
      <c r="D260" s="77">
        <v>9</v>
      </c>
      <c r="E260" s="77">
        <v>99</v>
      </c>
      <c r="F260" s="77">
        <v>995</v>
      </c>
      <c r="G260" s="77" t="s">
        <v>494</v>
      </c>
    </row>
    <row r="261" spans="2:7">
      <c r="B261" s="88" t="s">
        <v>2062</v>
      </c>
      <c r="C261" s="77" t="s">
        <v>445</v>
      </c>
      <c r="D261" s="77">
        <v>9</v>
      </c>
      <c r="E261" s="77">
        <v>99</v>
      </c>
      <c r="F261" s="77">
        <v>996</v>
      </c>
      <c r="G261" s="77" t="s">
        <v>495</v>
      </c>
    </row>
    <row r="262" spans="2:7">
      <c r="B262" s="88" t="s">
        <v>2062</v>
      </c>
      <c r="C262" s="77" t="s">
        <v>445</v>
      </c>
      <c r="D262" s="77">
        <v>9</v>
      </c>
      <c r="E262" s="77">
        <v>99</v>
      </c>
      <c r="F262" s="77">
        <v>997</v>
      </c>
      <c r="G262" s="77" t="s">
        <v>496</v>
      </c>
    </row>
    <row r="263" spans="2:7">
      <c r="B263" s="88" t="s">
        <v>2062</v>
      </c>
      <c r="C263" s="77" t="s">
        <v>445</v>
      </c>
      <c r="D263" s="77">
        <v>9</v>
      </c>
      <c r="E263" s="77">
        <v>99</v>
      </c>
      <c r="F263" s="77">
        <v>998</v>
      </c>
      <c r="G263" s="77" t="s">
        <v>497</v>
      </c>
    </row>
    <row r="264" spans="2:7">
      <c r="B264" s="88" t="s">
        <v>2062</v>
      </c>
      <c r="C264" s="77" t="s">
        <v>445</v>
      </c>
      <c r="D264" s="77">
        <v>9</v>
      </c>
      <c r="E264" s="77">
        <v>99</v>
      </c>
      <c r="F264" s="77">
        <v>999</v>
      </c>
      <c r="G264" s="77" t="s">
        <v>498</v>
      </c>
    </row>
    <row r="265" spans="2:7">
      <c r="B265" s="88" t="s">
        <v>2062</v>
      </c>
      <c r="C265" s="77" t="s">
        <v>445</v>
      </c>
      <c r="D265" s="77">
        <v>10</v>
      </c>
      <c r="E265" s="77">
        <v>0</v>
      </c>
      <c r="F265" s="77">
        <v>0</v>
      </c>
      <c r="G265" s="77" t="s">
        <v>499</v>
      </c>
    </row>
    <row r="266" spans="2:7">
      <c r="B266" s="88" t="s">
        <v>2062</v>
      </c>
      <c r="C266" s="77" t="s">
        <v>445</v>
      </c>
      <c r="D266" s="77">
        <v>10</v>
      </c>
      <c r="E266" s="77">
        <v>100</v>
      </c>
      <c r="F266" s="77">
        <v>0</v>
      </c>
      <c r="G266" s="77" t="s">
        <v>500</v>
      </c>
    </row>
    <row r="267" spans="2:7">
      <c r="B267" s="88" t="s">
        <v>2062</v>
      </c>
      <c r="C267" s="77" t="s">
        <v>445</v>
      </c>
      <c r="D267" s="77">
        <v>10</v>
      </c>
      <c r="E267" s="77">
        <v>100</v>
      </c>
      <c r="F267" s="77">
        <v>1000</v>
      </c>
      <c r="G267" s="77" t="s">
        <v>272</v>
      </c>
    </row>
    <row r="268" spans="2:7">
      <c r="B268" s="88" t="s">
        <v>2062</v>
      </c>
      <c r="C268" s="77" t="s">
        <v>445</v>
      </c>
      <c r="D268" s="77">
        <v>10</v>
      </c>
      <c r="E268" s="77">
        <v>100</v>
      </c>
      <c r="F268" s="77">
        <v>1009</v>
      </c>
      <c r="G268" s="77" t="s">
        <v>273</v>
      </c>
    </row>
    <row r="269" spans="2:7">
      <c r="B269" s="88" t="s">
        <v>2062</v>
      </c>
      <c r="C269" s="77" t="s">
        <v>445</v>
      </c>
      <c r="D269" s="77">
        <v>10</v>
      </c>
      <c r="E269" s="77">
        <v>101</v>
      </c>
      <c r="F269" s="77">
        <v>0</v>
      </c>
      <c r="G269" s="77" t="s">
        <v>501</v>
      </c>
    </row>
    <row r="270" spans="2:7">
      <c r="B270" s="88" t="s">
        <v>2062</v>
      </c>
      <c r="C270" s="77" t="s">
        <v>445</v>
      </c>
      <c r="D270" s="77">
        <v>10</v>
      </c>
      <c r="E270" s="77">
        <v>101</v>
      </c>
      <c r="F270" s="77">
        <v>1011</v>
      </c>
      <c r="G270" s="77" t="s">
        <v>501</v>
      </c>
    </row>
    <row r="271" spans="2:7">
      <c r="B271" s="88" t="s">
        <v>2062</v>
      </c>
      <c r="C271" s="77" t="s">
        <v>445</v>
      </c>
      <c r="D271" s="77">
        <v>10</v>
      </c>
      <c r="E271" s="77">
        <v>102</v>
      </c>
      <c r="F271" s="77">
        <v>0</v>
      </c>
      <c r="G271" s="77" t="s">
        <v>502</v>
      </c>
    </row>
    <row r="272" spans="2:7">
      <c r="B272" s="88" t="s">
        <v>2062</v>
      </c>
      <c r="C272" s="77" t="s">
        <v>445</v>
      </c>
      <c r="D272" s="77">
        <v>10</v>
      </c>
      <c r="E272" s="77">
        <v>102</v>
      </c>
      <c r="F272" s="77">
        <v>1021</v>
      </c>
      <c r="G272" s="77" t="s">
        <v>503</v>
      </c>
    </row>
    <row r="273" spans="2:7">
      <c r="B273" s="88" t="s">
        <v>2062</v>
      </c>
      <c r="C273" s="77" t="s">
        <v>445</v>
      </c>
      <c r="D273" s="77">
        <v>10</v>
      </c>
      <c r="E273" s="77">
        <v>102</v>
      </c>
      <c r="F273" s="77">
        <v>1022</v>
      </c>
      <c r="G273" s="77" t="s">
        <v>504</v>
      </c>
    </row>
    <row r="274" spans="2:7">
      <c r="B274" s="88" t="s">
        <v>2062</v>
      </c>
      <c r="C274" s="77" t="s">
        <v>445</v>
      </c>
      <c r="D274" s="77">
        <v>10</v>
      </c>
      <c r="E274" s="77">
        <v>102</v>
      </c>
      <c r="F274" s="77">
        <v>1023</v>
      </c>
      <c r="G274" s="77" t="s">
        <v>505</v>
      </c>
    </row>
    <row r="275" spans="2:7">
      <c r="B275" s="88" t="s">
        <v>2062</v>
      </c>
      <c r="C275" s="77" t="s">
        <v>445</v>
      </c>
      <c r="D275" s="77">
        <v>10</v>
      </c>
      <c r="E275" s="77">
        <v>102</v>
      </c>
      <c r="F275" s="77">
        <v>1024</v>
      </c>
      <c r="G275" s="77" t="s">
        <v>506</v>
      </c>
    </row>
    <row r="276" spans="2:7">
      <c r="B276" s="88" t="s">
        <v>2062</v>
      </c>
      <c r="C276" s="77" t="s">
        <v>445</v>
      </c>
      <c r="D276" s="77">
        <v>10</v>
      </c>
      <c r="E276" s="77">
        <v>103</v>
      </c>
      <c r="F276" s="77">
        <v>0</v>
      </c>
      <c r="G276" s="77" t="s">
        <v>507</v>
      </c>
    </row>
    <row r="277" spans="2:7">
      <c r="B277" s="88" t="s">
        <v>2062</v>
      </c>
      <c r="C277" s="77" t="s">
        <v>445</v>
      </c>
      <c r="D277" s="77">
        <v>10</v>
      </c>
      <c r="E277" s="77">
        <v>103</v>
      </c>
      <c r="F277" s="77">
        <v>1031</v>
      </c>
      <c r="G277" s="77" t="s">
        <v>508</v>
      </c>
    </row>
    <row r="278" spans="2:7">
      <c r="B278" s="88" t="s">
        <v>2062</v>
      </c>
      <c r="C278" s="77" t="s">
        <v>445</v>
      </c>
      <c r="D278" s="77">
        <v>10</v>
      </c>
      <c r="E278" s="77">
        <v>103</v>
      </c>
      <c r="F278" s="77">
        <v>1032</v>
      </c>
      <c r="G278" s="77" t="s">
        <v>509</v>
      </c>
    </row>
    <row r="279" spans="2:7">
      <c r="B279" s="88" t="s">
        <v>2062</v>
      </c>
      <c r="C279" s="77" t="s">
        <v>445</v>
      </c>
      <c r="D279" s="77">
        <v>10</v>
      </c>
      <c r="E279" s="77">
        <v>104</v>
      </c>
      <c r="F279" s="77">
        <v>0</v>
      </c>
      <c r="G279" s="77" t="s">
        <v>510</v>
      </c>
    </row>
    <row r="280" spans="2:7">
      <c r="B280" s="88" t="s">
        <v>2062</v>
      </c>
      <c r="C280" s="77" t="s">
        <v>445</v>
      </c>
      <c r="D280" s="77">
        <v>10</v>
      </c>
      <c r="E280" s="77">
        <v>104</v>
      </c>
      <c r="F280" s="77">
        <v>1041</v>
      </c>
      <c r="G280" s="77" t="s">
        <v>510</v>
      </c>
    </row>
    <row r="281" spans="2:7">
      <c r="B281" s="88" t="s">
        <v>2062</v>
      </c>
      <c r="C281" s="77" t="s">
        <v>445</v>
      </c>
      <c r="D281" s="77">
        <v>10</v>
      </c>
      <c r="E281" s="77">
        <v>105</v>
      </c>
      <c r="F281" s="77">
        <v>0</v>
      </c>
      <c r="G281" s="77" t="s">
        <v>511</v>
      </c>
    </row>
    <row r="282" spans="2:7">
      <c r="B282" s="88" t="s">
        <v>2062</v>
      </c>
      <c r="C282" s="77" t="s">
        <v>445</v>
      </c>
      <c r="D282" s="77">
        <v>10</v>
      </c>
      <c r="E282" s="77">
        <v>105</v>
      </c>
      <c r="F282" s="77">
        <v>1051</v>
      </c>
      <c r="G282" s="77" t="s">
        <v>512</v>
      </c>
    </row>
    <row r="283" spans="2:7">
      <c r="B283" s="88" t="s">
        <v>2062</v>
      </c>
      <c r="C283" s="77" t="s">
        <v>445</v>
      </c>
      <c r="D283" s="77">
        <v>10</v>
      </c>
      <c r="E283" s="77">
        <v>105</v>
      </c>
      <c r="F283" s="77">
        <v>1052</v>
      </c>
      <c r="G283" s="77" t="s">
        <v>513</v>
      </c>
    </row>
    <row r="284" spans="2:7">
      <c r="B284" s="88" t="s">
        <v>2062</v>
      </c>
      <c r="C284" s="77" t="s">
        <v>445</v>
      </c>
      <c r="D284" s="77">
        <v>10</v>
      </c>
      <c r="E284" s="77">
        <v>106</v>
      </c>
      <c r="F284" s="77">
        <v>0</v>
      </c>
      <c r="G284" s="77" t="s">
        <v>514</v>
      </c>
    </row>
    <row r="285" spans="2:7">
      <c r="B285" s="88" t="s">
        <v>2062</v>
      </c>
      <c r="C285" s="77" t="s">
        <v>445</v>
      </c>
      <c r="D285" s="77">
        <v>10</v>
      </c>
      <c r="E285" s="77">
        <v>106</v>
      </c>
      <c r="F285" s="77">
        <v>1061</v>
      </c>
      <c r="G285" s="77" t="s">
        <v>515</v>
      </c>
    </row>
    <row r="286" spans="2:7">
      <c r="B286" s="88" t="s">
        <v>2062</v>
      </c>
      <c r="C286" s="77" t="s">
        <v>445</v>
      </c>
      <c r="D286" s="77">
        <v>10</v>
      </c>
      <c r="E286" s="77">
        <v>106</v>
      </c>
      <c r="F286" s="77">
        <v>1062</v>
      </c>
      <c r="G286" s="77" t="s">
        <v>516</v>
      </c>
    </row>
    <row r="287" spans="2:7">
      <c r="B287" s="88" t="s">
        <v>2062</v>
      </c>
      <c r="C287" s="77" t="s">
        <v>445</v>
      </c>
      <c r="D287" s="77">
        <v>10</v>
      </c>
      <c r="E287" s="77">
        <v>106</v>
      </c>
      <c r="F287" s="77">
        <v>1063</v>
      </c>
      <c r="G287" s="77" t="s">
        <v>517</v>
      </c>
    </row>
    <row r="288" spans="2:7">
      <c r="B288" s="88" t="s">
        <v>2062</v>
      </c>
      <c r="C288" s="77" t="s">
        <v>445</v>
      </c>
      <c r="D288" s="77">
        <v>11</v>
      </c>
      <c r="E288" s="77">
        <v>0</v>
      </c>
      <c r="F288" s="77">
        <v>0</v>
      </c>
      <c r="G288" s="77" t="s">
        <v>518</v>
      </c>
    </row>
    <row r="289" spans="2:7">
      <c r="B289" s="88" t="s">
        <v>2062</v>
      </c>
      <c r="C289" s="77" t="s">
        <v>445</v>
      </c>
      <c r="D289" s="77">
        <v>11</v>
      </c>
      <c r="E289" s="77">
        <v>110</v>
      </c>
      <c r="F289" s="77">
        <v>0</v>
      </c>
      <c r="G289" s="77" t="s">
        <v>519</v>
      </c>
    </row>
    <row r="290" spans="2:7">
      <c r="B290" s="88" t="s">
        <v>2062</v>
      </c>
      <c r="C290" s="77" t="s">
        <v>445</v>
      </c>
      <c r="D290" s="77">
        <v>11</v>
      </c>
      <c r="E290" s="77">
        <v>110</v>
      </c>
      <c r="F290" s="77">
        <v>1100</v>
      </c>
      <c r="G290" s="77" t="s">
        <v>272</v>
      </c>
    </row>
    <row r="291" spans="2:7">
      <c r="B291" s="88" t="s">
        <v>2062</v>
      </c>
      <c r="C291" s="77" t="s">
        <v>445</v>
      </c>
      <c r="D291" s="77">
        <v>11</v>
      </c>
      <c r="E291" s="77">
        <v>110</v>
      </c>
      <c r="F291" s="77">
        <v>1109</v>
      </c>
      <c r="G291" s="77" t="s">
        <v>273</v>
      </c>
    </row>
    <row r="292" spans="2:7">
      <c r="B292" s="88" t="s">
        <v>2062</v>
      </c>
      <c r="C292" s="77" t="s">
        <v>445</v>
      </c>
      <c r="D292" s="77">
        <v>11</v>
      </c>
      <c r="E292" s="77">
        <v>111</v>
      </c>
      <c r="F292" s="77">
        <v>0</v>
      </c>
      <c r="G292" s="77" t="s">
        <v>520</v>
      </c>
    </row>
    <row r="293" spans="2:7">
      <c r="B293" s="88" t="s">
        <v>2062</v>
      </c>
      <c r="C293" s="77" t="s">
        <v>445</v>
      </c>
      <c r="D293" s="77">
        <v>11</v>
      </c>
      <c r="E293" s="77">
        <v>111</v>
      </c>
      <c r="F293" s="77">
        <v>1111</v>
      </c>
      <c r="G293" s="77" t="s">
        <v>521</v>
      </c>
    </row>
    <row r="294" spans="2:7">
      <c r="B294" s="88" t="s">
        <v>2062</v>
      </c>
      <c r="C294" s="77" t="s">
        <v>445</v>
      </c>
      <c r="D294" s="77">
        <v>11</v>
      </c>
      <c r="E294" s="77">
        <v>111</v>
      </c>
      <c r="F294" s="77">
        <v>1112</v>
      </c>
      <c r="G294" s="77" t="s">
        <v>522</v>
      </c>
    </row>
    <row r="295" spans="2:7">
      <c r="B295" s="88" t="s">
        <v>2062</v>
      </c>
      <c r="C295" s="77" t="s">
        <v>445</v>
      </c>
      <c r="D295" s="77">
        <v>11</v>
      </c>
      <c r="E295" s="77">
        <v>111</v>
      </c>
      <c r="F295" s="77">
        <v>1113</v>
      </c>
      <c r="G295" s="77" t="s">
        <v>523</v>
      </c>
    </row>
    <row r="296" spans="2:7">
      <c r="B296" s="88" t="s">
        <v>2062</v>
      </c>
      <c r="C296" s="77" t="s">
        <v>445</v>
      </c>
      <c r="D296" s="77">
        <v>11</v>
      </c>
      <c r="E296" s="77">
        <v>111</v>
      </c>
      <c r="F296" s="77">
        <v>1114</v>
      </c>
      <c r="G296" s="77" t="s">
        <v>524</v>
      </c>
    </row>
    <row r="297" spans="2:7">
      <c r="B297" s="88" t="s">
        <v>2062</v>
      </c>
      <c r="C297" s="77" t="s">
        <v>445</v>
      </c>
      <c r="D297" s="77">
        <v>11</v>
      </c>
      <c r="E297" s="77">
        <v>111</v>
      </c>
      <c r="F297" s="77">
        <v>1115</v>
      </c>
      <c r="G297" s="77" t="s">
        <v>525</v>
      </c>
    </row>
    <row r="298" spans="2:7">
      <c r="B298" s="88" t="s">
        <v>2062</v>
      </c>
      <c r="C298" s="77" t="s">
        <v>445</v>
      </c>
      <c r="D298" s="77">
        <v>11</v>
      </c>
      <c r="E298" s="77">
        <v>111</v>
      </c>
      <c r="F298" s="77">
        <v>1116</v>
      </c>
      <c r="G298" s="77" t="s">
        <v>526</v>
      </c>
    </row>
    <row r="299" spans="2:7">
      <c r="B299" s="88" t="s">
        <v>2062</v>
      </c>
      <c r="C299" s="77" t="s">
        <v>445</v>
      </c>
      <c r="D299" s="77">
        <v>11</v>
      </c>
      <c r="E299" s="77">
        <v>111</v>
      </c>
      <c r="F299" s="77">
        <v>1117</v>
      </c>
      <c r="G299" s="77" t="s">
        <v>527</v>
      </c>
    </row>
    <row r="300" spans="2:7">
      <c r="B300" s="88" t="s">
        <v>2062</v>
      </c>
      <c r="C300" s="77" t="s">
        <v>445</v>
      </c>
      <c r="D300" s="77">
        <v>11</v>
      </c>
      <c r="E300" s="77">
        <v>111</v>
      </c>
      <c r="F300" s="77">
        <v>1118</v>
      </c>
      <c r="G300" s="77" t="s">
        <v>528</v>
      </c>
    </row>
    <row r="301" spans="2:7">
      <c r="B301" s="88" t="s">
        <v>2062</v>
      </c>
      <c r="C301" s="77" t="s">
        <v>445</v>
      </c>
      <c r="D301" s="77">
        <v>11</v>
      </c>
      <c r="E301" s="77">
        <v>111</v>
      </c>
      <c r="F301" s="77">
        <v>1119</v>
      </c>
      <c r="G301" s="77" t="s">
        <v>529</v>
      </c>
    </row>
    <row r="302" spans="2:7">
      <c r="B302" s="88" t="s">
        <v>2062</v>
      </c>
      <c r="C302" s="77" t="s">
        <v>445</v>
      </c>
      <c r="D302" s="77">
        <v>11</v>
      </c>
      <c r="E302" s="77">
        <v>112</v>
      </c>
      <c r="F302" s="77">
        <v>0</v>
      </c>
      <c r="G302" s="77" t="s">
        <v>530</v>
      </c>
    </row>
    <row r="303" spans="2:7">
      <c r="B303" s="88" t="s">
        <v>2062</v>
      </c>
      <c r="C303" s="77" t="s">
        <v>445</v>
      </c>
      <c r="D303" s="77">
        <v>11</v>
      </c>
      <c r="E303" s="77">
        <v>112</v>
      </c>
      <c r="F303" s="77">
        <v>1121</v>
      </c>
      <c r="G303" s="77" t="s">
        <v>531</v>
      </c>
    </row>
    <row r="304" spans="2:7">
      <c r="B304" s="88" t="s">
        <v>2062</v>
      </c>
      <c r="C304" s="77" t="s">
        <v>445</v>
      </c>
      <c r="D304" s="77">
        <v>11</v>
      </c>
      <c r="E304" s="77">
        <v>112</v>
      </c>
      <c r="F304" s="77">
        <v>1122</v>
      </c>
      <c r="G304" s="77" t="s">
        <v>532</v>
      </c>
    </row>
    <row r="305" spans="2:7">
      <c r="B305" s="88" t="s">
        <v>2062</v>
      </c>
      <c r="C305" s="77" t="s">
        <v>445</v>
      </c>
      <c r="D305" s="77">
        <v>11</v>
      </c>
      <c r="E305" s="77">
        <v>112</v>
      </c>
      <c r="F305" s="77">
        <v>1123</v>
      </c>
      <c r="G305" s="77" t="s">
        <v>533</v>
      </c>
    </row>
    <row r="306" spans="2:7">
      <c r="B306" s="88" t="s">
        <v>2062</v>
      </c>
      <c r="C306" s="77" t="s">
        <v>445</v>
      </c>
      <c r="D306" s="77">
        <v>11</v>
      </c>
      <c r="E306" s="77">
        <v>112</v>
      </c>
      <c r="F306" s="77">
        <v>1124</v>
      </c>
      <c r="G306" s="77" t="s">
        <v>534</v>
      </c>
    </row>
    <row r="307" spans="2:7">
      <c r="B307" s="88" t="s">
        <v>2062</v>
      </c>
      <c r="C307" s="77" t="s">
        <v>445</v>
      </c>
      <c r="D307" s="77">
        <v>11</v>
      </c>
      <c r="E307" s="77">
        <v>112</v>
      </c>
      <c r="F307" s="77">
        <v>1125</v>
      </c>
      <c r="G307" s="77" t="s">
        <v>535</v>
      </c>
    </row>
    <row r="308" spans="2:7">
      <c r="B308" s="88" t="s">
        <v>2062</v>
      </c>
      <c r="C308" s="77" t="s">
        <v>445</v>
      </c>
      <c r="D308" s="77">
        <v>11</v>
      </c>
      <c r="E308" s="77">
        <v>112</v>
      </c>
      <c r="F308" s="77">
        <v>1129</v>
      </c>
      <c r="G308" s="77" t="s">
        <v>536</v>
      </c>
    </row>
    <row r="309" spans="2:7">
      <c r="B309" s="88" t="s">
        <v>2062</v>
      </c>
      <c r="C309" s="77" t="s">
        <v>445</v>
      </c>
      <c r="D309" s="77">
        <v>11</v>
      </c>
      <c r="E309" s="77">
        <v>113</v>
      </c>
      <c r="F309" s="77">
        <v>0</v>
      </c>
      <c r="G309" s="77" t="s">
        <v>537</v>
      </c>
    </row>
    <row r="310" spans="2:7">
      <c r="B310" s="88" t="s">
        <v>2062</v>
      </c>
      <c r="C310" s="77" t="s">
        <v>445</v>
      </c>
      <c r="D310" s="77">
        <v>11</v>
      </c>
      <c r="E310" s="77">
        <v>113</v>
      </c>
      <c r="F310" s="77">
        <v>1131</v>
      </c>
      <c r="G310" s="77" t="s">
        <v>538</v>
      </c>
    </row>
    <row r="311" spans="2:7">
      <c r="B311" s="88" t="s">
        <v>2062</v>
      </c>
      <c r="C311" s="77" t="s">
        <v>445</v>
      </c>
      <c r="D311" s="77">
        <v>11</v>
      </c>
      <c r="E311" s="77">
        <v>113</v>
      </c>
      <c r="F311" s="77">
        <v>1132</v>
      </c>
      <c r="G311" s="77" t="s">
        <v>539</v>
      </c>
    </row>
    <row r="312" spans="2:7">
      <c r="B312" s="88" t="s">
        <v>2062</v>
      </c>
      <c r="C312" s="77" t="s">
        <v>445</v>
      </c>
      <c r="D312" s="77">
        <v>11</v>
      </c>
      <c r="E312" s="77">
        <v>113</v>
      </c>
      <c r="F312" s="77">
        <v>1133</v>
      </c>
      <c r="G312" s="77" t="s">
        <v>540</v>
      </c>
    </row>
    <row r="313" spans="2:7">
      <c r="B313" s="88" t="s">
        <v>2062</v>
      </c>
      <c r="C313" s="77" t="s">
        <v>445</v>
      </c>
      <c r="D313" s="77">
        <v>11</v>
      </c>
      <c r="E313" s="77">
        <v>114</v>
      </c>
      <c r="F313" s="77">
        <v>0</v>
      </c>
      <c r="G313" s="77" t="s">
        <v>541</v>
      </c>
    </row>
    <row r="314" spans="2:7">
      <c r="B314" s="88" t="s">
        <v>2062</v>
      </c>
      <c r="C314" s="77" t="s">
        <v>445</v>
      </c>
      <c r="D314" s="77">
        <v>11</v>
      </c>
      <c r="E314" s="77">
        <v>114</v>
      </c>
      <c r="F314" s="77">
        <v>1141</v>
      </c>
      <c r="G314" s="77" t="s">
        <v>542</v>
      </c>
    </row>
    <row r="315" spans="2:7">
      <c r="B315" s="88" t="s">
        <v>2062</v>
      </c>
      <c r="C315" s="77" t="s">
        <v>445</v>
      </c>
      <c r="D315" s="77">
        <v>11</v>
      </c>
      <c r="E315" s="77">
        <v>114</v>
      </c>
      <c r="F315" s="77">
        <v>1142</v>
      </c>
      <c r="G315" s="77" t="s">
        <v>543</v>
      </c>
    </row>
    <row r="316" spans="2:7">
      <c r="B316" s="88" t="s">
        <v>2062</v>
      </c>
      <c r="C316" s="77" t="s">
        <v>445</v>
      </c>
      <c r="D316" s="77">
        <v>11</v>
      </c>
      <c r="E316" s="77">
        <v>114</v>
      </c>
      <c r="F316" s="77">
        <v>1143</v>
      </c>
      <c r="G316" s="77" t="s">
        <v>544</v>
      </c>
    </row>
    <row r="317" spans="2:7">
      <c r="B317" s="88" t="s">
        <v>2062</v>
      </c>
      <c r="C317" s="77" t="s">
        <v>445</v>
      </c>
      <c r="D317" s="77">
        <v>11</v>
      </c>
      <c r="E317" s="77">
        <v>114</v>
      </c>
      <c r="F317" s="77">
        <v>1144</v>
      </c>
      <c r="G317" s="77" t="s">
        <v>545</v>
      </c>
    </row>
    <row r="318" spans="2:7">
      <c r="B318" s="88" t="s">
        <v>2062</v>
      </c>
      <c r="C318" s="77" t="s">
        <v>445</v>
      </c>
      <c r="D318" s="77">
        <v>11</v>
      </c>
      <c r="E318" s="77">
        <v>114</v>
      </c>
      <c r="F318" s="77">
        <v>1145</v>
      </c>
      <c r="G318" s="77" t="s">
        <v>546</v>
      </c>
    </row>
    <row r="319" spans="2:7">
      <c r="B319" s="88" t="s">
        <v>2062</v>
      </c>
      <c r="C319" s="77" t="s">
        <v>445</v>
      </c>
      <c r="D319" s="77">
        <v>11</v>
      </c>
      <c r="E319" s="77">
        <v>114</v>
      </c>
      <c r="F319" s="77">
        <v>1146</v>
      </c>
      <c r="G319" s="77" t="s">
        <v>547</v>
      </c>
    </row>
    <row r="320" spans="2:7">
      <c r="B320" s="88" t="s">
        <v>2062</v>
      </c>
      <c r="C320" s="77" t="s">
        <v>445</v>
      </c>
      <c r="D320" s="77">
        <v>11</v>
      </c>
      <c r="E320" s="77">
        <v>114</v>
      </c>
      <c r="F320" s="77">
        <v>1147</v>
      </c>
      <c r="G320" s="77" t="s">
        <v>548</v>
      </c>
    </row>
    <row r="321" spans="2:7">
      <c r="B321" s="88" t="s">
        <v>2062</v>
      </c>
      <c r="C321" s="77" t="s">
        <v>445</v>
      </c>
      <c r="D321" s="77">
        <v>11</v>
      </c>
      <c r="E321" s="77">
        <v>114</v>
      </c>
      <c r="F321" s="77">
        <v>1148</v>
      </c>
      <c r="G321" s="77" t="s">
        <v>549</v>
      </c>
    </row>
    <row r="322" spans="2:7">
      <c r="B322" s="88" t="s">
        <v>2062</v>
      </c>
      <c r="C322" s="77" t="s">
        <v>445</v>
      </c>
      <c r="D322" s="77">
        <v>11</v>
      </c>
      <c r="E322" s="77">
        <v>115</v>
      </c>
      <c r="F322" s="77">
        <v>0</v>
      </c>
      <c r="G322" s="77" t="s">
        <v>550</v>
      </c>
    </row>
    <row r="323" spans="2:7">
      <c r="B323" s="88" t="s">
        <v>2062</v>
      </c>
      <c r="C323" s="77" t="s">
        <v>445</v>
      </c>
      <c r="D323" s="77">
        <v>11</v>
      </c>
      <c r="E323" s="77">
        <v>115</v>
      </c>
      <c r="F323" s="77">
        <v>1151</v>
      </c>
      <c r="G323" s="77" t="s">
        <v>551</v>
      </c>
    </row>
    <row r="324" spans="2:7">
      <c r="B324" s="88" t="s">
        <v>2062</v>
      </c>
      <c r="C324" s="77" t="s">
        <v>445</v>
      </c>
      <c r="D324" s="77">
        <v>11</v>
      </c>
      <c r="E324" s="77">
        <v>115</v>
      </c>
      <c r="F324" s="77">
        <v>1152</v>
      </c>
      <c r="G324" s="77" t="s">
        <v>552</v>
      </c>
    </row>
    <row r="325" spans="2:7">
      <c r="B325" s="88" t="s">
        <v>2062</v>
      </c>
      <c r="C325" s="77" t="s">
        <v>445</v>
      </c>
      <c r="D325" s="77">
        <v>11</v>
      </c>
      <c r="E325" s="77">
        <v>115</v>
      </c>
      <c r="F325" s="77">
        <v>1153</v>
      </c>
      <c r="G325" s="77" t="s">
        <v>553</v>
      </c>
    </row>
    <row r="326" spans="2:7">
      <c r="B326" s="88" t="s">
        <v>2062</v>
      </c>
      <c r="C326" s="77" t="s">
        <v>445</v>
      </c>
      <c r="D326" s="77">
        <v>11</v>
      </c>
      <c r="E326" s="77">
        <v>115</v>
      </c>
      <c r="F326" s="77">
        <v>1154</v>
      </c>
      <c r="G326" s="77" t="s">
        <v>554</v>
      </c>
    </row>
    <row r="327" spans="2:7">
      <c r="B327" s="88" t="s">
        <v>2062</v>
      </c>
      <c r="C327" s="77" t="s">
        <v>445</v>
      </c>
      <c r="D327" s="77">
        <v>11</v>
      </c>
      <c r="E327" s="77">
        <v>115</v>
      </c>
      <c r="F327" s="77">
        <v>1155</v>
      </c>
      <c r="G327" s="77" t="s">
        <v>555</v>
      </c>
    </row>
    <row r="328" spans="2:7">
      <c r="B328" s="88" t="s">
        <v>2062</v>
      </c>
      <c r="C328" s="77" t="s">
        <v>445</v>
      </c>
      <c r="D328" s="77">
        <v>11</v>
      </c>
      <c r="E328" s="77">
        <v>115</v>
      </c>
      <c r="F328" s="77">
        <v>1156</v>
      </c>
      <c r="G328" s="77" t="s">
        <v>556</v>
      </c>
    </row>
    <row r="329" spans="2:7">
      <c r="B329" s="88" t="s">
        <v>2062</v>
      </c>
      <c r="C329" s="77" t="s">
        <v>445</v>
      </c>
      <c r="D329" s="77">
        <v>11</v>
      </c>
      <c r="E329" s="77">
        <v>115</v>
      </c>
      <c r="F329" s="77">
        <v>1157</v>
      </c>
      <c r="G329" s="77" t="s">
        <v>557</v>
      </c>
    </row>
    <row r="330" spans="2:7">
      <c r="B330" s="88" t="s">
        <v>2062</v>
      </c>
      <c r="C330" s="77" t="s">
        <v>445</v>
      </c>
      <c r="D330" s="77">
        <v>11</v>
      </c>
      <c r="E330" s="77">
        <v>115</v>
      </c>
      <c r="F330" s="77">
        <v>1158</v>
      </c>
      <c r="G330" s="77" t="s">
        <v>558</v>
      </c>
    </row>
    <row r="331" spans="2:7">
      <c r="B331" s="88" t="s">
        <v>2062</v>
      </c>
      <c r="C331" s="77" t="s">
        <v>445</v>
      </c>
      <c r="D331" s="77">
        <v>11</v>
      </c>
      <c r="E331" s="77">
        <v>115</v>
      </c>
      <c r="F331" s="77">
        <v>1159</v>
      </c>
      <c r="G331" s="77" t="s">
        <v>559</v>
      </c>
    </row>
    <row r="332" spans="2:7">
      <c r="B332" s="88" t="s">
        <v>2062</v>
      </c>
      <c r="C332" s="77" t="s">
        <v>445</v>
      </c>
      <c r="D332" s="77">
        <v>11</v>
      </c>
      <c r="E332" s="77">
        <v>116</v>
      </c>
      <c r="F332" s="77">
        <v>0</v>
      </c>
      <c r="G332" s="77" t="s">
        <v>560</v>
      </c>
    </row>
    <row r="333" spans="2:7">
      <c r="B333" s="88" t="s">
        <v>2062</v>
      </c>
      <c r="C333" s="77" t="s">
        <v>445</v>
      </c>
      <c r="D333" s="77">
        <v>11</v>
      </c>
      <c r="E333" s="77">
        <v>116</v>
      </c>
      <c r="F333" s="77">
        <v>1161</v>
      </c>
      <c r="G333" s="77" t="s">
        <v>561</v>
      </c>
    </row>
    <row r="334" spans="2:7">
      <c r="B334" s="88" t="s">
        <v>2062</v>
      </c>
      <c r="C334" s="77" t="s">
        <v>445</v>
      </c>
      <c r="D334" s="77">
        <v>11</v>
      </c>
      <c r="E334" s="77">
        <v>116</v>
      </c>
      <c r="F334" s="77">
        <v>1162</v>
      </c>
      <c r="G334" s="77" t="s">
        <v>562</v>
      </c>
    </row>
    <row r="335" spans="2:7">
      <c r="B335" s="88" t="s">
        <v>2062</v>
      </c>
      <c r="C335" s="77" t="s">
        <v>445</v>
      </c>
      <c r="D335" s="77">
        <v>11</v>
      </c>
      <c r="E335" s="77">
        <v>116</v>
      </c>
      <c r="F335" s="77">
        <v>1163</v>
      </c>
      <c r="G335" s="77" t="s">
        <v>563</v>
      </c>
    </row>
    <row r="336" spans="2:7">
      <c r="B336" s="88" t="s">
        <v>2062</v>
      </c>
      <c r="C336" s="77" t="s">
        <v>445</v>
      </c>
      <c r="D336" s="77">
        <v>11</v>
      </c>
      <c r="E336" s="77">
        <v>116</v>
      </c>
      <c r="F336" s="77">
        <v>1164</v>
      </c>
      <c r="G336" s="77" t="s">
        <v>564</v>
      </c>
    </row>
    <row r="337" spans="2:7">
      <c r="B337" s="88" t="s">
        <v>2062</v>
      </c>
      <c r="C337" s="77" t="s">
        <v>445</v>
      </c>
      <c r="D337" s="77">
        <v>11</v>
      </c>
      <c r="E337" s="77">
        <v>116</v>
      </c>
      <c r="F337" s="77">
        <v>1165</v>
      </c>
      <c r="G337" s="77" t="s">
        <v>565</v>
      </c>
    </row>
    <row r="338" spans="2:7">
      <c r="B338" s="88" t="s">
        <v>2062</v>
      </c>
      <c r="C338" s="77" t="s">
        <v>445</v>
      </c>
      <c r="D338" s="77">
        <v>11</v>
      </c>
      <c r="E338" s="77">
        <v>116</v>
      </c>
      <c r="F338" s="77">
        <v>1166</v>
      </c>
      <c r="G338" s="77" t="s">
        <v>566</v>
      </c>
    </row>
    <row r="339" spans="2:7">
      <c r="B339" s="88" t="s">
        <v>2062</v>
      </c>
      <c r="C339" s="77" t="s">
        <v>445</v>
      </c>
      <c r="D339" s="77">
        <v>11</v>
      </c>
      <c r="E339" s="77">
        <v>116</v>
      </c>
      <c r="F339" s="77">
        <v>1167</v>
      </c>
      <c r="G339" s="77" t="s">
        <v>567</v>
      </c>
    </row>
    <row r="340" spans="2:7">
      <c r="B340" s="88" t="s">
        <v>2062</v>
      </c>
      <c r="C340" s="77" t="s">
        <v>445</v>
      </c>
      <c r="D340" s="77">
        <v>11</v>
      </c>
      <c r="E340" s="77">
        <v>116</v>
      </c>
      <c r="F340" s="77">
        <v>1168</v>
      </c>
      <c r="G340" s="77" t="s">
        <v>568</v>
      </c>
    </row>
    <row r="341" spans="2:7">
      <c r="B341" s="88" t="s">
        <v>2062</v>
      </c>
      <c r="C341" s="77" t="s">
        <v>445</v>
      </c>
      <c r="D341" s="77">
        <v>11</v>
      </c>
      <c r="E341" s="77">
        <v>116</v>
      </c>
      <c r="F341" s="77">
        <v>1169</v>
      </c>
      <c r="G341" s="77" t="s">
        <v>569</v>
      </c>
    </row>
    <row r="342" spans="2:7">
      <c r="B342" s="88" t="s">
        <v>2062</v>
      </c>
      <c r="C342" s="77" t="s">
        <v>445</v>
      </c>
      <c r="D342" s="77">
        <v>11</v>
      </c>
      <c r="E342" s="77">
        <v>117</v>
      </c>
      <c r="F342" s="77">
        <v>0</v>
      </c>
      <c r="G342" s="77" t="s">
        <v>570</v>
      </c>
    </row>
    <row r="343" spans="2:7">
      <c r="B343" s="88" t="s">
        <v>2062</v>
      </c>
      <c r="C343" s="77" t="s">
        <v>445</v>
      </c>
      <c r="D343" s="77">
        <v>11</v>
      </c>
      <c r="E343" s="77">
        <v>117</v>
      </c>
      <c r="F343" s="77">
        <v>1171</v>
      </c>
      <c r="G343" s="77" t="s">
        <v>571</v>
      </c>
    </row>
    <row r="344" spans="2:7">
      <c r="B344" s="88" t="s">
        <v>2062</v>
      </c>
      <c r="C344" s="77" t="s">
        <v>445</v>
      </c>
      <c r="D344" s="77">
        <v>11</v>
      </c>
      <c r="E344" s="77">
        <v>117</v>
      </c>
      <c r="F344" s="77">
        <v>1172</v>
      </c>
      <c r="G344" s="77" t="s">
        <v>572</v>
      </c>
    </row>
    <row r="345" spans="2:7">
      <c r="B345" s="88" t="s">
        <v>2062</v>
      </c>
      <c r="C345" s="77" t="s">
        <v>445</v>
      </c>
      <c r="D345" s="77">
        <v>11</v>
      </c>
      <c r="E345" s="77">
        <v>117</v>
      </c>
      <c r="F345" s="77">
        <v>1173</v>
      </c>
      <c r="G345" s="77" t="s">
        <v>573</v>
      </c>
    </row>
    <row r="346" spans="2:7">
      <c r="B346" s="88" t="s">
        <v>2062</v>
      </c>
      <c r="C346" s="77" t="s">
        <v>445</v>
      </c>
      <c r="D346" s="77">
        <v>11</v>
      </c>
      <c r="E346" s="77">
        <v>117</v>
      </c>
      <c r="F346" s="77">
        <v>1174</v>
      </c>
      <c r="G346" s="77" t="s">
        <v>574</v>
      </c>
    </row>
    <row r="347" spans="2:7">
      <c r="B347" s="88" t="s">
        <v>2062</v>
      </c>
      <c r="C347" s="77" t="s">
        <v>445</v>
      </c>
      <c r="D347" s="77">
        <v>11</v>
      </c>
      <c r="E347" s="77">
        <v>118</v>
      </c>
      <c r="F347" s="77">
        <v>0</v>
      </c>
      <c r="G347" s="77" t="s">
        <v>575</v>
      </c>
    </row>
    <row r="348" spans="2:7">
      <c r="B348" s="88" t="s">
        <v>2062</v>
      </c>
      <c r="C348" s="77" t="s">
        <v>445</v>
      </c>
      <c r="D348" s="77">
        <v>11</v>
      </c>
      <c r="E348" s="77">
        <v>118</v>
      </c>
      <c r="F348" s="77">
        <v>1181</v>
      </c>
      <c r="G348" s="77" t="s">
        <v>576</v>
      </c>
    </row>
    <row r="349" spans="2:7">
      <c r="B349" s="88" t="s">
        <v>2062</v>
      </c>
      <c r="C349" s="77" t="s">
        <v>445</v>
      </c>
      <c r="D349" s="77">
        <v>11</v>
      </c>
      <c r="E349" s="77">
        <v>118</v>
      </c>
      <c r="F349" s="77">
        <v>1182</v>
      </c>
      <c r="G349" s="77" t="s">
        <v>577</v>
      </c>
    </row>
    <row r="350" spans="2:7">
      <c r="B350" s="88" t="s">
        <v>2062</v>
      </c>
      <c r="C350" s="77" t="s">
        <v>445</v>
      </c>
      <c r="D350" s="77">
        <v>11</v>
      </c>
      <c r="E350" s="77">
        <v>118</v>
      </c>
      <c r="F350" s="77">
        <v>1183</v>
      </c>
      <c r="G350" s="77" t="s">
        <v>578</v>
      </c>
    </row>
    <row r="351" spans="2:7">
      <c r="B351" s="88" t="s">
        <v>2062</v>
      </c>
      <c r="C351" s="77" t="s">
        <v>445</v>
      </c>
      <c r="D351" s="77">
        <v>11</v>
      </c>
      <c r="E351" s="77">
        <v>118</v>
      </c>
      <c r="F351" s="77">
        <v>1184</v>
      </c>
      <c r="G351" s="77" t="s">
        <v>579</v>
      </c>
    </row>
    <row r="352" spans="2:7">
      <c r="B352" s="88" t="s">
        <v>2062</v>
      </c>
      <c r="C352" s="77" t="s">
        <v>445</v>
      </c>
      <c r="D352" s="77">
        <v>11</v>
      </c>
      <c r="E352" s="77">
        <v>118</v>
      </c>
      <c r="F352" s="77">
        <v>1185</v>
      </c>
      <c r="G352" s="77" t="s">
        <v>580</v>
      </c>
    </row>
    <row r="353" spans="2:7">
      <c r="B353" s="88" t="s">
        <v>2062</v>
      </c>
      <c r="C353" s="77" t="s">
        <v>445</v>
      </c>
      <c r="D353" s="77">
        <v>11</v>
      </c>
      <c r="E353" s="77">
        <v>118</v>
      </c>
      <c r="F353" s="77">
        <v>1186</v>
      </c>
      <c r="G353" s="77" t="s">
        <v>581</v>
      </c>
    </row>
    <row r="354" spans="2:7">
      <c r="B354" s="88" t="s">
        <v>2062</v>
      </c>
      <c r="C354" s="77" t="s">
        <v>445</v>
      </c>
      <c r="D354" s="77">
        <v>11</v>
      </c>
      <c r="E354" s="77">
        <v>118</v>
      </c>
      <c r="F354" s="77">
        <v>1189</v>
      </c>
      <c r="G354" s="77" t="s">
        <v>582</v>
      </c>
    </row>
    <row r="355" spans="2:7">
      <c r="B355" s="88" t="s">
        <v>2062</v>
      </c>
      <c r="C355" s="77" t="s">
        <v>445</v>
      </c>
      <c r="D355" s="77">
        <v>11</v>
      </c>
      <c r="E355" s="77">
        <v>119</v>
      </c>
      <c r="F355" s="77">
        <v>0</v>
      </c>
      <c r="G355" s="77" t="s">
        <v>583</v>
      </c>
    </row>
    <row r="356" spans="2:7">
      <c r="B356" s="88" t="s">
        <v>2062</v>
      </c>
      <c r="C356" s="77" t="s">
        <v>445</v>
      </c>
      <c r="D356" s="77">
        <v>11</v>
      </c>
      <c r="E356" s="77">
        <v>119</v>
      </c>
      <c r="F356" s="77">
        <v>1191</v>
      </c>
      <c r="G356" s="77" t="s">
        <v>584</v>
      </c>
    </row>
    <row r="357" spans="2:7">
      <c r="B357" s="88" t="s">
        <v>2062</v>
      </c>
      <c r="C357" s="77" t="s">
        <v>445</v>
      </c>
      <c r="D357" s="77">
        <v>11</v>
      </c>
      <c r="E357" s="77">
        <v>119</v>
      </c>
      <c r="F357" s="77">
        <v>1192</v>
      </c>
      <c r="G357" s="77" t="s">
        <v>585</v>
      </c>
    </row>
    <row r="358" spans="2:7">
      <c r="B358" s="88" t="s">
        <v>2062</v>
      </c>
      <c r="C358" s="77" t="s">
        <v>445</v>
      </c>
      <c r="D358" s="77">
        <v>11</v>
      </c>
      <c r="E358" s="77">
        <v>119</v>
      </c>
      <c r="F358" s="77">
        <v>1193</v>
      </c>
      <c r="G358" s="77" t="s">
        <v>586</v>
      </c>
    </row>
    <row r="359" spans="2:7">
      <c r="B359" s="88" t="s">
        <v>2062</v>
      </c>
      <c r="C359" s="77" t="s">
        <v>445</v>
      </c>
      <c r="D359" s="77">
        <v>11</v>
      </c>
      <c r="E359" s="77">
        <v>119</v>
      </c>
      <c r="F359" s="77">
        <v>1194</v>
      </c>
      <c r="G359" s="77" t="s">
        <v>587</v>
      </c>
    </row>
    <row r="360" spans="2:7">
      <c r="B360" s="88" t="s">
        <v>2062</v>
      </c>
      <c r="C360" s="77" t="s">
        <v>445</v>
      </c>
      <c r="D360" s="77">
        <v>11</v>
      </c>
      <c r="E360" s="77">
        <v>119</v>
      </c>
      <c r="F360" s="77">
        <v>1195</v>
      </c>
      <c r="G360" s="77" t="s">
        <v>588</v>
      </c>
    </row>
    <row r="361" spans="2:7">
      <c r="B361" s="88" t="s">
        <v>2062</v>
      </c>
      <c r="C361" s="77" t="s">
        <v>445</v>
      </c>
      <c r="D361" s="77">
        <v>11</v>
      </c>
      <c r="E361" s="77">
        <v>119</v>
      </c>
      <c r="F361" s="77">
        <v>1196</v>
      </c>
      <c r="G361" s="77" t="s">
        <v>589</v>
      </c>
    </row>
    <row r="362" spans="2:7">
      <c r="B362" s="88" t="s">
        <v>2062</v>
      </c>
      <c r="C362" s="77" t="s">
        <v>445</v>
      </c>
      <c r="D362" s="77">
        <v>11</v>
      </c>
      <c r="E362" s="77">
        <v>119</v>
      </c>
      <c r="F362" s="77">
        <v>1197</v>
      </c>
      <c r="G362" s="77" t="s">
        <v>590</v>
      </c>
    </row>
    <row r="363" spans="2:7">
      <c r="B363" s="88" t="s">
        <v>2062</v>
      </c>
      <c r="C363" s="77" t="s">
        <v>445</v>
      </c>
      <c r="D363" s="77">
        <v>11</v>
      </c>
      <c r="E363" s="77">
        <v>119</v>
      </c>
      <c r="F363" s="77">
        <v>1198</v>
      </c>
      <c r="G363" s="77" t="s">
        <v>591</v>
      </c>
    </row>
    <row r="364" spans="2:7">
      <c r="B364" s="88" t="s">
        <v>2062</v>
      </c>
      <c r="C364" s="77" t="s">
        <v>445</v>
      </c>
      <c r="D364" s="77">
        <v>11</v>
      </c>
      <c r="E364" s="77">
        <v>119</v>
      </c>
      <c r="F364" s="77">
        <v>1199</v>
      </c>
      <c r="G364" s="77" t="s">
        <v>592</v>
      </c>
    </row>
    <row r="365" spans="2:7">
      <c r="B365" s="88" t="s">
        <v>2062</v>
      </c>
      <c r="C365" s="77" t="s">
        <v>445</v>
      </c>
      <c r="D365" s="77">
        <v>12</v>
      </c>
      <c r="E365" s="77">
        <v>0</v>
      </c>
      <c r="F365" s="77">
        <v>0</v>
      </c>
      <c r="G365" s="77" t="s">
        <v>593</v>
      </c>
    </row>
    <row r="366" spans="2:7">
      <c r="B366" s="88" t="s">
        <v>2062</v>
      </c>
      <c r="C366" s="77" t="s">
        <v>445</v>
      </c>
      <c r="D366" s="77">
        <v>12</v>
      </c>
      <c r="E366" s="77">
        <v>120</v>
      </c>
      <c r="F366" s="77">
        <v>0</v>
      </c>
      <c r="G366" s="77" t="s">
        <v>594</v>
      </c>
    </row>
    <row r="367" spans="2:7">
      <c r="B367" s="88" t="s">
        <v>2062</v>
      </c>
      <c r="C367" s="77" t="s">
        <v>445</v>
      </c>
      <c r="D367" s="77">
        <v>12</v>
      </c>
      <c r="E367" s="77">
        <v>120</v>
      </c>
      <c r="F367" s="77">
        <v>1200</v>
      </c>
      <c r="G367" s="77" t="s">
        <v>272</v>
      </c>
    </row>
    <row r="368" spans="2:7">
      <c r="B368" s="88" t="s">
        <v>2062</v>
      </c>
      <c r="C368" s="77" t="s">
        <v>445</v>
      </c>
      <c r="D368" s="77">
        <v>12</v>
      </c>
      <c r="E368" s="77">
        <v>120</v>
      </c>
      <c r="F368" s="77">
        <v>1209</v>
      </c>
      <c r="G368" s="77" t="s">
        <v>273</v>
      </c>
    </row>
    <row r="369" spans="2:7">
      <c r="B369" s="88" t="s">
        <v>2062</v>
      </c>
      <c r="C369" s="77" t="s">
        <v>445</v>
      </c>
      <c r="D369" s="77">
        <v>12</v>
      </c>
      <c r="E369" s="77">
        <v>121</v>
      </c>
      <c r="F369" s="77">
        <v>0</v>
      </c>
      <c r="G369" s="77" t="s">
        <v>595</v>
      </c>
    </row>
    <row r="370" spans="2:7">
      <c r="B370" s="88" t="s">
        <v>2062</v>
      </c>
      <c r="C370" s="77" t="s">
        <v>445</v>
      </c>
      <c r="D370" s="77">
        <v>12</v>
      </c>
      <c r="E370" s="77">
        <v>121</v>
      </c>
      <c r="F370" s="77">
        <v>1211</v>
      </c>
      <c r="G370" s="77" t="s">
        <v>596</v>
      </c>
    </row>
    <row r="371" spans="2:7">
      <c r="B371" s="88" t="s">
        <v>2062</v>
      </c>
      <c r="C371" s="77" t="s">
        <v>445</v>
      </c>
      <c r="D371" s="77">
        <v>12</v>
      </c>
      <c r="E371" s="77">
        <v>121</v>
      </c>
      <c r="F371" s="77">
        <v>1212</v>
      </c>
      <c r="G371" s="77" t="s">
        <v>597</v>
      </c>
    </row>
    <row r="372" spans="2:7">
      <c r="B372" s="88" t="s">
        <v>2062</v>
      </c>
      <c r="C372" s="77" t="s">
        <v>445</v>
      </c>
      <c r="D372" s="77">
        <v>12</v>
      </c>
      <c r="E372" s="77">
        <v>121</v>
      </c>
      <c r="F372" s="77">
        <v>1213</v>
      </c>
      <c r="G372" s="77" t="s">
        <v>598</v>
      </c>
    </row>
    <row r="373" spans="2:7">
      <c r="B373" s="88" t="s">
        <v>2062</v>
      </c>
      <c r="C373" s="77" t="s">
        <v>445</v>
      </c>
      <c r="D373" s="77">
        <v>12</v>
      </c>
      <c r="E373" s="77">
        <v>121</v>
      </c>
      <c r="F373" s="77">
        <v>1219</v>
      </c>
      <c r="G373" s="77" t="s">
        <v>599</v>
      </c>
    </row>
    <row r="374" spans="2:7">
      <c r="B374" s="88" t="s">
        <v>2062</v>
      </c>
      <c r="C374" s="77" t="s">
        <v>445</v>
      </c>
      <c r="D374" s="77">
        <v>12</v>
      </c>
      <c r="E374" s="77">
        <v>122</v>
      </c>
      <c r="F374" s="77">
        <v>0</v>
      </c>
      <c r="G374" s="77" t="s">
        <v>600</v>
      </c>
    </row>
    <row r="375" spans="2:7">
      <c r="B375" s="88" t="s">
        <v>2062</v>
      </c>
      <c r="C375" s="77" t="s">
        <v>445</v>
      </c>
      <c r="D375" s="77">
        <v>12</v>
      </c>
      <c r="E375" s="77">
        <v>122</v>
      </c>
      <c r="F375" s="77">
        <v>1221</v>
      </c>
      <c r="G375" s="77" t="s">
        <v>601</v>
      </c>
    </row>
    <row r="376" spans="2:7">
      <c r="B376" s="88" t="s">
        <v>2062</v>
      </c>
      <c r="C376" s="77" t="s">
        <v>445</v>
      </c>
      <c r="D376" s="77">
        <v>12</v>
      </c>
      <c r="E376" s="77">
        <v>122</v>
      </c>
      <c r="F376" s="77">
        <v>1222</v>
      </c>
      <c r="G376" s="77" t="s">
        <v>602</v>
      </c>
    </row>
    <row r="377" spans="2:7">
      <c r="B377" s="88" t="s">
        <v>2062</v>
      </c>
      <c r="C377" s="77" t="s">
        <v>445</v>
      </c>
      <c r="D377" s="77">
        <v>12</v>
      </c>
      <c r="E377" s="77">
        <v>122</v>
      </c>
      <c r="F377" s="77">
        <v>1223</v>
      </c>
      <c r="G377" s="77" t="s">
        <v>603</v>
      </c>
    </row>
    <row r="378" spans="2:7">
      <c r="B378" s="88" t="s">
        <v>2062</v>
      </c>
      <c r="C378" s="77" t="s">
        <v>445</v>
      </c>
      <c r="D378" s="77">
        <v>12</v>
      </c>
      <c r="E378" s="77">
        <v>122</v>
      </c>
      <c r="F378" s="77">
        <v>1224</v>
      </c>
      <c r="G378" s="77" t="s">
        <v>604</v>
      </c>
    </row>
    <row r="379" spans="2:7">
      <c r="B379" s="88" t="s">
        <v>2062</v>
      </c>
      <c r="C379" s="77" t="s">
        <v>445</v>
      </c>
      <c r="D379" s="77">
        <v>12</v>
      </c>
      <c r="E379" s="77">
        <v>122</v>
      </c>
      <c r="F379" s="77">
        <v>1225</v>
      </c>
      <c r="G379" s="77" t="s">
        <v>605</v>
      </c>
    </row>
    <row r="380" spans="2:7">
      <c r="B380" s="88" t="s">
        <v>2062</v>
      </c>
      <c r="C380" s="77" t="s">
        <v>445</v>
      </c>
      <c r="D380" s="77">
        <v>12</v>
      </c>
      <c r="E380" s="77">
        <v>122</v>
      </c>
      <c r="F380" s="77">
        <v>1226</v>
      </c>
      <c r="G380" s="77" t="s">
        <v>606</v>
      </c>
    </row>
    <row r="381" spans="2:7">
      <c r="B381" s="88" t="s">
        <v>2062</v>
      </c>
      <c r="C381" s="77" t="s">
        <v>445</v>
      </c>
      <c r="D381" s="77">
        <v>12</v>
      </c>
      <c r="E381" s="77">
        <v>122</v>
      </c>
      <c r="F381" s="77">
        <v>1227</v>
      </c>
      <c r="G381" s="77" t="s">
        <v>607</v>
      </c>
    </row>
    <row r="382" spans="2:7">
      <c r="B382" s="88" t="s">
        <v>2062</v>
      </c>
      <c r="C382" s="77" t="s">
        <v>445</v>
      </c>
      <c r="D382" s="77">
        <v>12</v>
      </c>
      <c r="E382" s="77">
        <v>122</v>
      </c>
      <c r="F382" s="77">
        <v>1228</v>
      </c>
      <c r="G382" s="77" t="s">
        <v>608</v>
      </c>
    </row>
    <row r="383" spans="2:7">
      <c r="B383" s="88" t="s">
        <v>2062</v>
      </c>
      <c r="C383" s="77" t="s">
        <v>445</v>
      </c>
      <c r="D383" s="77">
        <v>12</v>
      </c>
      <c r="E383" s="77">
        <v>123</v>
      </c>
      <c r="F383" s="77">
        <v>0</v>
      </c>
      <c r="G383" s="77" t="s">
        <v>609</v>
      </c>
    </row>
    <row r="384" spans="2:7">
      <c r="B384" s="88" t="s">
        <v>2062</v>
      </c>
      <c r="C384" s="77" t="s">
        <v>445</v>
      </c>
      <c r="D384" s="77">
        <v>12</v>
      </c>
      <c r="E384" s="77">
        <v>123</v>
      </c>
      <c r="F384" s="77">
        <v>1231</v>
      </c>
      <c r="G384" s="77" t="s">
        <v>610</v>
      </c>
    </row>
    <row r="385" spans="2:7">
      <c r="B385" s="88" t="s">
        <v>2062</v>
      </c>
      <c r="C385" s="77" t="s">
        <v>445</v>
      </c>
      <c r="D385" s="77">
        <v>12</v>
      </c>
      <c r="E385" s="77">
        <v>123</v>
      </c>
      <c r="F385" s="77">
        <v>1232</v>
      </c>
      <c r="G385" s="77" t="s">
        <v>611</v>
      </c>
    </row>
    <row r="386" spans="2:7">
      <c r="B386" s="88" t="s">
        <v>2062</v>
      </c>
      <c r="C386" s="77" t="s">
        <v>445</v>
      </c>
      <c r="D386" s="77">
        <v>12</v>
      </c>
      <c r="E386" s="77">
        <v>123</v>
      </c>
      <c r="F386" s="77">
        <v>1233</v>
      </c>
      <c r="G386" s="77" t="s">
        <v>612</v>
      </c>
    </row>
    <row r="387" spans="2:7">
      <c r="B387" s="88" t="s">
        <v>2062</v>
      </c>
      <c r="C387" s="77" t="s">
        <v>445</v>
      </c>
      <c r="D387" s="77">
        <v>12</v>
      </c>
      <c r="E387" s="77">
        <v>129</v>
      </c>
      <c r="F387" s="77">
        <v>0</v>
      </c>
      <c r="G387" s="77" t="s">
        <v>613</v>
      </c>
    </row>
    <row r="388" spans="2:7">
      <c r="B388" s="88" t="s">
        <v>2062</v>
      </c>
      <c r="C388" s="77" t="s">
        <v>445</v>
      </c>
      <c r="D388" s="77">
        <v>12</v>
      </c>
      <c r="E388" s="77">
        <v>129</v>
      </c>
      <c r="F388" s="77">
        <v>1291</v>
      </c>
      <c r="G388" s="77" t="s">
        <v>614</v>
      </c>
    </row>
    <row r="389" spans="2:7">
      <c r="B389" s="88" t="s">
        <v>2062</v>
      </c>
      <c r="C389" s="77" t="s">
        <v>445</v>
      </c>
      <c r="D389" s="77">
        <v>12</v>
      </c>
      <c r="E389" s="77">
        <v>129</v>
      </c>
      <c r="F389" s="77">
        <v>1292</v>
      </c>
      <c r="G389" s="77" t="s">
        <v>615</v>
      </c>
    </row>
    <row r="390" spans="2:7">
      <c r="B390" s="88" t="s">
        <v>2062</v>
      </c>
      <c r="C390" s="77" t="s">
        <v>445</v>
      </c>
      <c r="D390" s="77">
        <v>12</v>
      </c>
      <c r="E390" s="77">
        <v>129</v>
      </c>
      <c r="F390" s="77">
        <v>1299</v>
      </c>
      <c r="G390" s="77" t="s">
        <v>616</v>
      </c>
    </row>
    <row r="391" spans="2:7">
      <c r="B391" s="88" t="s">
        <v>2062</v>
      </c>
      <c r="C391" s="77" t="s">
        <v>445</v>
      </c>
      <c r="D391" s="77">
        <v>13</v>
      </c>
      <c r="E391" s="77">
        <v>0</v>
      </c>
      <c r="F391" s="77">
        <v>0</v>
      </c>
      <c r="G391" s="77" t="s">
        <v>617</v>
      </c>
    </row>
    <row r="392" spans="2:7">
      <c r="B392" s="88" t="s">
        <v>2062</v>
      </c>
      <c r="C392" s="77" t="s">
        <v>445</v>
      </c>
      <c r="D392" s="77">
        <v>13</v>
      </c>
      <c r="E392" s="77">
        <v>130</v>
      </c>
      <c r="F392" s="77">
        <v>0</v>
      </c>
      <c r="G392" s="77" t="s">
        <v>618</v>
      </c>
    </row>
    <row r="393" spans="2:7">
      <c r="B393" s="88" t="s">
        <v>2062</v>
      </c>
      <c r="C393" s="77" t="s">
        <v>445</v>
      </c>
      <c r="D393" s="77">
        <v>13</v>
      </c>
      <c r="E393" s="77">
        <v>130</v>
      </c>
      <c r="F393" s="77">
        <v>1300</v>
      </c>
      <c r="G393" s="77" t="s">
        <v>272</v>
      </c>
    </row>
    <row r="394" spans="2:7">
      <c r="B394" s="88" t="s">
        <v>2062</v>
      </c>
      <c r="C394" s="77" t="s">
        <v>445</v>
      </c>
      <c r="D394" s="77">
        <v>13</v>
      </c>
      <c r="E394" s="77">
        <v>130</v>
      </c>
      <c r="F394" s="77">
        <v>1309</v>
      </c>
      <c r="G394" s="77" t="s">
        <v>273</v>
      </c>
    </row>
    <row r="395" spans="2:7">
      <c r="B395" s="88" t="s">
        <v>2062</v>
      </c>
      <c r="C395" s="77" t="s">
        <v>445</v>
      </c>
      <c r="D395" s="77">
        <v>13</v>
      </c>
      <c r="E395" s="77">
        <v>131</v>
      </c>
      <c r="F395" s="77">
        <v>0</v>
      </c>
      <c r="G395" s="77" t="s">
        <v>619</v>
      </c>
    </row>
    <row r="396" spans="2:7">
      <c r="B396" s="88" t="s">
        <v>2062</v>
      </c>
      <c r="C396" s="77" t="s">
        <v>445</v>
      </c>
      <c r="D396" s="77">
        <v>13</v>
      </c>
      <c r="E396" s="77">
        <v>131</v>
      </c>
      <c r="F396" s="77">
        <v>1311</v>
      </c>
      <c r="G396" s="77" t="s">
        <v>620</v>
      </c>
    </row>
    <row r="397" spans="2:7">
      <c r="B397" s="88" t="s">
        <v>2062</v>
      </c>
      <c r="C397" s="77" t="s">
        <v>445</v>
      </c>
      <c r="D397" s="77">
        <v>13</v>
      </c>
      <c r="E397" s="77">
        <v>131</v>
      </c>
      <c r="F397" s="77">
        <v>1312</v>
      </c>
      <c r="G397" s="77" t="s">
        <v>621</v>
      </c>
    </row>
    <row r="398" spans="2:7">
      <c r="B398" s="88" t="s">
        <v>2062</v>
      </c>
      <c r="C398" s="77" t="s">
        <v>445</v>
      </c>
      <c r="D398" s="77">
        <v>13</v>
      </c>
      <c r="E398" s="77">
        <v>131</v>
      </c>
      <c r="F398" s="77">
        <v>1313</v>
      </c>
      <c r="G398" s="77" t="s">
        <v>622</v>
      </c>
    </row>
    <row r="399" spans="2:7">
      <c r="B399" s="88" t="s">
        <v>2062</v>
      </c>
      <c r="C399" s="77" t="s">
        <v>445</v>
      </c>
      <c r="D399" s="77">
        <v>13</v>
      </c>
      <c r="E399" s="77">
        <v>132</v>
      </c>
      <c r="F399" s="77">
        <v>0</v>
      </c>
      <c r="G399" s="77" t="s">
        <v>623</v>
      </c>
    </row>
    <row r="400" spans="2:7">
      <c r="B400" s="88" t="s">
        <v>2062</v>
      </c>
      <c r="C400" s="77" t="s">
        <v>445</v>
      </c>
      <c r="D400" s="77">
        <v>13</v>
      </c>
      <c r="E400" s="77">
        <v>132</v>
      </c>
      <c r="F400" s="77">
        <v>1321</v>
      </c>
      <c r="G400" s="77" t="s">
        <v>623</v>
      </c>
    </row>
    <row r="401" spans="2:7">
      <c r="B401" s="88" t="s">
        <v>2062</v>
      </c>
      <c r="C401" s="77" t="s">
        <v>445</v>
      </c>
      <c r="D401" s="77">
        <v>13</v>
      </c>
      <c r="E401" s="77">
        <v>133</v>
      </c>
      <c r="F401" s="77">
        <v>0</v>
      </c>
      <c r="G401" s="77" t="s">
        <v>624</v>
      </c>
    </row>
    <row r="402" spans="2:7">
      <c r="B402" s="88" t="s">
        <v>2062</v>
      </c>
      <c r="C402" s="77" t="s">
        <v>445</v>
      </c>
      <c r="D402" s="77">
        <v>13</v>
      </c>
      <c r="E402" s="77">
        <v>133</v>
      </c>
      <c r="F402" s="77">
        <v>1331</v>
      </c>
      <c r="G402" s="77" t="s">
        <v>624</v>
      </c>
    </row>
    <row r="403" spans="2:7">
      <c r="B403" s="88" t="s">
        <v>2062</v>
      </c>
      <c r="C403" s="77" t="s">
        <v>445</v>
      </c>
      <c r="D403" s="77">
        <v>13</v>
      </c>
      <c r="E403" s="77">
        <v>139</v>
      </c>
      <c r="F403" s="77">
        <v>0</v>
      </c>
      <c r="G403" s="77" t="s">
        <v>625</v>
      </c>
    </row>
    <row r="404" spans="2:7">
      <c r="B404" s="88" t="s">
        <v>2062</v>
      </c>
      <c r="C404" s="77" t="s">
        <v>445</v>
      </c>
      <c r="D404" s="77">
        <v>13</v>
      </c>
      <c r="E404" s="77">
        <v>139</v>
      </c>
      <c r="F404" s="77">
        <v>1391</v>
      </c>
      <c r="G404" s="77" t="s">
        <v>626</v>
      </c>
    </row>
    <row r="405" spans="2:7">
      <c r="B405" s="88" t="s">
        <v>2062</v>
      </c>
      <c r="C405" s="77" t="s">
        <v>445</v>
      </c>
      <c r="D405" s="77">
        <v>13</v>
      </c>
      <c r="E405" s="77">
        <v>139</v>
      </c>
      <c r="F405" s="77">
        <v>1392</v>
      </c>
      <c r="G405" s="77" t="s">
        <v>627</v>
      </c>
    </row>
    <row r="406" spans="2:7">
      <c r="B406" s="88" t="s">
        <v>2062</v>
      </c>
      <c r="C406" s="77" t="s">
        <v>445</v>
      </c>
      <c r="D406" s="77">
        <v>13</v>
      </c>
      <c r="E406" s="77">
        <v>139</v>
      </c>
      <c r="F406" s="77">
        <v>1393</v>
      </c>
      <c r="G406" s="77" t="s">
        <v>628</v>
      </c>
    </row>
    <row r="407" spans="2:7">
      <c r="B407" s="88" t="s">
        <v>2062</v>
      </c>
      <c r="C407" s="77" t="s">
        <v>445</v>
      </c>
      <c r="D407" s="77">
        <v>13</v>
      </c>
      <c r="E407" s="77">
        <v>139</v>
      </c>
      <c r="F407" s="77">
        <v>1399</v>
      </c>
      <c r="G407" s="77" t="s">
        <v>629</v>
      </c>
    </row>
    <row r="408" spans="2:7">
      <c r="B408" s="88" t="s">
        <v>2062</v>
      </c>
      <c r="C408" s="77" t="s">
        <v>445</v>
      </c>
      <c r="D408" s="77">
        <v>14</v>
      </c>
      <c r="E408" s="77">
        <v>0</v>
      </c>
      <c r="F408" s="77">
        <v>0</v>
      </c>
      <c r="G408" s="77" t="s">
        <v>630</v>
      </c>
    </row>
    <row r="409" spans="2:7">
      <c r="B409" s="88" t="s">
        <v>2062</v>
      </c>
      <c r="C409" s="77" t="s">
        <v>445</v>
      </c>
      <c r="D409" s="77">
        <v>14</v>
      </c>
      <c r="E409" s="77">
        <v>140</v>
      </c>
      <c r="F409" s="77">
        <v>0</v>
      </c>
      <c r="G409" s="77" t="s">
        <v>631</v>
      </c>
    </row>
    <row r="410" spans="2:7">
      <c r="B410" s="88" t="s">
        <v>2062</v>
      </c>
      <c r="C410" s="77" t="s">
        <v>445</v>
      </c>
      <c r="D410" s="77">
        <v>14</v>
      </c>
      <c r="E410" s="77">
        <v>140</v>
      </c>
      <c r="F410" s="77">
        <v>1400</v>
      </c>
      <c r="G410" s="77" t="s">
        <v>272</v>
      </c>
    </row>
    <row r="411" spans="2:7">
      <c r="B411" s="88" t="s">
        <v>2062</v>
      </c>
      <c r="C411" s="77" t="s">
        <v>445</v>
      </c>
      <c r="D411" s="77">
        <v>14</v>
      </c>
      <c r="E411" s="77">
        <v>140</v>
      </c>
      <c r="F411" s="77">
        <v>1409</v>
      </c>
      <c r="G411" s="77" t="s">
        <v>273</v>
      </c>
    </row>
    <row r="412" spans="2:7">
      <c r="B412" s="88" t="s">
        <v>2062</v>
      </c>
      <c r="C412" s="77" t="s">
        <v>445</v>
      </c>
      <c r="D412" s="77">
        <v>14</v>
      </c>
      <c r="E412" s="77">
        <v>141</v>
      </c>
      <c r="F412" s="77">
        <v>0</v>
      </c>
      <c r="G412" s="77" t="s">
        <v>632</v>
      </c>
    </row>
    <row r="413" spans="2:7">
      <c r="B413" s="88" t="s">
        <v>2062</v>
      </c>
      <c r="C413" s="77" t="s">
        <v>445</v>
      </c>
      <c r="D413" s="77">
        <v>14</v>
      </c>
      <c r="E413" s="77">
        <v>141</v>
      </c>
      <c r="F413" s="77">
        <v>1411</v>
      </c>
      <c r="G413" s="77" t="s">
        <v>632</v>
      </c>
    </row>
    <row r="414" spans="2:7">
      <c r="B414" s="88" t="s">
        <v>2062</v>
      </c>
      <c r="C414" s="77" t="s">
        <v>445</v>
      </c>
      <c r="D414" s="77">
        <v>14</v>
      </c>
      <c r="E414" s="77">
        <v>142</v>
      </c>
      <c r="F414" s="77">
        <v>0</v>
      </c>
      <c r="G414" s="77" t="s">
        <v>633</v>
      </c>
    </row>
    <row r="415" spans="2:7">
      <c r="B415" s="88" t="s">
        <v>2062</v>
      </c>
      <c r="C415" s="77" t="s">
        <v>445</v>
      </c>
      <c r="D415" s="77">
        <v>14</v>
      </c>
      <c r="E415" s="77">
        <v>142</v>
      </c>
      <c r="F415" s="77">
        <v>1421</v>
      </c>
      <c r="G415" s="77" t="s">
        <v>634</v>
      </c>
    </row>
    <row r="416" spans="2:7">
      <c r="B416" s="88" t="s">
        <v>2062</v>
      </c>
      <c r="C416" s="77" t="s">
        <v>445</v>
      </c>
      <c r="D416" s="77">
        <v>14</v>
      </c>
      <c r="E416" s="77">
        <v>142</v>
      </c>
      <c r="F416" s="77">
        <v>1422</v>
      </c>
      <c r="G416" s="77" t="s">
        <v>635</v>
      </c>
    </row>
    <row r="417" spans="2:7">
      <c r="B417" s="88" t="s">
        <v>2062</v>
      </c>
      <c r="C417" s="77" t="s">
        <v>445</v>
      </c>
      <c r="D417" s="77">
        <v>14</v>
      </c>
      <c r="E417" s="77">
        <v>142</v>
      </c>
      <c r="F417" s="77">
        <v>1423</v>
      </c>
      <c r="G417" s="77" t="s">
        <v>636</v>
      </c>
    </row>
    <row r="418" spans="2:7">
      <c r="B418" s="88" t="s">
        <v>2062</v>
      </c>
      <c r="C418" s="77" t="s">
        <v>445</v>
      </c>
      <c r="D418" s="77">
        <v>14</v>
      </c>
      <c r="E418" s="77">
        <v>142</v>
      </c>
      <c r="F418" s="77">
        <v>1424</v>
      </c>
      <c r="G418" s="77" t="s">
        <v>637</v>
      </c>
    </row>
    <row r="419" spans="2:7">
      <c r="B419" s="88" t="s">
        <v>2062</v>
      </c>
      <c r="C419" s="77" t="s">
        <v>445</v>
      </c>
      <c r="D419" s="77">
        <v>14</v>
      </c>
      <c r="E419" s="77">
        <v>143</v>
      </c>
      <c r="F419" s="77">
        <v>0</v>
      </c>
      <c r="G419" s="77" t="s">
        <v>638</v>
      </c>
    </row>
    <row r="420" spans="2:7">
      <c r="B420" s="88" t="s">
        <v>2062</v>
      </c>
      <c r="C420" s="77" t="s">
        <v>445</v>
      </c>
      <c r="D420" s="77">
        <v>14</v>
      </c>
      <c r="E420" s="77">
        <v>143</v>
      </c>
      <c r="F420" s="77">
        <v>1431</v>
      </c>
      <c r="G420" s="77" t="s">
        <v>639</v>
      </c>
    </row>
    <row r="421" spans="2:7">
      <c r="B421" s="88" t="s">
        <v>2062</v>
      </c>
      <c r="C421" s="77" t="s">
        <v>445</v>
      </c>
      <c r="D421" s="77">
        <v>14</v>
      </c>
      <c r="E421" s="77">
        <v>143</v>
      </c>
      <c r="F421" s="77">
        <v>1432</v>
      </c>
      <c r="G421" s="77" t="s">
        <v>640</v>
      </c>
    </row>
    <row r="422" spans="2:7">
      <c r="B422" s="88" t="s">
        <v>2062</v>
      </c>
      <c r="C422" s="77" t="s">
        <v>445</v>
      </c>
      <c r="D422" s="77">
        <v>14</v>
      </c>
      <c r="E422" s="77">
        <v>143</v>
      </c>
      <c r="F422" s="77">
        <v>1433</v>
      </c>
      <c r="G422" s="77" t="s">
        <v>641</v>
      </c>
    </row>
    <row r="423" spans="2:7">
      <c r="B423" s="88" t="s">
        <v>2062</v>
      </c>
      <c r="C423" s="77" t="s">
        <v>445</v>
      </c>
      <c r="D423" s="77">
        <v>14</v>
      </c>
      <c r="E423" s="77">
        <v>144</v>
      </c>
      <c r="F423" s="77">
        <v>0</v>
      </c>
      <c r="G423" s="77" t="s">
        <v>642</v>
      </c>
    </row>
    <row r="424" spans="2:7">
      <c r="B424" s="88" t="s">
        <v>2062</v>
      </c>
      <c r="C424" s="77" t="s">
        <v>445</v>
      </c>
      <c r="D424" s="77">
        <v>14</v>
      </c>
      <c r="E424" s="77">
        <v>144</v>
      </c>
      <c r="F424" s="77">
        <v>1441</v>
      </c>
      <c r="G424" s="77" t="s">
        <v>643</v>
      </c>
    </row>
    <row r="425" spans="2:7">
      <c r="B425" s="88" t="s">
        <v>2062</v>
      </c>
      <c r="C425" s="77" t="s">
        <v>445</v>
      </c>
      <c r="D425" s="77">
        <v>14</v>
      </c>
      <c r="E425" s="77">
        <v>144</v>
      </c>
      <c r="F425" s="77">
        <v>1442</v>
      </c>
      <c r="G425" s="77" t="s">
        <v>644</v>
      </c>
    </row>
    <row r="426" spans="2:7">
      <c r="B426" s="88" t="s">
        <v>2062</v>
      </c>
      <c r="C426" s="77" t="s">
        <v>445</v>
      </c>
      <c r="D426" s="77">
        <v>14</v>
      </c>
      <c r="E426" s="77">
        <v>144</v>
      </c>
      <c r="F426" s="77">
        <v>1449</v>
      </c>
      <c r="G426" s="77" t="s">
        <v>645</v>
      </c>
    </row>
    <row r="427" spans="2:7">
      <c r="B427" s="88" t="s">
        <v>2062</v>
      </c>
      <c r="C427" s="77" t="s">
        <v>445</v>
      </c>
      <c r="D427" s="77">
        <v>14</v>
      </c>
      <c r="E427" s="77">
        <v>145</v>
      </c>
      <c r="F427" s="77">
        <v>0</v>
      </c>
      <c r="G427" s="77" t="s">
        <v>646</v>
      </c>
    </row>
    <row r="428" spans="2:7">
      <c r="B428" s="88" t="s">
        <v>2062</v>
      </c>
      <c r="C428" s="77" t="s">
        <v>445</v>
      </c>
      <c r="D428" s="77">
        <v>14</v>
      </c>
      <c r="E428" s="77">
        <v>145</v>
      </c>
      <c r="F428" s="77">
        <v>1451</v>
      </c>
      <c r="G428" s="77" t="s">
        <v>647</v>
      </c>
    </row>
    <row r="429" spans="2:7">
      <c r="B429" s="88" t="s">
        <v>2062</v>
      </c>
      <c r="C429" s="77" t="s">
        <v>445</v>
      </c>
      <c r="D429" s="77">
        <v>14</v>
      </c>
      <c r="E429" s="77">
        <v>145</v>
      </c>
      <c r="F429" s="77">
        <v>1452</v>
      </c>
      <c r="G429" s="77" t="s">
        <v>648</v>
      </c>
    </row>
    <row r="430" spans="2:7">
      <c r="B430" s="88" t="s">
        <v>2062</v>
      </c>
      <c r="C430" s="77" t="s">
        <v>445</v>
      </c>
      <c r="D430" s="77">
        <v>14</v>
      </c>
      <c r="E430" s="77">
        <v>145</v>
      </c>
      <c r="F430" s="77">
        <v>1453</v>
      </c>
      <c r="G430" s="77" t="s">
        <v>649</v>
      </c>
    </row>
    <row r="431" spans="2:7">
      <c r="B431" s="88" t="s">
        <v>2062</v>
      </c>
      <c r="C431" s="77" t="s">
        <v>445</v>
      </c>
      <c r="D431" s="77">
        <v>14</v>
      </c>
      <c r="E431" s="77">
        <v>145</v>
      </c>
      <c r="F431" s="77">
        <v>1454</v>
      </c>
      <c r="G431" s="77" t="s">
        <v>650</v>
      </c>
    </row>
    <row r="432" spans="2:7">
      <c r="B432" s="88" t="s">
        <v>2062</v>
      </c>
      <c r="C432" s="77" t="s">
        <v>445</v>
      </c>
      <c r="D432" s="77">
        <v>14</v>
      </c>
      <c r="E432" s="77">
        <v>149</v>
      </c>
      <c r="F432" s="77">
        <v>0</v>
      </c>
      <c r="G432" s="77" t="s">
        <v>651</v>
      </c>
    </row>
    <row r="433" spans="2:7">
      <c r="B433" s="88" t="s">
        <v>2062</v>
      </c>
      <c r="C433" s="77" t="s">
        <v>445</v>
      </c>
      <c r="D433" s="77">
        <v>14</v>
      </c>
      <c r="E433" s="77">
        <v>149</v>
      </c>
      <c r="F433" s="77">
        <v>1499</v>
      </c>
      <c r="G433" s="77" t="s">
        <v>651</v>
      </c>
    </row>
    <row r="434" spans="2:7">
      <c r="B434" s="88" t="s">
        <v>2062</v>
      </c>
      <c r="C434" s="77" t="s">
        <v>445</v>
      </c>
      <c r="D434" s="77">
        <v>15</v>
      </c>
      <c r="E434" s="77">
        <v>0</v>
      </c>
      <c r="F434" s="77">
        <v>0</v>
      </c>
      <c r="G434" s="77" t="s">
        <v>652</v>
      </c>
    </row>
    <row r="435" spans="2:7">
      <c r="B435" s="88" t="s">
        <v>2062</v>
      </c>
      <c r="C435" s="77" t="s">
        <v>445</v>
      </c>
      <c r="D435" s="77">
        <v>15</v>
      </c>
      <c r="E435" s="77">
        <v>150</v>
      </c>
      <c r="F435" s="77">
        <v>0</v>
      </c>
      <c r="G435" s="77" t="s">
        <v>653</v>
      </c>
    </row>
    <row r="436" spans="2:7">
      <c r="B436" s="88" t="s">
        <v>2062</v>
      </c>
      <c r="C436" s="77" t="s">
        <v>445</v>
      </c>
      <c r="D436" s="77">
        <v>15</v>
      </c>
      <c r="E436" s="77">
        <v>150</v>
      </c>
      <c r="F436" s="77">
        <v>1500</v>
      </c>
      <c r="G436" s="77" t="s">
        <v>272</v>
      </c>
    </row>
    <row r="437" spans="2:7">
      <c r="B437" s="88" t="s">
        <v>2062</v>
      </c>
      <c r="C437" s="77" t="s">
        <v>445</v>
      </c>
      <c r="D437" s="77">
        <v>15</v>
      </c>
      <c r="E437" s="77">
        <v>150</v>
      </c>
      <c r="F437" s="77">
        <v>1509</v>
      </c>
      <c r="G437" s="77" t="s">
        <v>273</v>
      </c>
    </row>
    <row r="438" spans="2:7">
      <c r="B438" s="88" t="s">
        <v>2062</v>
      </c>
      <c r="C438" s="77" t="s">
        <v>445</v>
      </c>
      <c r="D438" s="77">
        <v>15</v>
      </c>
      <c r="E438" s="77">
        <v>151</v>
      </c>
      <c r="F438" s="77">
        <v>0</v>
      </c>
      <c r="G438" s="77" t="s">
        <v>654</v>
      </c>
    </row>
    <row r="439" spans="2:7">
      <c r="B439" s="88" t="s">
        <v>2062</v>
      </c>
      <c r="C439" s="77" t="s">
        <v>445</v>
      </c>
      <c r="D439" s="77">
        <v>15</v>
      </c>
      <c r="E439" s="77">
        <v>151</v>
      </c>
      <c r="F439" s="77">
        <v>1511</v>
      </c>
      <c r="G439" s="77" t="s">
        <v>655</v>
      </c>
    </row>
    <row r="440" spans="2:7">
      <c r="B440" s="88" t="s">
        <v>2062</v>
      </c>
      <c r="C440" s="77" t="s">
        <v>445</v>
      </c>
      <c r="D440" s="77">
        <v>15</v>
      </c>
      <c r="E440" s="77">
        <v>151</v>
      </c>
      <c r="F440" s="77">
        <v>1512</v>
      </c>
      <c r="G440" s="77" t="s">
        <v>656</v>
      </c>
    </row>
    <row r="441" spans="2:7">
      <c r="B441" s="88" t="s">
        <v>2062</v>
      </c>
      <c r="C441" s="77" t="s">
        <v>445</v>
      </c>
      <c r="D441" s="77">
        <v>15</v>
      </c>
      <c r="E441" s="77">
        <v>151</v>
      </c>
      <c r="F441" s="77">
        <v>1513</v>
      </c>
      <c r="G441" s="77" t="s">
        <v>657</v>
      </c>
    </row>
    <row r="442" spans="2:7">
      <c r="B442" s="88" t="s">
        <v>2062</v>
      </c>
      <c r="C442" s="77" t="s">
        <v>445</v>
      </c>
      <c r="D442" s="77">
        <v>15</v>
      </c>
      <c r="E442" s="77">
        <v>152</v>
      </c>
      <c r="F442" s="77">
        <v>0</v>
      </c>
      <c r="G442" s="77" t="s">
        <v>658</v>
      </c>
    </row>
    <row r="443" spans="2:7">
      <c r="B443" s="88" t="s">
        <v>2062</v>
      </c>
      <c r="C443" s="77" t="s">
        <v>445</v>
      </c>
      <c r="D443" s="77">
        <v>15</v>
      </c>
      <c r="E443" s="77">
        <v>152</v>
      </c>
      <c r="F443" s="77">
        <v>1521</v>
      </c>
      <c r="G443" s="77" t="s">
        <v>658</v>
      </c>
    </row>
    <row r="444" spans="2:7">
      <c r="B444" s="88" t="s">
        <v>2062</v>
      </c>
      <c r="C444" s="77" t="s">
        <v>445</v>
      </c>
      <c r="D444" s="77">
        <v>15</v>
      </c>
      <c r="E444" s="77">
        <v>153</v>
      </c>
      <c r="F444" s="77">
        <v>0</v>
      </c>
      <c r="G444" s="77" t="s">
        <v>659</v>
      </c>
    </row>
    <row r="445" spans="2:7">
      <c r="B445" s="88" t="s">
        <v>2062</v>
      </c>
      <c r="C445" s="77" t="s">
        <v>445</v>
      </c>
      <c r="D445" s="77">
        <v>15</v>
      </c>
      <c r="E445" s="77">
        <v>153</v>
      </c>
      <c r="F445" s="77">
        <v>1531</v>
      </c>
      <c r="G445" s="77" t="s">
        <v>660</v>
      </c>
    </row>
    <row r="446" spans="2:7">
      <c r="B446" s="88" t="s">
        <v>2062</v>
      </c>
      <c r="C446" s="77" t="s">
        <v>445</v>
      </c>
      <c r="D446" s="77">
        <v>15</v>
      </c>
      <c r="E446" s="77">
        <v>153</v>
      </c>
      <c r="F446" s="77">
        <v>1532</v>
      </c>
      <c r="G446" s="77" t="s">
        <v>661</v>
      </c>
    </row>
    <row r="447" spans="2:7">
      <c r="B447" s="88" t="s">
        <v>2062</v>
      </c>
      <c r="C447" s="77" t="s">
        <v>445</v>
      </c>
      <c r="D447" s="77">
        <v>15</v>
      </c>
      <c r="E447" s="77">
        <v>159</v>
      </c>
      <c r="F447" s="77">
        <v>0</v>
      </c>
      <c r="G447" s="77" t="s">
        <v>662</v>
      </c>
    </row>
    <row r="448" spans="2:7">
      <c r="B448" s="88" t="s">
        <v>2062</v>
      </c>
      <c r="C448" s="77" t="s">
        <v>445</v>
      </c>
      <c r="D448" s="77">
        <v>15</v>
      </c>
      <c r="E448" s="77">
        <v>159</v>
      </c>
      <c r="F448" s="77">
        <v>1591</v>
      </c>
      <c r="G448" s="77" t="s">
        <v>662</v>
      </c>
    </row>
    <row r="449" spans="2:7">
      <c r="B449" s="88" t="s">
        <v>2062</v>
      </c>
      <c r="C449" s="77" t="s">
        <v>445</v>
      </c>
      <c r="D449" s="77">
        <v>16</v>
      </c>
      <c r="E449" s="77">
        <v>0</v>
      </c>
      <c r="F449" s="77">
        <v>0</v>
      </c>
      <c r="G449" s="77" t="s">
        <v>663</v>
      </c>
    </row>
    <row r="450" spans="2:7">
      <c r="B450" s="88" t="s">
        <v>2062</v>
      </c>
      <c r="C450" s="77" t="s">
        <v>445</v>
      </c>
      <c r="D450" s="77">
        <v>16</v>
      </c>
      <c r="E450" s="77">
        <v>160</v>
      </c>
      <c r="F450" s="77">
        <v>0</v>
      </c>
      <c r="G450" s="77" t="s">
        <v>664</v>
      </c>
    </row>
    <row r="451" spans="2:7">
      <c r="B451" s="88" t="s">
        <v>2062</v>
      </c>
      <c r="C451" s="77" t="s">
        <v>445</v>
      </c>
      <c r="D451" s="77">
        <v>16</v>
      </c>
      <c r="E451" s="77">
        <v>160</v>
      </c>
      <c r="F451" s="77">
        <v>1600</v>
      </c>
      <c r="G451" s="77" t="s">
        <v>272</v>
      </c>
    </row>
    <row r="452" spans="2:7">
      <c r="B452" s="88" t="s">
        <v>2062</v>
      </c>
      <c r="C452" s="77" t="s">
        <v>445</v>
      </c>
      <c r="D452" s="77">
        <v>16</v>
      </c>
      <c r="E452" s="77">
        <v>160</v>
      </c>
      <c r="F452" s="77">
        <v>1609</v>
      </c>
      <c r="G452" s="77" t="s">
        <v>273</v>
      </c>
    </row>
    <row r="453" spans="2:7">
      <c r="B453" s="88" t="s">
        <v>2062</v>
      </c>
      <c r="C453" s="77" t="s">
        <v>445</v>
      </c>
      <c r="D453" s="77">
        <v>16</v>
      </c>
      <c r="E453" s="77">
        <v>161</v>
      </c>
      <c r="F453" s="77">
        <v>0</v>
      </c>
      <c r="G453" s="77" t="s">
        <v>665</v>
      </c>
    </row>
    <row r="454" spans="2:7">
      <c r="B454" s="88" t="s">
        <v>2062</v>
      </c>
      <c r="C454" s="77" t="s">
        <v>445</v>
      </c>
      <c r="D454" s="77">
        <v>16</v>
      </c>
      <c r="E454" s="77">
        <v>161</v>
      </c>
      <c r="F454" s="77">
        <v>1611</v>
      </c>
      <c r="G454" s="77" t="s">
        <v>666</v>
      </c>
    </row>
    <row r="455" spans="2:7">
      <c r="B455" s="88" t="s">
        <v>2062</v>
      </c>
      <c r="C455" s="77" t="s">
        <v>445</v>
      </c>
      <c r="D455" s="77">
        <v>16</v>
      </c>
      <c r="E455" s="77">
        <v>161</v>
      </c>
      <c r="F455" s="77">
        <v>1612</v>
      </c>
      <c r="G455" s="77" t="s">
        <v>667</v>
      </c>
    </row>
    <row r="456" spans="2:7">
      <c r="B456" s="88" t="s">
        <v>2062</v>
      </c>
      <c r="C456" s="77" t="s">
        <v>445</v>
      </c>
      <c r="D456" s="77">
        <v>16</v>
      </c>
      <c r="E456" s="77">
        <v>161</v>
      </c>
      <c r="F456" s="77">
        <v>1619</v>
      </c>
      <c r="G456" s="77" t="s">
        <v>668</v>
      </c>
    </row>
    <row r="457" spans="2:7">
      <c r="B457" s="88" t="s">
        <v>2062</v>
      </c>
      <c r="C457" s="77" t="s">
        <v>445</v>
      </c>
      <c r="D457" s="77">
        <v>16</v>
      </c>
      <c r="E457" s="77">
        <v>162</v>
      </c>
      <c r="F457" s="77">
        <v>0</v>
      </c>
      <c r="G457" s="77" t="s">
        <v>669</v>
      </c>
    </row>
    <row r="458" spans="2:7">
      <c r="B458" s="88" t="s">
        <v>2062</v>
      </c>
      <c r="C458" s="77" t="s">
        <v>445</v>
      </c>
      <c r="D458" s="77">
        <v>16</v>
      </c>
      <c r="E458" s="77">
        <v>162</v>
      </c>
      <c r="F458" s="77">
        <v>1621</v>
      </c>
      <c r="G458" s="77" t="s">
        <v>670</v>
      </c>
    </row>
    <row r="459" spans="2:7">
      <c r="B459" s="88" t="s">
        <v>2062</v>
      </c>
      <c r="C459" s="77" t="s">
        <v>445</v>
      </c>
      <c r="D459" s="77">
        <v>16</v>
      </c>
      <c r="E459" s="77">
        <v>162</v>
      </c>
      <c r="F459" s="77">
        <v>1622</v>
      </c>
      <c r="G459" s="77" t="s">
        <v>671</v>
      </c>
    </row>
    <row r="460" spans="2:7">
      <c r="B460" s="88" t="s">
        <v>2062</v>
      </c>
      <c r="C460" s="77" t="s">
        <v>445</v>
      </c>
      <c r="D460" s="77">
        <v>16</v>
      </c>
      <c r="E460" s="77">
        <v>162</v>
      </c>
      <c r="F460" s="77">
        <v>1623</v>
      </c>
      <c r="G460" s="77" t="s">
        <v>672</v>
      </c>
    </row>
    <row r="461" spans="2:7">
      <c r="B461" s="88" t="s">
        <v>2062</v>
      </c>
      <c r="C461" s="77" t="s">
        <v>445</v>
      </c>
      <c r="D461" s="77">
        <v>16</v>
      </c>
      <c r="E461" s="77">
        <v>162</v>
      </c>
      <c r="F461" s="77">
        <v>1624</v>
      </c>
      <c r="G461" s="77" t="s">
        <v>673</v>
      </c>
    </row>
    <row r="462" spans="2:7">
      <c r="B462" s="88" t="s">
        <v>2062</v>
      </c>
      <c r="C462" s="77" t="s">
        <v>445</v>
      </c>
      <c r="D462" s="77">
        <v>16</v>
      </c>
      <c r="E462" s="77">
        <v>162</v>
      </c>
      <c r="F462" s="77">
        <v>1629</v>
      </c>
      <c r="G462" s="77" t="s">
        <v>674</v>
      </c>
    </row>
    <row r="463" spans="2:7">
      <c r="B463" s="88" t="s">
        <v>2062</v>
      </c>
      <c r="C463" s="77" t="s">
        <v>445</v>
      </c>
      <c r="D463" s="77">
        <v>16</v>
      </c>
      <c r="E463" s="77">
        <v>163</v>
      </c>
      <c r="F463" s="77">
        <v>0</v>
      </c>
      <c r="G463" s="77" t="s">
        <v>675</v>
      </c>
    </row>
    <row r="464" spans="2:7">
      <c r="B464" s="88" t="s">
        <v>2062</v>
      </c>
      <c r="C464" s="77" t="s">
        <v>445</v>
      </c>
      <c r="D464" s="77">
        <v>16</v>
      </c>
      <c r="E464" s="77">
        <v>163</v>
      </c>
      <c r="F464" s="77">
        <v>1631</v>
      </c>
      <c r="G464" s="77" t="s">
        <v>676</v>
      </c>
    </row>
    <row r="465" spans="2:7">
      <c r="B465" s="88" t="s">
        <v>2062</v>
      </c>
      <c r="C465" s="77" t="s">
        <v>445</v>
      </c>
      <c r="D465" s="77">
        <v>16</v>
      </c>
      <c r="E465" s="77">
        <v>163</v>
      </c>
      <c r="F465" s="77">
        <v>1632</v>
      </c>
      <c r="G465" s="77" t="s">
        <v>677</v>
      </c>
    </row>
    <row r="466" spans="2:7">
      <c r="B466" s="88" t="s">
        <v>2062</v>
      </c>
      <c r="C466" s="77" t="s">
        <v>445</v>
      </c>
      <c r="D466" s="77">
        <v>16</v>
      </c>
      <c r="E466" s="77">
        <v>163</v>
      </c>
      <c r="F466" s="77">
        <v>1633</v>
      </c>
      <c r="G466" s="77" t="s">
        <v>678</v>
      </c>
    </row>
    <row r="467" spans="2:7">
      <c r="B467" s="88" t="s">
        <v>2062</v>
      </c>
      <c r="C467" s="77" t="s">
        <v>445</v>
      </c>
      <c r="D467" s="77">
        <v>16</v>
      </c>
      <c r="E467" s="77">
        <v>163</v>
      </c>
      <c r="F467" s="77">
        <v>1634</v>
      </c>
      <c r="G467" s="77" t="s">
        <v>679</v>
      </c>
    </row>
    <row r="468" spans="2:7">
      <c r="B468" s="88" t="s">
        <v>2062</v>
      </c>
      <c r="C468" s="77" t="s">
        <v>445</v>
      </c>
      <c r="D468" s="77">
        <v>16</v>
      </c>
      <c r="E468" s="77">
        <v>163</v>
      </c>
      <c r="F468" s="77">
        <v>1635</v>
      </c>
      <c r="G468" s="77" t="s">
        <v>680</v>
      </c>
    </row>
    <row r="469" spans="2:7">
      <c r="B469" s="88" t="s">
        <v>2062</v>
      </c>
      <c r="C469" s="77" t="s">
        <v>445</v>
      </c>
      <c r="D469" s="77">
        <v>16</v>
      </c>
      <c r="E469" s="77">
        <v>163</v>
      </c>
      <c r="F469" s="77">
        <v>1636</v>
      </c>
      <c r="G469" s="77" t="s">
        <v>681</v>
      </c>
    </row>
    <row r="470" spans="2:7">
      <c r="B470" s="88" t="s">
        <v>2062</v>
      </c>
      <c r="C470" s="77" t="s">
        <v>445</v>
      </c>
      <c r="D470" s="77">
        <v>16</v>
      </c>
      <c r="E470" s="77">
        <v>163</v>
      </c>
      <c r="F470" s="77">
        <v>1639</v>
      </c>
      <c r="G470" s="77" t="s">
        <v>682</v>
      </c>
    </row>
    <row r="471" spans="2:7">
      <c r="B471" s="88" t="s">
        <v>2062</v>
      </c>
      <c r="C471" s="77" t="s">
        <v>445</v>
      </c>
      <c r="D471" s="77">
        <v>16</v>
      </c>
      <c r="E471" s="77">
        <v>164</v>
      </c>
      <c r="F471" s="77">
        <v>0</v>
      </c>
      <c r="G471" s="77" t="s">
        <v>683</v>
      </c>
    </row>
    <row r="472" spans="2:7">
      <c r="B472" s="88" t="s">
        <v>2062</v>
      </c>
      <c r="C472" s="77" t="s">
        <v>445</v>
      </c>
      <c r="D472" s="77">
        <v>16</v>
      </c>
      <c r="E472" s="77">
        <v>164</v>
      </c>
      <c r="F472" s="77">
        <v>1641</v>
      </c>
      <c r="G472" s="77" t="s">
        <v>684</v>
      </c>
    </row>
    <row r="473" spans="2:7">
      <c r="B473" s="88" t="s">
        <v>2062</v>
      </c>
      <c r="C473" s="77" t="s">
        <v>445</v>
      </c>
      <c r="D473" s="77">
        <v>16</v>
      </c>
      <c r="E473" s="77">
        <v>164</v>
      </c>
      <c r="F473" s="77">
        <v>1642</v>
      </c>
      <c r="G473" s="77" t="s">
        <v>685</v>
      </c>
    </row>
    <row r="474" spans="2:7">
      <c r="B474" s="88" t="s">
        <v>2062</v>
      </c>
      <c r="C474" s="77" t="s">
        <v>445</v>
      </c>
      <c r="D474" s="77">
        <v>16</v>
      </c>
      <c r="E474" s="77">
        <v>164</v>
      </c>
      <c r="F474" s="77">
        <v>1643</v>
      </c>
      <c r="G474" s="77" t="s">
        <v>686</v>
      </c>
    </row>
    <row r="475" spans="2:7">
      <c r="B475" s="88" t="s">
        <v>2062</v>
      </c>
      <c r="C475" s="77" t="s">
        <v>445</v>
      </c>
      <c r="D475" s="77">
        <v>16</v>
      </c>
      <c r="E475" s="77">
        <v>164</v>
      </c>
      <c r="F475" s="77">
        <v>1644</v>
      </c>
      <c r="G475" s="77" t="s">
        <v>687</v>
      </c>
    </row>
    <row r="476" spans="2:7">
      <c r="B476" s="88" t="s">
        <v>2062</v>
      </c>
      <c r="C476" s="77" t="s">
        <v>445</v>
      </c>
      <c r="D476" s="77">
        <v>16</v>
      </c>
      <c r="E476" s="77">
        <v>164</v>
      </c>
      <c r="F476" s="77">
        <v>1645</v>
      </c>
      <c r="G476" s="77" t="s">
        <v>688</v>
      </c>
    </row>
    <row r="477" spans="2:7">
      <c r="B477" s="88" t="s">
        <v>2062</v>
      </c>
      <c r="C477" s="77" t="s">
        <v>445</v>
      </c>
      <c r="D477" s="77">
        <v>16</v>
      </c>
      <c r="E477" s="77">
        <v>164</v>
      </c>
      <c r="F477" s="77">
        <v>1646</v>
      </c>
      <c r="G477" s="77" t="s">
        <v>689</v>
      </c>
    </row>
    <row r="478" spans="2:7">
      <c r="B478" s="88" t="s">
        <v>2062</v>
      </c>
      <c r="C478" s="77" t="s">
        <v>445</v>
      </c>
      <c r="D478" s="77">
        <v>16</v>
      </c>
      <c r="E478" s="77">
        <v>164</v>
      </c>
      <c r="F478" s="77">
        <v>1647</v>
      </c>
      <c r="G478" s="77" t="s">
        <v>690</v>
      </c>
    </row>
    <row r="479" spans="2:7">
      <c r="B479" s="88" t="s">
        <v>2062</v>
      </c>
      <c r="C479" s="77" t="s">
        <v>445</v>
      </c>
      <c r="D479" s="77">
        <v>16</v>
      </c>
      <c r="E479" s="77">
        <v>165</v>
      </c>
      <c r="F479" s="77">
        <v>0</v>
      </c>
      <c r="G479" s="77" t="s">
        <v>691</v>
      </c>
    </row>
    <row r="480" spans="2:7">
      <c r="B480" s="88" t="s">
        <v>2062</v>
      </c>
      <c r="C480" s="77" t="s">
        <v>445</v>
      </c>
      <c r="D480" s="77">
        <v>16</v>
      </c>
      <c r="E480" s="77">
        <v>165</v>
      </c>
      <c r="F480" s="77">
        <v>1651</v>
      </c>
      <c r="G480" s="77" t="s">
        <v>692</v>
      </c>
    </row>
    <row r="481" spans="2:7">
      <c r="B481" s="88" t="s">
        <v>2062</v>
      </c>
      <c r="C481" s="77" t="s">
        <v>445</v>
      </c>
      <c r="D481" s="77">
        <v>16</v>
      </c>
      <c r="E481" s="77">
        <v>165</v>
      </c>
      <c r="F481" s="77">
        <v>1652</v>
      </c>
      <c r="G481" s="77" t="s">
        <v>693</v>
      </c>
    </row>
    <row r="482" spans="2:7">
      <c r="B482" s="88" t="s">
        <v>2062</v>
      </c>
      <c r="C482" s="77" t="s">
        <v>445</v>
      </c>
      <c r="D482" s="77">
        <v>16</v>
      </c>
      <c r="E482" s="77">
        <v>165</v>
      </c>
      <c r="F482" s="77">
        <v>1653</v>
      </c>
      <c r="G482" s="77" t="s">
        <v>694</v>
      </c>
    </row>
    <row r="483" spans="2:7">
      <c r="B483" s="88" t="s">
        <v>2062</v>
      </c>
      <c r="C483" s="77" t="s">
        <v>445</v>
      </c>
      <c r="D483" s="77">
        <v>16</v>
      </c>
      <c r="E483" s="77">
        <v>165</v>
      </c>
      <c r="F483" s="77">
        <v>1654</v>
      </c>
      <c r="G483" s="77" t="s">
        <v>695</v>
      </c>
    </row>
    <row r="484" spans="2:7">
      <c r="B484" s="88" t="s">
        <v>2062</v>
      </c>
      <c r="C484" s="77" t="s">
        <v>445</v>
      </c>
      <c r="D484" s="77">
        <v>16</v>
      </c>
      <c r="E484" s="77">
        <v>165</v>
      </c>
      <c r="F484" s="77">
        <v>1655</v>
      </c>
      <c r="G484" s="77" t="s">
        <v>696</v>
      </c>
    </row>
    <row r="485" spans="2:7">
      <c r="B485" s="88" t="s">
        <v>2062</v>
      </c>
      <c r="C485" s="77" t="s">
        <v>445</v>
      </c>
      <c r="D485" s="77">
        <v>16</v>
      </c>
      <c r="E485" s="77">
        <v>166</v>
      </c>
      <c r="F485" s="77">
        <v>0</v>
      </c>
      <c r="G485" s="77" t="s">
        <v>697</v>
      </c>
    </row>
    <row r="486" spans="2:7">
      <c r="B486" s="88" t="s">
        <v>2062</v>
      </c>
      <c r="C486" s="77" t="s">
        <v>445</v>
      </c>
      <c r="D486" s="77">
        <v>16</v>
      </c>
      <c r="E486" s="77">
        <v>166</v>
      </c>
      <c r="F486" s="77">
        <v>1661</v>
      </c>
      <c r="G486" s="77" t="s">
        <v>698</v>
      </c>
    </row>
    <row r="487" spans="2:7">
      <c r="B487" s="88" t="s">
        <v>2062</v>
      </c>
      <c r="C487" s="77" t="s">
        <v>445</v>
      </c>
      <c r="D487" s="77">
        <v>16</v>
      </c>
      <c r="E487" s="77">
        <v>166</v>
      </c>
      <c r="F487" s="77">
        <v>1662</v>
      </c>
      <c r="G487" s="77" t="s">
        <v>699</v>
      </c>
    </row>
    <row r="488" spans="2:7">
      <c r="B488" s="88" t="s">
        <v>2062</v>
      </c>
      <c r="C488" s="77" t="s">
        <v>445</v>
      </c>
      <c r="D488" s="77">
        <v>16</v>
      </c>
      <c r="E488" s="77">
        <v>166</v>
      </c>
      <c r="F488" s="77">
        <v>1669</v>
      </c>
      <c r="G488" s="77" t="s">
        <v>700</v>
      </c>
    </row>
    <row r="489" spans="2:7">
      <c r="B489" s="88" t="s">
        <v>2062</v>
      </c>
      <c r="C489" s="77" t="s">
        <v>445</v>
      </c>
      <c r="D489" s="77">
        <v>16</v>
      </c>
      <c r="E489" s="77">
        <v>169</v>
      </c>
      <c r="F489" s="77">
        <v>0</v>
      </c>
      <c r="G489" s="77" t="s">
        <v>701</v>
      </c>
    </row>
    <row r="490" spans="2:7">
      <c r="B490" s="88" t="s">
        <v>2062</v>
      </c>
      <c r="C490" s="77" t="s">
        <v>445</v>
      </c>
      <c r="D490" s="77">
        <v>16</v>
      </c>
      <c r="E490" s="77">
        <v>169</v>
      </c>
      <c r="F490" s="77">
        <v>1691</v>
      </c>
      <c r="G490" s="77" t="s">
        <v>702</v>
      </c>
    </row>
    <row r="491" spans="2:7">
      <c r="B491" s="88" t="s">
        <v>2062</v>
      </c>
      <c r="C491" s="77" t="s">
        <v>445</v>
      </c>
      <c r="D491" s="77">
        <v>16</v>
      </c>
      <c r="E491" s="77">
        <v>169</v>
      </c>
      <c r="F491" s="77">
        <v>1692</v>
      </c>
      <c r="G491" s="77" t="s">
        <v>703</v>
      </c>
    </row>
    <row r="492" spans="2:7">
      <c r="B492" s="88" t="s">
        <v>2062</v>
      </c>
      <c r="C492" s="77" t="s">
        <v>445</v>
      </c>
      <c r="D492" s="77">
        <v>16</v>
      </c>
      <c r="E492" s="77">
        <v>169</v>
      </c>
      <c r="F492" s="77">
        <v>1693</v>
      </c>
      <c r="G492" s="77" t="s">
        <v>704</v>
      </c>
    </row>
    <row r="493" spans="2:7">
      <c r="B493" s="88" t="s">
        <v>2062</v>
      </c>
      <c r="C493" s="77" t="s">
        <v>445</v>
      </c>
      <c r="D493" s="77">
        <v>16</v>
      </c>
      <c r="E493" s="77">
        <v>169</v>
      </c>
      <c r="F493" s="77">
        <v>1694</v>
      </c>
      <c r="G493" s="77" t="s">
        <v>705</v>
      </c>
    </row>
    <row r="494" spans="2:7">
      <c r="B494" s="88" t="s">
        <v>2062</v>
      </c>
      <c r="C494" s="77" t="s">
        <v>445</v>
      </c>
      <c r="D494" s="77">
        <v>16</v>
      </c>
      <c r="E494" s="77">
        <v>169</v>
      </c>
      <c r="F494" s="77">
        <v>1695</v>
      </c>
      <c r="G494" s="77" t="s">
        <v>706</v>
      </c>
    </row>
    <row r="495" spans="2:7">
      <c r="B495" s="88" t="s">
        <v>2062</v>
      </c>
      <c r="C495" s="77" t="s">
        <v>445</v>
      </c>
      <c r="D495" s="77">
        <v>16</v>
      </c>
      <c r="E495" s="77">
        <v>169</v>
      </c>
      <c r="F495" s="77">
        <v>1696</v>
      </c>
      <c r="G495" s="77" t="s">
        <v>707</v>
      </c>
    </row>
    <row r="496" spans="2:7">
      <c r="B496" s="88" t="s">
        <v>2062</v>
      </c>
      <c r="C496" s="77" t="s">
        <v>445</v>
      </c>
      <c r="D496" s="77">
        <v>16</v>
      </c>
      <c r="E496" s="77">
        <v>169</v>
      </c>
      <c r="F496" s="77">
        <v>1697</v>
      </c>
      <c r="G496" s="77" t="s">
        <v>708</v>
      </c>
    </row>
    <row r="497" spans="2:7">
      <c r="B497" s="88" t="s">
        <v>2062</v>
      </c>
      <c r="C497" s="77" t="s">
        <v>445</v>
      </c>
      <c r="D497" s="77">
        <v>16</v>
      </c>
      <c r="E497" s="77">
        <v>169</v>
      </c>
      <c r="F497" s="77">
        <v>1699</v>
      </c>
      <c r="G497" s="77" t="s">
        <v>709</v>
      </c>
    </row>
    <row r="498" spans="2:7">
      <c r="B498" s="88" t="s">
        <v>2062</v>
      </c>
      <c r="C498" s="77" t="s">
        <v>445</v>
      </c>
      <c r="D498" s="77">
        <v>17</v>
      </c>
      <c r="E498" s="77">
        <v>0</v>
      </c>
      <c r="F498" s="77">
        <v>0</v>
      </c>
      <c r="G498" s="77" t="s">
        <v>710</v>
      </c>
    </row>
    <row r="499" spans="2:7">
      <c r="B499" s="88" t="s">
        <v>2062</v>
      </c>
      <c r="C499" s="77" t="s">
        <v>445</v>
      </c>
      <c r="D499" s="77">
        <v>17</v>
      </c>
      <c r="E499" s="77">
        <v>170</v>
      </c>
      <c r="F499" s="77">
        <v>0</v>
      </c>
      <c r="G499" s="77" t="s">
        <v>711</v>
      </c>
    </row>
    <row r="500" spans="2:7">
      <c r="B500" s="88" t="s">
        <v>2062</v>
      </c>
      <c r="C500" s="77" t="s">
        <v>445</v>
      </c>
      <c r="D500" s="77">
        <v>17</v>
      </c>
      <c r="E500" s="77">
        <v>170</v>
      </c>
      <c r="F500" s="77">
        <v>1700</v>
      </c>
      <c r="G500" s="77" t="s">
        <v>272</v>
      </c>
    </row>
    <row r="501" spans="2:7">
      <c r="B501" s="88" t="s">
        <v>2062</v>
      </c>
      <c r="C501" s="77" t="s">
        <v>445</v>
      </c>
      <c r="D501" s="77">
        <v>17</v>
      </c>
      <c r="E501" s="77">
        <v>170</v>
      </c>
      <c r="F501" s="77">
        <v>1709</v>
      </c>
      <c r="G501" s="77" t="s">
        <v>273</v>
      </c>
    </row>
    <row r="502" spans="2:7">
      <c r="B502" s="88" t="s">
        <v>2062</v>
      </c>
      <c r="C502" s="77" t="s">
        <v>445</v>
      </c>
      <c r="D502" s="77">
        <v>17</v>
      </c>
      <c r="E502" s="77">
        <v>171</v>
      </c>
      <c r="F502" s="77">
        <v>0</v>
      </c>
      <c r="G502" s="77" t="s">
        <v>712</v>
      </c>
    </row>
    <row r="503" spans="2:7">
      <c r="B503" s="88" t="s">
        <v>2062</v>
      </c>
      <c r="C503" s="77" t="s">
        <v>445</v>
      </c>
      <c r="D503" s="77">
        <v>17</v>
      </c>
      <c r="E503" s="77">
        <v>171</v>
      </c>
      <c r="F503" s="77">
        <v>1711</v>
      </c>
      <c r="G503" s="77" t="s">
        <v>712</v>
      </c>
    </row>
    <row r="504" spans="2:7">
      <c r="B504" s="88" t="s">
        <v>2062</v>
      </c>
      <c r="C504" s="77" t="s">
        <v>445</v>
      </c>
      <c r="D504" s="77">
        <v>17</v>
      </c>
      <c r="E504" s="77">
        <v>172</v>
      </c>
      <c r="F504" s="77">
        <v>0</v>
      </c>
      <c r="G504" s="77" t="s">
        <v>713</v>
      </c>
    </row>
    <row r="505" spans="2:7">
      <c r="B505" s="88" t="s">
        <v>2062</v>
      </c>
      <c r="C505" s="77" t="s">
        <v>445</v>
      </c>
      <c r="D505" s="77">
        <v>17</v>
      </c>
      <c r="E505" s="77">
        <v>172</v>
      </c>
      <c r="F505" s="77">
        <v>1721</v>
      </c>
      <c r="G505" s="77" t="s">
        <v>713</v>
      </c>
    </row>
    <row r="506" spans="2:7">
      <c r="B506" s="88" t="s">
        <v>2062</v>
      </c>
      <c r="C506" s="77" t="s">
        <v>445</v>
      </c>
      <c r="D506" s="77">
        <v>17</v>
      </c>
      <c r="E506" s="77">
        <v>173</v>
      </c>
      <c r="F506" s="77">
        <v>0</v>
      </c>
      <c r="G506" s="77" t="s">
        <v>714</v>
      </c>
    </row>
    <row r="507" spans="2:7">
      <c r="B507" s="88" t="s">
        <v>2062</v>
      </c>
      <c r="C507" s="77" t="s">
        <v>445</v>
      </c>
      <c r="D507" s="77">
        <v>17</v>
      </c>
      <c r="E507" s="77">
        <v>173</v>
      </c>
      <c r="F507" s="77">
        <v>1731</v>
      </c>
      <c r="G507" s="77" t="s">
        <v>714</v>
      </c>
    </row>
    <row r="508" spans="2:7">
      <c r="B508" s="88" t="s">
        <v>2062</v>
      </c>
      <c r="C508" s="77" t="s">
        <v>445</v>
      </c>
      <c r="D508" s="77">
        <v>17</v>
      </c>
      <c r="E508" s="77">
        <v>174</v>
      </c>
      <c r="F508" s="77">
        <v>0</v>
      </c>
      <c r="G508" s="77" t="s">
        <v>715</v>
      </c>
    </row>
    <row r="509" spans="2:7">
      <c r="B509" s="88" t="s">
        <v>2062</v>
      </c>
      <c r="C509" s="77" t="s">
        <v>445</v>
      </c>
      <c r="D509" s="77">
        <v>17</v>
      </c>
      <c r="E509" s="77">
        <v>174</v>
      </c>
      <c r="F509" s="77">
        <v>1741</v>
      </c>
      <c r="G509" s="77" t="s">
        <v>715</v>
      </c>
    </row>
    <row r="510" spans="2:7">
      <c r="B510" s="88" t="s">
        <v>2062</v>
      </c>
      <c r="C510" s="77" t="s">
        <v>445</v>
      </c>
      <c r="D510" s="77">
        <v>17</v>
      </c>
      <c r="E510" s="77">
        <v>179</v>
      </c>
      <c r="F510" s="77">
        <v>0</v>
      </c>
      <c r="G510" s="77" t="s">
        <v>716</v>
      </c>
    </row>
    <row r="511" spans="2:7">
      <c r="B511" s="88" t="s">
        <v>2062</v>
      </c>
      <c r="C511" s="77" t="s">
        <v>445</v>
      </c>
      <c r="D511" s="77">
        <v>17</v>
      </c>
      <c r="E511" s="77">
        <v>179</v>
      </c>
      <c r="F511" s="77">
        <v>1799</v>
      </c>
      <c r="G511" s="77" t="s">
        <v>716</v>
      </c>
    </row>
    <row r="512" spans="2:7">
      <c r="B512" s="88" t="s">
        <v>2062</v>
      </c>
      <c r="C512" s="77" t="s">
        <v>445</v>
      </c>
      <c r="D512" s="77">
        <v>18</v>
      </c>
      <c r="E512" s="77">
        <v>0</v>
      </c>
      <c r="F512" s="77">
        <v>0</v>
      </c>
      <c r="G512" s="77" t="s">
        <v>717</v>
      </c>
    </row>
    <row r="513" spans="2:7">
      <c r="B513" s="88" t="s">
        <v>2062</v>
      </c>
      <c r="C513" s="77" t="s">
        <v>445</v>
      </c>
      <c r="D513" s="77">
        <v>18</v>
      </c>
      <c r="E513" s="77">
        <v>180</v>
      </c>
      <c r="F513" s="77">
        <v>0</v>
      </c>
      <c r="G513" s="77" t="s">
        <v>718</v>
      </c>
    </row>
    <row r="514" spans="2:7">
      <c r="B514" s="88" t="s">
        <v>2062</v>
      </c>
      <c r="C514" s="77" t="s">
        <v>445</v>
      </c>
      <c r="D514" s="77">
        <v>18</v>
      </c>
      <c r="E514" s="77">
        <v>180</v>
      </c>
      <c r="F514" s="77">
        <v>1800</v>
      </c>
      <c r="G514" s="77" t="s">
        <v>272</v>
      </c>
    </row>
    <row r="515" spans="2:7">
      <c r="B515" s="88" t="s">
        <v>2062</v>
      </c>
      <c r="C515" s="77" t="s">
        <v>445</v>
      </c>
      <c r="D515" s="77">
        <v>18</v>
      </c>
      <c r="E515" s="77">
        <v>180</v>
      </c>
      <c r="F515" s="77">
        <v>1809</v>
      </c>
      <c r="G515" s="77" t="s">
        <v>273</v>
      </c>
    </row>
    <row r="516" spans="2:7">
      <c r="B516" s="88" t="s">
        <v>2062</v>
      </c>
      <c r="C516" s="77" t="s">
        <v>445</v>
      </c>
      <c r="D516" s="77">
        <v>18</v>
      </c>
      <c r="E516" s="77">
        <v>181</v>
      </c>
      <c r="F516" s="77">
        <v>0</v>
      </c>
      <c r="G516" s="77" t="s">
        <v>719</v>
      </c>
    </row>
    <row r="517" spans="2:7">
      <c r="B517" s="88" t="s">
        <v>2062</v>
      </c>
      <c r="C517" s="77" t="s">
        <v>445</v>
      </c>
      <c r="D517" s="77">
        <v>18</v>
      </c>
      <c r="E517" s="77">
        <v>181</v>
      </c>
      <c r="F517" s="77">
        <v>1811</v>
      </c>
      <c r="G517" s="77" t="s">
        <v>720</v>
      </c>
    </row>
    <row r="518" spans="2:7">
      <c r="B518" s="88" t="s">
        <v>2062</v>
      </c>
      <c r="C518" s="77" t="s">
        <v>445</v>
      </c>
      <c r="D518" s="77">
        <v>18</v>
      </c>
      <c r="E518" s="77">
        <v>181</v>
      </c>
      <c r="F518" s="77">
        <v>1812</v>
      </c>
      <c r="G518" s="77" t="s">
        <v>721</v>
      </c>
    </row>
    <row r="519" spans="2:7">
      <c r="B519" s="88" t="s">
        <v>2062</v>
      </c>
      <c r="C519" s="77" t="s">
        <v>445</v>
      </c>
      <c r="D519" s="77">
        <v>18</v>
      </c>
      <c r="E519" s="77">
        <v>181</v>
      </c>
      <c r="F519" s="77">
        <v>1813</v>
      </c>
      <c r="G519" s="77" t="s">
        <v>722</v>
      </c>
    </row>
    <row r="520" spans="2:7">
      <c r="B520" s="88" t="s">
        <v>2062</v>
      </c>
      <c r="C520" s="77" t="s">
        <v>445</v>
      </c>
      <c r="D520" s="77">
        <v>18</v>
      </c>
      <c r="E520" s="77">
        <v>181</v>
      </c>
      <c r="F520" s="77">
        <v>1814</v>
      </c>
      <c r="G520" s="77" t="s">
        <v>723</v>
      </c>
    </row>
    <row r="521" spans="2:7">
      <c r="B521" s="88" t="s">
        <v>2062</v>
      </c>
      <c r="C521" s="77" t="s">
        <v>445</v>
      </c>
      <c r="D521" s="77">
        <v>18</v>
      </c>
      <c r="E521" s="77">
        <v>181</v>
      </c>
      <c r="F521" s="77">
        <v>1815</v>
      </c>
      <c r="G521" s="77" t="s">
        <v>724</v>
      </c>
    </row>
    <row r="522" spans="2:7">
      <c r="B522" s="88" t="s">
        <v>2062</v>
      </c>
      <c r="C522" s="77" t="s">
        <v>445</v>
      </c>
      <c r="D522" s="77">
        <v>18</v>
      </c>
      <c r="E522" s="77">
        <v>182</v>
      </c>
      <c r="F522" s="77">
        <v>0</v>
      </c>
      <c r="G522" s="77" t="s">
        <v>725</v>
      </c>
    </row>
    <row r="523" spans="2:7">
      <c r="B523" s="88" t="s">
        <v>2062</v>
      </c>
      <c r="C523" s="77" t="s">
        <v>445</v>
      </c>
      <c r="D523" s="77">
        <v>18</v>
      </c>
      <c r="E523" s="77">
        <v>182</v>
      </c>
      <c r="F523" s="77">
        <v>1821</v>
      </c>
      <c r="G523" s="77" t="s">
        <v>726</v>
      </c>
    </row>
    <row r="524" spans="2:7">
      <c r="B524" s="88" t="s">
        <v>2062</v>
      </c>
      <c r="C524" s="77" t="s">
        <v>445</v>
      </c>
      <c r="D524" s="77">
        <v>18</v>
      </c>
      <c r="E524" s="77">
        <v>182</v>
      </c>
      <c r="F524" s="77">
        <v>1822</v>
      </c>
      <c r="G524" s="77" t="s">
        <v>727</v>
      </c>
    </row>
    <row r="525" spans="2:7">
      <c r="B525" s="88" t="s">
        <v>2062</v>
      </c>
      <c r="C525" s="77" t="s">
        <v>445</v>
      </c>
      <c r="D525" s="77">
        <v>18</v>
      </c>
      <c r="E525" s="77">
        <v>182</v>
      </c>
      <c r="F525" s="77">
        <v>1823</v>
      </c>
      <c r="G525" s="77" t="s">
        <v>728</v>
      </c>
    </row>
    <row r="526" spans="2:7">
      <c r="B526" s="88" t="s">
        <v>2062</v>
      </c>
      <c r="C526" s="77" t="s">
        <v>445</v>
      </c>
      <c r="D526" s="77">
        <v>18</v>
      </c>
      <c r="E526" s="77">
        <v>182</v>
      </c>
      <c r="F526" s="77">
        <v>1824</v>
      </c>
      <c r="G526" s="77" t="s">
        <v>729</v>
      </c>
    </row>
    <row r="527" spans="2:7">
      <c r="B527" s="88" t="s">
        <v>2062</v>
      </c>
      <c r="C527" s="77" t="s">
        <v>445</v>
      </c>
      <c r="D527" s="77">
        <v>18</v>
      </c>
      <c r="E527" s="77">
        <v>182</v>
      </c>
      <c r="F527" s="77">
        <v>1825</v>
      </c>
      <c r="G527" s="77" t="s">
        <v>730</v>
      </c>
    </row>
    <row r="528" spans="2:7">
      <c r="B528" s="88" t="s">
        <v>2062</v>
      </c>
      <c r="C528" s="77" t="s">
        <v>445</v>
      </c>
      <c r="D528" s="77">
        <v>18</v>
      </c>
      <c r="E528" s="77">
        <v>183</v>
      </c>
      <c r="F528" s="77">
        <v>0</v>
      </c>
      <c r="G528" s="77" t="s">
        <v>731</v>
      </c>
    </row>
    <row r="529" spans="2:7">
      <c r="B529" s="88" t="s">
        <v>2062</v>
      </c>
      <c r="C529" s="77" t="s">
        <v>445</v>
      </c>
      <c r="D529" s="77">
        <v>18</v>
      </c>
      <c r="E529" s="77">
        <v>183</v>
      </c>
      <c r="F529" s="77">
        <v>1831</v>
      </c>
      <c r="G529" s="77" t="s">
        <v>732</v>
      </c>
    </row>
    <row r="530" spans="2:7">
      <c r="B530" s="88" t="s">
        <v>2062</v>
      </c>
      <c r="C530" s="77" t="s">
        <v>445</v>
      </c>
      <c r="D530" s="77">
        <v>18</v>
      </c>
      <c r="E530" s="77">
        <v>183</v>
      </c>
      <c r="F530" s="77">
        <v>1832</v>
      </c>
      <c r="G530" s="77" t="s">
        <v>733</v>
      </c>
    </row>
    <row r="531" spans="2:7">
      <c r="B531" s="88" t="s">
        <v>2062</v>
      </c>
      <c r="C531" s="77" t="s">
        <v>445</v>
      </c>
      <c r="D531" s="77">
        <v>18</v>
      </c>
      <c r="E531" s="77">
        <v>183</v>
      </c>
      <c r="F531" s="77">
        <v>1833</v>
      </c>
      <c r="G531" s="77" t="s">
        <v>734</v>
      </c>
    </row>
    <row r="532" spans="2:7">
      <c r="B532" s="88" t="s">
        <v>2062</v>
      </c>
      <c r="C532" s="77" t="s">
        <v>445</v>
      </c>
      <c r="D532" s="77">
        <v>18</v>
      </c>
      <c r="E532" s="77">
        <v>183</v>
      </c>
      <c r="F532" s="77">
        <v>1834</v>
      </c>
      <c r="G532" s="77" t="s">
        <v>735</v>
      </c>
    </row>
    <row r="533" spans="2:7">
      <c r="B533" s="88" t="s">
        <v>2062</v>
      </c>
      <c r="C533" s="77" t="s">
        <v>445</v>
      </c>
      <c r="D533" s="77">
        <v>18</v>
      </c>
      <c r="E533" s="77">
        <v>184</v>
      </c>
      <c r="F533" s="77">
        <v>0</v>
      </c>
      <c r="G533" s="77" t="s">
        <v>736</v>
      </c>
    </row>
    <row r="534" spans="2:7">
      <c r="B534" s="88" t="s">
        <v>2062</v>
      </c>
      <c r="C534" s="77" t="s">
        <v>445</v>
      </c>
      <c r="D534" s="77">
        <v>18</v>
      </c>
      <c r="E534" s="77">
        <v>184</v>
      </c>
      <c r="F534" s="77">
        <v>1841</v>
      </c>
      <c r="G534" s="77" t="s">
        <v>737</v>
      </c>
    </row>
    <row r="535" spans="2:7">
      <c r="B535" s="88" t="s">
        <v>2062</v>
      </c>
      <c r="C535" s="77" t="s">
        <v>445</v>
      </c>
      <c r="D535" s="77">
        <v>18</v>
      </c>
      <c r="E535" s="77">
        <v>184</v>
      </c>
      <c r="F535" s="77">
        <v>1842</v>
      </c>
      <c r="G535" s="77" t="s">
        <v>738</v>
      </c>
    </row>
    <row r="536" spans="2:7">
      <c r="B536" s="88" t="s">
        <v>2062</v>
      </c>
      <c r="C536" s="77" t="s">
        <v>445</v>
      </c>
      <c r="D536" s="77">
        <v>18</v>
      </c>
      <c r="E536" s="77">
        <v>184</v>
      </c>
      <c r="F536" s="77">
        <v>1843</v>
      </c>
      <c r="G536" s="77" t="s">
        <v>739</v>
      </c>
    </row>
    <row r="537" spans="2:7">
      <c r="B537" s="88" t="s">
        <v>2062</v>
      </c>
      <c r="C537" s="77" t="s">
        <v>445</v>
      </c>
      <c r="D537" s="77">
        <v>18</v>
      </c>
      <c r="E537" s="77">
        <v>184</v>
      </c>
      <c r="F537" s="77">
        <v>1844</v>
      </c>
      <c r="G537" s="77" t="s">
        <v>740</v>
      </c>
    </row>
    <row r="538" spans="2:7">
      <c r="B538" s="88" t="s">
        <v>2062</v>
      </c>
      <c r="C538" s="77" t="s">
        <v>445</v>
      </c>
      <c r="D538" s="77">
        <v>18</v>
      </c>
      <c r="E538" s="77">
        <v>184</v>
      </c>
      <c r="F538" s="77">
        <v>1845</v>
      </c>
      <c r="G538" s="77" t="s">
        <v>741</v>
      </c>
    </row>
    <row r="539" spans="2:7">
      <c r="B539" s="88" t="s">
        <v>2062</v>
      </c>
      <c r="C539" s="77" t="s">
        <v>445</v>
      </c>
      <c r="D539" s="77">
        <v>18</v>
      </c>
      <c r="E539" s="77">
        <v>185</v>
      </c>
      <c r="F539" s="77">
        <v>0</v>
      </c>
      <c r="G539" s="77" t="s">
        <v>742</v>
      </c>
    </row>
    <row r="540" spans="2:7">
      <c r="B540" s="88" t="s">
        <v>2062</v>
      </c>
      <c r="C540" s="77" t="s">
        <v>445</v>
      </c>
      <c r="D540" s="77">
        <v>18</v>
      </c>
      <c r="E540" s="77">
        <v>185</v>
      </c>
      <c r="F540" s="77">
        <v>1851</v>
      </c>
      <c r="G540" s="77" t="s">
        <v>743</v>
      </c>
    </row>
    <row r="541" spans="2:7">
      <c r="B541" s="88" t="s">
        <v>2062</v>
      </c>
      <c r="C541" s="77" t="s">
        <v>445</v>
      </c>
      <c r="D541" s="77">
        <v>18</v>
      </c>
      <c r="E541" s="77">
        <v>185</v>
      </c>
      <c r="F541" s="77">
        <v>1852</v>
      </c>
      <c r="G541" s="77" t="s">
        <v>744</v>
      </c>
    </row>
    <row r="542" spans="2:7">
      <c r="B542" s="88" t="s">
        <v>2062</v>
      </c>
      <c r="C542" s="77" t="s">
        <v>445</v>
      </c>
      <c r="D542" s="77">
        <v>18</v>
      </c>
      <c r="E542" s="77">
        <v>189</v>
      </c>
      <c r="F542" s="77">
        <v>0</v>
      </c>
      <c r="G542" s="77" t="s">
        <v>745</v>
      </c>
    </row>
    <row r="543" spans="2:7">
      <c r="B543" s="88" t="s">
        <v>2062</v>
      </c>
      <c r="C543" s="77" t="s">
        <v>445</v>
      </c>
      <c r="D543" s="77">
        <v>18</v>
      </c>
      <c r="E543" s="77">
        <v>189</v>
      </c>
      <c r="F543" s="77">
        <v>1891</v>
      </c>
      <c r="G543" s="77" t="s">
        <v>746</v>
      </c>
    </row>
    <row r="544" spans="2:7">
      <c r="B544" s="88" t="s">
        <v>2062</v>
      </c>
      <c r="C544" s="77" t="s">
        <v>445</v>
      </c>
      <c r="D544" s="77">
        <v>18</v>
      </c>
      <c r="E544" s="77">
        <v>189</v>
      </c>
      <c r="F544" s="77">
        <v>1892</v>
      </c>
      <c r="G544" s="77" t="s">
        <v>747</v>
      </c>
    </row>
    <row r="545" spans="2:7">
      <c r="B545" s="88" t="s">
        <v>2062</v>
      </c>
      <c r="C545" s="77" t="s">
        <v>445</v>
      </c>
      <c r="D545" s="77">
        <v>18</v>
      </c>
      <c r="E545" s="77">
        <v>189</v>
      </c>
      <c r="F545" s="77">
        <v>1897</v>
      </c>
      <c r="G545" s="77" t="s">
        <v>748</v>
      </c>
    </row>
    <row r="546" spans="2:7">
      <c r="B546" s="88" t="s">
        <v>2062</v>
      </c>
      <c r="C546" s="77" t="s">
        <v>445</v>
      </c>
      <c r="D546" s="77">
        <v>18</v>
      </c>
      <c r="E546" s="77">
        <v>189</v>
      </c>
      <c r="F546" s="77">
        <v>1898</v>
      </c>
      <c r="G546" s="77" t="s">
        <v>749</v>
      </c>
    </row>
    <row r="547" spans="2:7">
      <c r="B547" s="88" t="s">
        <v>2062</v>
      </c>
      <c r="C547" s="77" t="s">
        <v>445</v>
      </c>
      <c r="D547" s="77">
        <v>19</v>
      </c>
      <c r="E547" s="77">
        <v>0</v>
      </c>
      <c r="F547" s="77">
        <v>0</v>
      </c>
      <c r="G547" s="77" t="s">
        <v>750</v>
      </c>
    </row>
    <row r="548" spans="2:7">
      <c r="B548" s="88" t="s">
        <v>2062</v>
      </c>
      <c r="C548" s="77" t="s">
        <v>445</v>
      </c>
      <c r="D548" s="77">
        <v>19</v>
      </c>
      <c r="E548" s="77">
        <v>190</v>
      </c>
      <c r="F548" s="77">
        <v>0</v>
      </c>
      <c r="G548" s="77" t="s">
        <v>751</v>
      </c>
    </row>
    <row r="549" spans="2:7">
      <c r="B549" s="88" t="s">
        <v>2062</v>
      </c>
      <c r="C549" s="77" t="s">
        <v>445</v>
      </c>
      <c r="D549" s="77">
        <v>19</v>
      </c>
      <c r="E549" s="77">
        <v>190</v>
      </c>
      <c r="F549" s="77">
        <v>1900</v>
      </c>
      <c r="G549" s="77" t="s">
        <v>272</v>
      </c>
    </row>
    <row r="550" spans="2:7">
      <c r="B550" s="88" t="s">
        <v>2062</v>
      </c>
      <c r="C550" s="77" t="s">
        <v>445</v>
      </c>
      <c r="D550" s="77">
        <v>19</v>
      </c>
      <c r="E550" s="77">
        <v>190</v>
      </c>
      <c r="F550" s="77">
        <v>1909</v>
      </c>
      <c r="G550" s="77" t="s">
        <v>273</v>
      </c>
    </row>
    <row r="551" spans="2:7">
      <c r="B551" s="88" t="s">
        <v>2062</v>
      </c>
      <c r="C551" s="77" t="s">
        <v>445</v>
      </c>
      <c r="D551" s="77">
        <v>19</v>
      </c>
      <c r="E551" s="77">
        <v>191</v>
      </c>
      <c r="F551" s="77">
        <v>0</v>
      </c>
      <c r="G551" s="77" t="s">
        <v>752</v>
      </c>
    </row>
    <row r="552" spans="2:7">
      <c r="B552" s="88" t="s">
        <v>2062</v>
      </c>
      <c r="C552" s="77" t="s">
        <v>445</v>
      </c>
      <c r="D552" s="77">
        <v>19</v>
      </c>
      <c r="E552" s="77">
        <v>191</v>
      </c>
      <c r="F552" s="77">
        <v>1911</v>
      </c>
      <c r="G552" s="77" t="s">
        <v>753</v>
      </c>
    </row>
    <row r="553" spans="2:7">
      <c r="B553" s="88" t="s">
        <v>2062</v>
      </c>
      <c r="C553" s="77" t="s">
        <v>445</v>
      </c>
      <c r="D553" s="77">
        <v>19</v>
      </c>
      <c r="E553" s="77">
        <v>191</v>
      </c>
      <c r="F553" s="77">
        <v>1919</v>
      </c>
      <c r="G553" s="77" t="s">
        <v>754</v>
      </c>
    </row>
    <row r="554" spans="2:7">
      <c r="B554" s="88" t="s">
        <v>2062</v>
      </c>
      <c r="C554" s="77" t="s">
        <v>445</v>
      </c>
      <c r="D554" s="77">
        <v>19</v>
      </c>
      <c r="E554" s="77">
        <v>192</v>
      </c>
      <c r="F554" s="77">
        <v>0</v>
      </c>
      <c r="G554" s="77" t="s">
        <v>755</v>
      </c>
    </row>
    <row r="555" spans="2:7">
      <c r="B555" s="88" t="s">
        <v>2062</v>
      </c>
      <c r="C555" s="77" t="s">
        <v>445</v>
      </c>
      <c r="D555" s="77">
        <v>19</v>
      </c>
      <c r="E555" s="77">
        <v>192</v>
      </c>
      <c r="F555" s="77">
        <v>1921</v>
      </c>
      <c r="G555" s="77" t="s">
        <v>756</v>
      </c>
    </row>
    <row r="556" spans="2:7">
      <c r="B556" s="88" t="s">
        <v>2062</v>
      </c>
      <c r="C556" s="77" t="s">
        <v>445</v>
      </c>
      <c r="D556" s="77">
        <v>19</v>
      </c>
      <c r="E556" s="77">
        <v>192</v>
      </c>
      <c r="F556" s="77">
        <v>1922</v>
      </c>
      <c r="G556" s="77" t="s">
        <v>757</v>
      </c>
    </row>
    <row r="557" spans="2:7">
      <c r="B557" s="88" t="s">
        <v>2062</v>
      </c>
      <c r="C557" s="77" t="s">
        <v>445</v>
      </c>
      <c r="D557" s="77">
        <v>19</v>
      </c>
      <c r="E557" s="77">
        <v>193</v>
      </c>
      <c r="F557" s="77">
        <v>0</v>
      </c>
      <c r="G557" s="77" t="s">
        <v>758</v>
      </c>
    </row>
    <row r="558" spans="2:7">
      <c r="B558" s="88" t="s">
        <v>2062</v>
      </c>
      <c r="C558" s="77" t="s">
        <v>445</v>
      </c>
      <c r="D558" s="77">
        <v>19</v>
      </c>
      <c r="E558" s="77">
        <v>193</v>
      </c>
      <c r="F558" s="77">
        <v>1931</v>
      </c>
      <c r="G558" s="77" t="s">
        <v>759</v>
      </c>
    </row>
    <row r="559" spans="2:7">
      <c r="B559" s="88" t="s">
        <v>2062</v>
      </c>
      <c r="C559" s="77" t="s">
        <v>445</v>
      </c>
      <c r="D559" s="77">
        <v>19</v>
      </c>
      <c r="E559" s="77">
        <v>193</v>
      </c>
      <c r="F559" s="77">
        <v>1932</v>
      </c>
      <c r="G559" s="77" t="s">
        <v>760</v>
      </c>
    </row>
    <row r="560" spans="2:7">
      <c r="B560" s="88" t="s">
        <v>2062</v>
      </c>
      <c r="C560" s="77" t="s">
        <v>445</v>
      </c>
      <c r="D560" s="77">
        <v>19</v>
      </c>
      <c r="E560" s="77">
        <v>193</v>
      </c>
      <c r="F560" s="77">
        <v>1933</v>
      </c>
      <c r="G560" s="77" t="s">
        <v>761</v>
      </c>
    </row>
    <row r="561" spans="2:7">
      <c r="B561" s="88" t="s">
        <v>2062</v>
      </c>
      <c r="C561" s="77" t="s">
        <v>445</v>
      </c>
      <c r="D561" s="77">
        <v>19</v>
      </c>
      <c r="E561" s="77">
        <v>199</v>
      </c>
      <c r="F561" s="77">
        <v>0</v>
      </c>
      <c r="G561" s="77" t="s">
        <v>762</v>
      </c>
    </row>
    <row r="562" spans="2:7">
      <c r="B562" s="88" t="s">
        <v>2062</v>
      </c>
      <c r="C562" s="77" t="s">
        <v>445</v>
      </c>
      <c r="D562" s="77">
        <v>19</v>
      </c>
      <c r="E562" s="77">
        <v>199</v>
      </c>
      <c r="F562" s="77">
        <v>1991</v>
      </c>
      <c r="G562" s="77" t="s">
        <v>763</v>
      </c>
    </row>
    <row r="563" spans="2:7">
      <c r="B563" s="88" t="s">
        <v>2062</v>
      </c>
      <c r="C563" s="77" t="s">
        <v>445</v>
      </c>
      <c r="D563" s="77">
        <v>19</v>
      </c>
      <c r="E563" s="77">
        <v>199</v>
      </c>
      <c r="F563" s="77">
        <v>1992</v>
      </c>
      <c r="G563" s="77" t="s">
        <v>764</v>
      </c>
    </row>
    <row r="564" spans="2:7">
      <c r="B564" s="88" t="s">
        <v>2062</v>
      </c>
      <c r="C564" s="77" t="s">
        <v>445</v>
      </c>
      <c r="D564" s="77">
        <v>19</v>
      </c>
      <c r="E564" s="77">
        <v>199</v>
      </c>
      <c r="F564" s="77">
        <v>1993</v>
      </c>
      <c r="G564" s="77" t="s">
        <v>765</v>
      </c>
    </row>
    <row r="565" spans="2:7">
      <c r="B565" s="88" t="s">
        <v>2062</v>
      </c>
      <c r="C565" s="77" t="s">
        <v>445</v>
      </c>
      <c r="D565" s="77">
        <v>19</v>
      </c>
      <c r="E565" s="77">
        <v>199</v>
      </c>
      <c r="F565" s="77">
        <v>1994</v>
      </c>
      <c r="G565" s="77" t="s">
        <v>766</v>
      </c>
    </row>
    <row r="566" spans="2:7">
      <c r="B566" s="88" t="s">
        <v>2062</v>
      </c>
      <c r="C566" s="77" t="s">
        <v>445</v>
      </c>
      <c r="D566" s="77">
        <v>19</v>
      </c>
      <c r="E566" s="77">
        <v>199</v>
      </c>
      <c r="F566" s="77">
        <v>1995</v>
      </c>
      <c r="G566" s="77" t="s">
        <v>767</v>
      </c>
    </row>
    <row r="567" spans="2:7">
      <c r="B567" s="88" t="s">
        <v>2062</v>
      </c>
      <c r="C567" s="77" t="s">
        <v>445</v>
      </c>
      <c r="D567" s="77">
        <v>19</v>
      </c>
      <c r="E567" s="77">
        <v>199</v>
      </c>
      <c r="F567" s="77">
        <v>1999</v>
      </c>
      <c r="G567" s="77" t="s">
        <v>768</v>
      </c>
    </row>
    <row r="568" spans="2:7">
      <c r="B568" s="88" t="s">
        <v>2062</v>
      </c>
      <c r="C568" s="77" t="s">
        <v>445</v>
      </c>
      <c r="D568" s="77">
        <v>20</v>
      </c>
      <c r="E568" s="77">
        <v>0</v>
      </c>
      <c r="F568" s="77">
        <v>0</v>
      </c>
      <c r="G568" s="77" t="s">
        <v>769</v>
      </c>
    </row>
    <row r="569" spans="2:7">
      <c r="B569" s="88" t="s">
        <v>2062</v>
      </c>
      <c r="C569" s="77" t="s">
        <v>445</v>
      </c>
      <c r="D569" s="77">
        <v>20</v>
      </c>
      <c r="E569" s="77">
        <v>200</v>
      </c>
      <c r="F569" s="77">
        <v>0</v>
      </c>
      <c r="G569" s="77" t="s">
        <v>770</v>
      </c>
    </row>
    <row r="570" spans="2:7">
      <c r="B570" s="88" t="s">
        <v>2062</v>
      </c>
      <c r="C570" s="77" t="s">
        <v>445</v>
      </c>
      <c r="D570" s="77">
        <v>20</v>
      </c>
      <c r="E570" s="77">
        <v>200</v>
      </c>
      <c r="F570" s="77">
        <v>2000</v>
      </c>
      <c r="G570" s="77" t="s">
        <v>272</v>
      </c>
    </row>
    <row r="571" spans="2:7">
      <c r="B571" s="88" t="s">
        <v>2062</v>
      </c>
      <c r="C571" s="77" t="s">
        <v>445</v>
      </c>
      <c r="D571" s="77">
        <v>20</v>
      </c>
      <c r="E571" s="77">
        <v>200</v>
      </c>
      <c r="F571" s="77">
        <v>2009</v>
      </c>
      <c r="G571" s="77" t="s">
        <v>273</v>
      </c>
    </row>
    <row r="572" spans="2:7">
      <c r="B572" s="88" t="s">
        <v>2062</v>
      </c>
      <c r="C572" s="77" t="s">
        <v>445</v>
      </c>
      <c r="D572" s="77">
        <v>20</v>
      </c>
      <c r="E572" s="77">
        <v>201</v>
      </c>
      <c r="F572" s="77">
        <v>0</v>
      </c>
      <c r="G572" s="77" t="s">
        <v>771</v>
      </c>
    </row>
    <row r="573" spans="2:7">
      <c r="B573" s="88" t="s">
        <v>2062</v>
      </c>
      <c r="C573" s="77" t="s">
        <v>445</v>
      </c>
      <c r="D573" s="77">
        <v>20</v>
      </c>
      <c r="E573" s="77">
        <v>201</v>
      </c>
      <c r="F573" s="77">
        <v>2011</v>
      </c>
      <c r="G573" s="77" t="s">
        <v>771</v>
      </c>
    </row>
    <row r="574" spans="2:7">
      <c r="B574" s="88" t="s">
        <v>2062</v>
      </c>
      <c r="C574" s="77" t="s">
        <v>445</v>
      </c>
      <c r="D574" s="77">
        <v>20</v>
      </c>
      <c r="E574" s="77">
        <v>202</v>
      </c>
      <c r="F574" s="77">
        <v>0</v>
      </c>
      <c r="G574" s="77" t="s">
        <v>772</v>
      </c>
    </row>
    <row r="575" spans="2:7">
      <c r="B575" s="88" t="s">
        <v>2062</v>
      </c>
      <c r="C575" s="77" t="s">
        <v>445</v>
      </c>
      <c r="D575" s="77">
        <v>20</v>
      </c>
      <c r="E575" s="77">
        <v>202</v>
      </c>
      <c r="F575" s="77">
        <v>2021</v>
      </c>
      <c r="G575" s="77" t="s">
        <v>772</v>
      </c>
    </row>
    <row r="576" spans="2:7">
      <c r="B576" s="88" t="s">
        <v>2062</v>
      </c>
      <c r="C576" s="77" t="s">
        <v>445</v>
      </c>
      <c r="D576" s="77">
        <v>20</v>
      </c>
      <c r="E576" s="77">
        <v>203</v>
      </c>
      <c r="F576" s="77">
        <v>0</v>
      </c>
      <c r="G576" s="77" t="s">
        <v>773</v>
      </c>
    </row>
    <row r="577" spans="2:7">
      <c r="B577" s="88" t="s">
        <v>2062</v>
      </c>
      <c r="C577" s="77" t="s">
        <v>445</v>
      </c>
      <c r="D577" s="77">
        <v>20</v>
      </c>
      <c r="E577" s="77">
        <v>203</v>
      </c>
      <c r="F577" s="77">
        <v>2031</v>
      </c>
      <c r="G577" s="77" t="s">
        <v>773</v>
      </c>
    </row>
    <row r="578" spans="2:7">
      <c r="B578" s="88" t="s">
        <v>2062</v>
      </c>
      <c r="C578" s="77" t="s">
        <v>445</v>
      </c>
      <c r="D578" s="77">
        <v>20</v>
      </c>
      <c r="E578" s="77">
        <v>204</v>
      </c>
      <c r="F578" s="77">
        <v>0</v>
      </c>
      <c r="G578" s="77" t="s">
        <v>774</v>
      </c>
    </row>
    <row r="579" spans="2:7">
      <c r="B579" s="88" t="s">
        <v>2062</v>
      </c>
      <c r="C579" s="77" t="s">
        <v>445</v>
      </c>
      <c r="D579" s="77">
        <v>20</v>
      </c>
      <c r="E579" s="77">
        <v>204</v>
      </c>
      <c r="F579" s="77">
        <v>2041</v>
      </c>
      <c r="G579" s="77" t="s">
        <v>774</v>
      </c>
    </row>
    <row r="580" spans="2:7">
      <c r="B580" s="88" t="s">
        <v>2062</v>
      </c>
      <c r="C580" s="77" t="s">
        <v>445</v>
      </c>
      <c r="D580" s="77">
        <v>20</v>
      </c>
      <c r="E580" s="77">
        <v>205</v>
      </c>
      <c r="F580" s="77">
        <v>0</v>
      </c>
      <c r="G580" s="77" t="s">
        <v>775</v>
      </c>
    </row>
    <row r="581" spans="2:7">
      <c r="B581" s="88" t="s">
        <v>2062</v>
      </c>
      <c r="C581" s="77" t="s">
        <v>445</v>
      </c>
      <c r="D581" s="77">
        <v>20</v>
      </c>
      <c r="E581" s="77">
        <v>205</v>
      </c>
      <c r="F581" s="77">
        <v>2051</v>
      </c>
      <c r="G581" s="77" t="s">
        <v>775</v>
      </c>
    </row>
    <row r="582" spans="2:7">
      <c r="B582" s="88" t="s">
        <v>2062</v>
      </c>
      <c r="C582" s="77" t="s">
        <v>445</v>
      </c>
      <c r="D582" s="77">
        <v>20</v>
      </c>
      <c r="E582" s="77">
        <v>206</v>
      </c>
      <c r="F582" s="77">
        <v>0</v>
      </c>
      <c r="G582" s="77" t="s">
        <v>776</v>
      </c>
    </row>
    <row r="583" spans="2:7">
      <c r="B583" s="88" t="s">
        <v>2062</v>
      </c>
      <c r="C583" s="77" t="s">
        <v>445</v>
      </c>
      <c r="D583" s="77">
        <v>20</v>
      </c>
      <c r="E583" s="77">
        <v>206</v>
      </c>
      <c r="F583" s="77">
        <v>2061</v>
      </c>
      <c r="G583" s="77" t="s">
        <v>776</v>
      </c>
    </row>
    <row r="584" spans="2:7">
      <c r="B584" s="88" t="s">
        <v>2062</v>
      </c>
      <c r="C584" s="77" t="s">
        <v>445</v>
      </c>
      <c r="D584" s="77">
        <v>20</v>
      </c>
      <c r="E584" s="77">
        <v>207</v>
      </c>
      <c r="F584" s="77">
        <v>0</v>
      </c>
      <c r="G584" s="77" t="s">
        <v>777</v>
      </c>
    </row>
    <row r="585" spans="2:7">
      <c r="B585" s="88" t="s">
        <v>2062</v>
      </c>
      <c r="C585" s="77" t="s">
        <v>445</v>
      </c>
      <c r="D585" s="77">
        <v>20</v>
      </c>
      <c r="E585" s="77">
        <v>207</v>
      </c>
      <c r="F585" s="77">
        <v>2071</v>
      </c>
      <c r="G585" s="77" t="s">
        <v>778</v>
      </c>
    </row>
    <row r="586" spans="2:7">
      <c r="B586" s="88" t="s">
        <v>2062</v>
      </c>
      <c r="C586" s="77" t="s">
        <v>445</v>
      </c>
      <c r="D586" s="77">
        <v>20</v>
      </c>
      <c r="E586" s="77">
        <v>207</v>
      </c>
      <c r="F586" s="77">
        <v>2072</v>
      </c>
      <c r="G586" s="77" t="s">
        <v>779</v>
      </c>
    </row>
    <row r="587" spans="2:7">
      <c r="B587" s="88" t="s">
        <v>2062</v>
      </c>
      <c r="C587" s="77" t="s">
        <v>445</v>
      </c>
      <c r="D587" s="77">
        <v>20</v>
      </c>
      <c r="E587" s="77">
        <v>208</v>
      </c>
      <c r="F587" s="77">
        <v>0</v>
      </c>
      <c r="G587" s="77" t="s">
        <v>780</v>
      </c>
    </row>
    <row r="588" spans="2:7">
      <c r="B588" s="88" t="s">
        <v>2062</v>
      </c>
      <c r="C588" s="77" t="s">
        <v>445</v>
      </c>
      <c r="D588" s="77">
        <v>20</v>
      </c>
      <c r="E588" s="77">
        <v>208</v>
      </c>
      <c r="F588" s="77">
        <v>2081</v>
      </c>
      <c r="G588" s="77" t="s">
        <v>780</v>
      </c>
    </row>
    <row r="589" spans="2:7">
      <c r="B589" s="88" t="s">
        <v>2062</v>
      </c>
      <c r="C589" s="77" t="s">
        <v>445</v>
      </c>
      <c r="D589" s="77">
        <v>20</v>
      </c>
      <c r="E589" s="77">
        <v>209</v>
      </c>
      <c r="F589" s="77">
        <v>0</v>
      </c>
      <c r="G589" s="77" t="s">
        <v>781</v>
      </c>
    </row>
    <row r="590" spans="2:7">
      <c r="B590" s="88" t="s">
        <v>2062</v>
      </c>
      <c r="C590" s="77" t="s">
        <v>445</v>
      </c>
      <c r="D590" s="77">
        <v>20</v>
      </c>
      <c r="E590" s="77">
        <v>209</v>
      </c>
      <c r="F590" s="77">
        <v>2099</v>
      </c>
      <c r="G590" s="77" t="s">
        <v>781</v>
      </c>
    </row>
    <row r="591" spans="2:7">
      <c r="B591" s="88" t="s">
        <v>2062</v>
      </c>
      <c r="C591" s="77" t="s">
        <v>445</v>
      </c>
      <c r="D591" s="77">
        <v>21</v>
      </c>
      <c r="E591" s="77">
        <v>0</v>
      </c>
      <c r="F591" s="77">
        <v>0</v>
      </c>
      <c r="G591" s="77" t="s">
        <v>782</v>
      </c>
    </row>
    <row r="592" spans="2:7">
      <c r="B592" s="88" t="s">
        <v>2062</v>
      </c>
      <c r="C592" s="77" t="s">
        <v>445</v>
      </c>
      <c r="D592" s="77">
        <v>21</v>
      </c>
      <c r="E592" s="77">
        <v>210</v>
      </c>
      <c r="F592" s="77">
        <v>0</v>
      </c>
      <c r="G592" s="77" t="s">
        <v>783</v>
      </c>
    </row>
    <row r="593" spans="2:7">
      <c r="B593" s="88" t="s">
        <v>2062</v>
      </c>
      <c r="C593" s="77" t="s">
        <v>445</v>
      </c>
      <c r="D593" s="77">
        <v>21</v>
      </c>
      <c r="E593" s="77">
        <v>210</v>
      </c>
      <c r="F593" s="77">
        <v>2100</v>
      </c>
      <c r="G593" s="77" t="s">
        <v>272</v>
      </c>
    </row>
    <row r="594" spans="2:7">
      <c r="B594" s="88" t="s">
        <v>2062</v>
      </c>
      <c r="C594" s="77" t="s">
        <v>445</v>
      </c>
      <c r="D594" s="77">
        <v>21</v>
      </c>
      <c r="E594" s="77">
        <v>210</v>
      </c>
      <c r="F594" s="77">
        <v>2109</v>
      </c>
      <c r="G594" s="77" t="s">
        <v>273</v>
      </c>
    </row>
    <row r="595" spans="2:7">
      <c r="B595" s="88" t="s">
        <v>2062</v>
      </c>
      <c r="C595" s="77" t="s">
        <v>445</v>
      </c>
      <c r="D595" s="77">
        <v>21</v>
      </c>
      <c r="E595" s="77">
        <v>211</v>
      </c>
      <c r="F595" s="77">
        <v>0</v>
      </c>
      <c r="G595" s="77" t="s">
        <v>784</v>
      </c>
    </row>
    <row r="596" spans="2:7">
      <c r="B596" s="88" t="s">
        <v>2062</v>
      </c>
      <c r="C596" s="77" t="s">
        <v>445</v>
      </c>
      <c r="D596" s="77">
        <v>21</v>
      </c>
      <c r="E596" s="77">
        <v>211</v>
      </c>
      <c r="F596" s="77">
        <v>2111</v>
      </c>
      <c r="G596" s="77" t="s">
        <v>785</v>
      </c>
    </row>
    <row r="597" spans="2:7">
      <c r="B597" s="88" t="s">
        <v>2062</v>
      </c>
      <c r="C597" s="77" t="s">
        <v>445</v>
      </c>
      <c r="D597" s="77">
        <v>21</v>
      </c>
      <c r="E597" s="77">
        <v>211</v>
      </c>
      <c r="F597" s="77">
        <v>2112</v>
      </c>
      <c r="G597" s="77" t="s">
        <v>786</v>
      </c>
    </row>
    <row r="598" spans="2:7">
      <c r="B598" s="88" t="s">
        <v>2062</v>
      </c>
      <c r="C598" s="77" t="s">
        <v>445</v>
      </c>
      <c r="D598" s="77">
        <v>21</v>
      </c>
      <c r="E598" s="77">
        <v>211</v>
      </c>
      <c r="F598" s="77">
        <v>2113</v>
      </c>
      <c r="G598" s="77" t="s">
        <v>787</v>
      </c>
    </row>
    <row r="599" spans="2:7">
      <c r="B599" s="88" t="s">
        <v>2062</v>
      </c>
      <c r="C599" s="77" t="s">
        <v>445</v>
      </c>
      <c r="D599" s="77">
        <v>21</v>
      </c>
      <c r="E599" s="77">
        <v>211</v>
      </c>
      <c r="F599" s="77">
        <v>2114</v>
      </c>
      <c r="G599" s="77" t="s">
        <v>788</v>
      </c>
    </row>
    <row r="600" spans="2:7">
      <c r="B600" s="88" t="s">
        <v>2062</v>
      </c>
      <c r="C600" s="77" t="s">
        <v>445</v>
      </c>
      <c r="D600" s="77">
        <v>21</v>
      </c>
      <c r="E600" s="77">
        <v>211</v>
      </c>
      <c r="F600" s="77">
        <v>2115</v>
      </c>
      <c r="G600" s="77" t="s">
        <v>789</v>
      </c>
    </row>
    <row r="601" spans="2:7">
      <c r="B601" s="88" t="s">
        <v>2062</v>
      </c>
      <c r="C601" s="77" t="s">
        <v>445</v>
      </c>
      <c r="D601" s="77">
        <v>21</v>
      </c>
      <c r="E601" s="77">
        <v>211</v>
      </c>
      <c r="F601" s="77">
        <v>2116</v>
      </c>
      <c r="G601" s="77" t="s">
        <v>790</v>
      </c>
    </row>
    <row r="602" spans="2:7">
      <c r="B602" s="88" t="s">
        <v>2062</v>
      </c>
      <c r="C602" s="77" t="s">
        <v>445</v>
      </c>
      <c r="D602" s="77">
        <v>21</v>
      </c>
      <c r="E602" s="77">
        <v>211</v>
      </c>
      <c r="F602" s="77">
        <v>2117</v>
      </c>
      <c r="G602" s="77" t="s">
        <v>791</v>
      </c>
    </row>
    <row r="603" spans="2:7">
      <c r="B603" s="88" t="s">
        <v>2062</v>
      </c>
      <c r="C603" s="77" t="s">
        <v>445</v>
      </c>
      <c r="D603" s="77">
        <v>21</v>
      </c>
      <c r="E603" s="77">
        <v>211</v>
      </c>
      <c r="F603" s="77">
        <v>2119</v>
      </c>
      <c r="G603" s="77" t="s">
        <v>792</v>
      </c>
    </row>
    <row r="604" spans="2:7">
      <c r="B604" s="88" t="s">
        <v>2062</v>
      </c>
      <c r="C604" s="77" t="s">
        <v>445</v>
      </c>
      <c r="D604" s="77">
        <v>21</v>
      </c>
      <c r="E604" s="77">
        <v>212</v>
      </c>
      <c r="F604" s="77">
        <v>0</v>
      </c>
      <c r="G604" s="77" t="s">
        <v>793</v>
      </c>
    </row>
    <row r="605" spans="2:7">
      <c r="B605" s="88" t="s">
        <v>2062</v>
      </c>
      <c r="C605" s="77" t="s">
        <v>445</v>
      </c>
      <c r="D605" s="77">
        <v>21</v>
      </c>
      <c r="E605" s="77">
        <v>212</v>
      </c>
      <c r="F605" s="77">
        <v>2121</v>
      </c>
      <c r="G605" s="77" t="s">
        <v>794</v>
      </c>
    </row>
    <row r="606" spans="2:7">
      <c r="B606" s="88" t="s">
        <v>2062</v>
      </c>
      <c r="C606" s="77" t="s">
        <v>445</v>
      </c>
      <c r="D606" s="77">
        <v>21</v>
      </c>
      <c r="E606" s="77">
        <v>212</v>
      </c>
      <c r="F606" s="77">
        <v>2122</v>
      </c>
      <c r="G606" s="77" t="s">
        <v>795</v>
      </c>
    </row>
    <row r="607" spans="2:7">
      <c r="B607" s="88" t="s">
        <v>2062</v>
      </c>
      <c r="C607" s="77" t="s">
        <v>445</v>
      </c>
      <c r="D607" s="77">
        <v>21</v>
      </c>
      <c r="E607" s="77">
        <v>212</v>
      </c>
      <c r="F607" s="77">
        <v>2123</v>
      </c>
      <c r="G607" s="77" t="s">
        <v>796</v>
      </c>
    </row>
    <row r="608" spans="2:7">
      <c r="B608" s="88" t="s">
        <v>2062</v>
      </c>
      <c r="C608" s="77" t="s">
        <v>445</v>
      </c>
      <c r="D608" s="77">
        <v>21</v>
      </c>
      <c r="E608" s="77">
        <v>212</v>
      </c>
      <c r="F608" s="77">
        <v>2129</v>
      </c>
      <c r="G608" s="77" t="s">
        <v>797</v>
      </c>
    </row>
    <row r="609" spans="2:7">
      <c r="B609" s="88" t="s">
        <v>2062</v>
      </c>
      <c r="C609" s="77" t="s">
        <v>445</v>
      </c>
      <c r="D609" s="77">
        <v>21</v>
      </c>
      <c r="E609" s="77">
        <v>213</v>
      </c>
      <c r="F609" s="77">
        <v>0</v>
      </c>
      <c r="G609" s="77" t="s">
        <v>798</v>
      </c>
    </row>
    <row r="610" spans="2:7">
      <c r="B610" s="88" t="s">
        <v>2062</v>
      </c>
      <c r="C610" s="77" t="s">
        <v>445</v>
      </c>
      <c r="D610" s="77">
        <v>21</v>
      </c>
      <c r="E610" s="77">
        <v>213</v>
      </c>
      <c r="F610" s="77">
        <v>2131</v>
      </c>
      <c r="G610" s="77" t="s">
        <v>799</v>
      </c>
    </row>
    <row r="611" spans="2:7">
      <c r="B611" s="88" t="s">
        <v>2062</v>
      </c>
      <c r="C611" s="77" t="s">
        <v>445</v>
      </c>
      <c r="D611" s="77">
        <v>21</v>
      </c>
      <c r="E611" s="77">
        <v>213</v>
      </c>
      <c r="F611" s="77">
        <v>2132</v>
      </c>
      <c r="G611" s="77" t="s">
        <v>800</v>
      </c>
    </row>
    <row r="612" spans="2:7">
      <c r="B612" s="88" t="s">
        <v>2062</v>
      </c>
      <c r="C612" s="77" t="s">
        <v>445</v>
      </c>
      <c r="D612" s="77">
        <v>21</v>
      </c>
      <c r="E612" s="77">
        <v>213</v>
      </c>
      <c r="F612" s="77">
        <v>2139</v>
      </c>
      <c r="G612" s="77" t="s">
        <v>801</v>
      </c>
    </row>
    <row r="613" spans="2:7">
      <c r="B613" s="88" t="s">
        <v>2062</v>
      </c>
      <c r="C613" s="77" t="s">
        <v>445</v>
      </c>
      <c r="D613" s="77">
        <v>21</v>
      </c>
      <c r="E613" s="77">
        <v>214</v>
      </c>
      <c r="F613" s="77">
        <v>0</v>
      </c>
      <c r="G613" s="77" t="s">
        <v>802</v>
      </c>
    </row>
    <row r="614" spans="2:7">
      <c r="B614" s="88" t="s">
        <v>2062</v>
      </c>
      <c r="C614" s="77" t="s">
        <v>445</v>
      </c>
      <c r="D614" s="77">
        <v>21</v>
      </c>
      <c r="E614" s="77">
        <v>214</v>
      </c>
      <c r="F614" s="77">
        <v>2141</v>
      </c>
      <c r="G614" s="77" t="s">
        <v>803</v>
      </c>
    </row>
    <row r="615" spans="2:7">
      <c r="B615" s="88" t="s">
        <v>2062</v>
      </c>
      <c r="C615" s="77" t="s">
        <v>445</v>
      </c>
      <c r="D615" s="77">
        <v>21</v>
      </c>
      <c r="E615" s="77">
        <v>214</v>
      </c>
      <c r="F615" s="77">
        <v>2142</v>
      </c>
      <c r="G615" s="77" t="s">
        <v>804</v>
      </c>
    </row>
    <row r="616" spans="2:7">
      <c r="B616" s="88" t="s">
        <v>2062</v>
      </c>
      <c r="C616" s="77" t="s">
        <v>445</v>
      </c>
      <c r="D616" s="77">
        <v>21</v>
      </c>
      <c r="E616" s="77">
        <v>214</v>
      </c>
      <c r="F616" s="77">
        <v>2143</v>
      </c>
      <c r="G616" s="77" t="s">
        <v>805</v>
      </c>
    </row>
    <row r="617" spans="2:7">
      <c r="B617" s="88" t="s">
        <v>2062</v>
      </c>
      <c r="C617" s="77" t="s">
        <v>445</v>
      </c>
      <c r="D617" s="77">
        <v>21</v>
      </c>
      <c r="E617" s="77">
        <v>214</v>
      </c>
      <c r="F617" s="77">
        <v>2144</v>
      </c>
      <c r="G617" s="77" t="s">
        <v>806</v>
      </c>
    </row>
    <row r="618" spans="2:7">
      <c r="B618" s="88" t="s">
        <v>2062</v>
      </c>
      <c r="C618" s="77" t="s">
        <v>445</v>
      </c>
      <c r="D618" s="77">
        <v>21</v>
      </c>
      <c r="E618" s="77">
        <v>214</v>
      </c>
      <c r="F618" s="77">
        <v>2145</v>
      </c>
      <c r="G618" s="77" t="s">
        <v>807</v>
      </c>
    </row>
    <row r="619" spans="2:7">
      <c r="B619" s="88" t="s">
        <v>2062</v>
      </c>
      <c r="C619" s="77" t="s">
        <v>445</v>
      </c>
      <c r="D619" s="77">
        <v>21</v>
      </c>
      <c r="E619" s="77">
        <v>214</v>
      </c>
      <c r="F619" s="77">
        <v>2146</v>
      </c>
      <c r="G619" s="77" t="s">
        <v>808</v>
      </c>
    </row>
    <row r="620" spans="2:7">
      <c r="B620" s="88" t="s">
        <v>2062</v>
      </c>
      <c r="C620" s="77" t="s">
        <v>445</v>
      </c>
      <c r="D620" s="77">
        <v>21</v>
      </c>
      <c r="E620" s="77">
        <v>214</v>
      </c>
      <c r="F620" s="77">
        <v>2147</v>
      </c>
      <c r="G620" s="77" t="s">
        <v>809</v>
      </c>
    </row>
    <row r="621" spans="2:7">
      <c r="B621" s="88" t="s">
        <v>2062</v>
      </c>
      <c r="C621" s="77" t="s">
        <v>445</v>
      </c>
      <c r="D621" s="77">
        <v>21</v>
      </c>
      <c r="E621" s="77">
        <v>214</v>
      </c>
      <c r="F621" s="77">
        <v>2148</v>
      </c>
      <c r="G621" s="77" t="s">
        <v>810</v>
      </c>
    </row>
    <row r="622" spans="2:7">
      <c r="B622" s="88" t="s">
        <v>2062</v>
      </c>
      <c r="C622" s="77" t="s">
        <v>445</v>
      </c>
      <c r="D622" s="77">
        <v>21</v>
      </c>
      <c r="E622" s="77">
        <v>214</v>
      </c>
      <c r="F622" s="77">
        <v>2149</v>
      </c>
      <c r="G622" s="77" t="s">
        <v>811</v>
      </c>
    </row>
    <row r="623" spans="2:7">
      <c r="B623" s="88" t="s">
        <v>2062</v>
      </c>
      <c r="C623" s="77" t="s">
        <v>445</v>
      </c>
      <c r="D623" s="77">
        <v>21</v>
      </c>
      <c r="E623" s="77">
        <v>215</v>
      </c>
      <c r="F623" s="77">
        <v>0</v>
      </c>
      <c r="G623" s="77" t="s">
        <v>812</v>
      </c>
    </row>
    <row r="624" spans="2:7">
      <c r="B624" s="88" t="s">
        <v>2062</v>
      </c>
      <c r="C624" s="77" t="s">
        <v>445</v>
      </c>
      <c r="D624" s="77">
        <v>21</v>
      </c>
      <c r="E624" s="77">
        <v>215</v>
      </c>
      <c r="F624" s="77">
        <v>2151</v>
      </c>
      <c r="G624" s="77" t="s">
        <v>813</v>
      </c>
    </row>
    <row r="625" spans="2:7">
      <c r="B625" s="88" t="s">
        <v>2062</v>
      </c>
      <c r="C625" s="77" t="s">
        <v>445</v>
      </c>
      <c r="D625" s="77">
        <v>21</v>
      </c>
      <c r="E625" s="77">
        <v>215</v>
      </c>
      <c r="F625" s="77">
        <v>2152</v>
      </c>
      <c r="G625" s="77" t="s">
        <v>814</v>
      </c>
    </row>
    <row r="626" spans="2:7">
      <c r="B626" s="88" t="s">
        <v>2062</v>
      </c>
      <c r="C626" s="77" t="s">
        <v>445</v>
      </c>
      <c r="D626" s="77">
        <v>21</v>
      </c>
      <c r="E626" s="77">
        <v>215</v>
      </c>
      <c r="F626" s="77">
        <v>2159</v>
      </c>
      <c r="G626" s="77" t="s">
        <v>815</v>
      </c>
    </row>
    <row r="627" spans="2:7">
      <c r="B627" s="88" t="s">
        <v>2062</v>
      </c>
      <c r="C627" s="77" t="s">
        <v>445</v>
      </c>
      <c r="D627" s="77">
        <v>21</v>
      </c>
      <c r="E627" s="77">
        <v>216</v>
      </c>
      <c r="F627" s="77">
        <v>0</v>
      </c>
      <c r="G627" s="77" t="s">
        <v>816</v>
      </c>
    </row>
    <row r="628" spans="2:7">
      <c r="B628" s="88" t="s">
        <v>2062</v>
      </c>
      <c r="C628" s="77" t="s">
        <v>445</v>
      </c>
      <c r="D628" s="77">
        <v>21</v>
      </c>
      <c r="E628" s="77">
        <v>216</v>
      </c>
      <c r="F628" s="77">
        <v>2161</v>
      </c>
      <c r="G628" s="77" t="s">
        <v>817</v>
      </c>
    </row>
    <row r="629" spans="2:7">
      <c r="B629" s="88" t="s">
        <v>2062</v>
      </c>
      <c r="C629" s="77" t="s">
        <v>445</v>
      </c>
      <c r="D629" s="77">
        <v>21</v>
      </c>
      <c r="E629" s="77">
        <v>216</v>
      </c>
      <c r="F629" s="77">
        <v>2169</v>
      </c>
      <c r="G629" s="77" t="s">
        <v>818</v>
      </c>
    </row>
    <row r="630" spans="2:7">
      <c r="B630" s="88" t="s">
        <v>2062</v>
      </c>
      <c r="C630" s="77" t="s">
        <v>445</v>
      </c>
      <c r="D630" s="77">
        <v>21</v>
      </c>
      <c r="E630" s="77">
        <v>217</v>
      </c>
      <c r="F630" s="77">
        <v>0</v>
      </c>
      <c r="G630" s="77" t="s">
        <v>819</v>
      </c>
    </row>
    <row r="631" spans="2:7">
      <c r="B631" s="88" t="s">
        <v>2062</v>
      </c>
      <c r="C631" s="77" t="s">
        <v>445</v>
      </c>
      <c r="D631" s="77">
        <v>21</v>
      </c>
      <c r="E631" s="77">
        <v>217</v>
      </c>
      <c r="F631" s="77">
        <v>2171</v>
      </c>
      <c r="G631" s="77" t="s">
        <v>820</v>
      </c>
    </row>
    <row r="632" spans="2:7">
      <c r="B632" s="88" t="s">
        <v>2062</v>
      </c>
      <c r="C632" s="77" t="s">
        <v>445</v>
      </c>
      <c r="D632" s="77">
        <v>21</v>
      </c>
      <c r="E632" s="77">
        <v>217</v>
      </c>
      <c r="F632" s="77">
        <v>2172</v>
      </c>
      <c r="G632" s="77" t="s">
        <v>821</v>
      </c>
    </row>
    <row r="633" spans="2:7">
      <c r="B633" s="88" t="s">
        <v>2062</v>
      </c>
      <c r="C633" s="77" t="s">
        <v>445</v>
      </c>
      <c r="D633" s="77">
        <v>21</v>
      </c>
      <c r="E633" s="77">
        <v>217</v>
      </c>
      <c r="F633" s="77">
        <v>2173</v>
      </c>
      <c r="G633" s="77" t="s">
        <v>822</v>
      </c>
    </row>
    <row r="634" spans="2:7">
      <c r="B634" s="88" t="s">
        <v>2062</v>
      </c>
      <c r="C634" s="77" t="s">
        <v>445</v>
      </c>
      <c r="D634" s="77">
        <v>21</v>
      </c>
      <c r="E634" s="77">
        <v>217</v>
      </c>
      <c r="F634" s="77">
        <v>2179</v>
      </c>
      <c r="G634" s="77" t="s">
        <v>823</v>
      </c>
    </row>
    <row r="635" spans="2:7">
      <c r="B635" s="88" t="s">
        <v>2062</v>
      </c>
      <c r="C635" s="77" t="s">
        <v>445</v>
      </c>
      <c r="D635" s="77">
        <v>21</v>
      </c>
      <c r="E635" s="77">
        <v>218</v>
      </c>
      <c r="F635" s="77">
        <v>0</v>
      </c>
      <c r="G635" s="77" t="s">
        <v>824</v>
      </c>
    </row>
    <row r="636" spans="2:7">
      <c r="B636" s="88" t="s">
        <v>2062</v>
      </c>
      <c r="C636" s="77" t="s">
        <v>445</v>
      </c>
      <c r="D636" s="77">
        <v>21</v>
      </c>
      <c r="E636" s="77">
        <v>218</v>
      </c>
      <c r="F636" s="77">
        <v>2181</v>
      </c>
      <c r="G636" s="77" t="s">
        <v>825</v>
      </c>
    </row>
    <row r="637" spans="2:7">
      <c r="B637" s="88" t="s">
        <v>2062</v>
      </c>
      <c r="C637" s="77" t="s">
        <v>445</v>
      </c>
      <c r="D637" s="77">
        <v>21</v>
      </c>
      <c r="E637" s="77">
        <v>218</v>
      </c>
      <c r="F637" s="77">
        <v>2182</v>
      </c>
      <c r="G637" s="77" t="s">
        <v>826</v>
      </c>
    </row>
    <row r="638" spans="2:7">
      <c r="B638" s="88" t="s">
        <v>2062</v>
      </c>
      <c r="C638" s="77" t="s">
        <v>445</v>
      </c>
      <c r="D638" s="77">
        <v>21</v>
      </c>
      <c r="E638" s="77">
        <v>218</v>
      </c>
      <c r="F638" s="77">
        <v>2183</v>
      </c>
      <c r="G638" s="77" t="s">
        <v>827</v>
      </c>
    </row>
    <row r="639" spans="2:7">
      <c r="B639" s="88" t="s">
        <v>2062</v>
      </c>
      <c r="C639" s="77" t="s">
        <v>445</v>
      </c>
      <c r="D639" s="77">
        <v>21</v>
      </c>
      <c r="E639" s="77">
        <v>218</v>
      </c>
      <c r="F639" s="77">
        <v>2184</v>
      </c>
      <c r="G639" s="77" t="s">
        <v>828</v>
      </c>
    </row>
    <row r="640" spans="2:7">
      <c r="B640" s="88" t="s">
        <v>2062</v>
      </c>
      <c r="C640" s="77" t="s">
        <v>445</v>
      </c>
      <c r="D640" s="77">
        <v>21</v>
      </c>
      <c r="E640" s="77">
        <v>218</v>
      </c>
      <c r="F640" s="77">
        <v>2185</v>
      </c>
      <c r="G640" s="77" t="s">
        <v>829</v>
      </c>
    </row>
    <row r="641" spans="2:7">
      <c r="B641" s="88" t="s">
        <v>2062</v>
      </c>
      <c r="C641" s="77" t="s">
        <v>445</v>
      </c>
      <c r="D641" s="77">
        <v>21</v>
      </c>
      <c r="E641" s="77">
        <v>218</v>
      </c>
      <c r="F641" s="77">
        <v>2186</v>
      </c>
      <c r="G641" s="77" t="s">
        <v>830</v>
      </c>
    </row>
    <row r="642" spans="2:7">
      <c r="B642" s="88" t="s">
        <v>2062</v>
      </c>
      <c r="C642" s="77" t="s">
        <v>445</v>
      </c>
      <c r="D642" s="77">
        <v>21</v>
      </c>
      <c r="E642" s="77">
        <v>219</v>
      </c>
      <c r="F642" s="77">
        <v>0</v>
      </c>
      <c r="G642" s="77" t="s">
        <v>831</v>
      </c>
    </row>
    <row r="643" spans="2:7">
      <c r="B643" s="88" t="s">
        <v>2062</v>
      </c>
      <c r="C643" s="77" t="s">
        <v>445</v>
      </c>
      <c r="D643" s="77">
        <v>21</v>
      </c>
      <c r="E643" s="77">
        <v>219</v>
      </c>
      <c r="F643" s="77">
        <v>2191</v>
      </c>
      <c r="G643" s="77" t="s">
        <v>832</v>
      </c>
    </row>
    <row r="644" spans="2:7">
      <c r="B644" s="88" t="s">
        <v>2062</v>
      </c>
      <c r="C644" s="77" t="s">
        <v>445</v>
      </c>
      <c r="D644" s="77">
        <v>21</v>
      </c>
      <c r="E644" s="77">
        <v>219</v>
      </c>
      <c r="F644" s="77">
        <v>2192</v>
      </c>
      <c r="G644" s="77" t="s">
        <v>833</v>
      </c>
    </row>
    <row r="645" spans="2:7">
      <c r="B645" s="88" t="s">
        <v>2062</v>
      </c>
      <c r="C645" s="77" t="s">
        <v>445</v>
      </c>
      <c r="D645" s="77">
        <v>21</v>
      </c>
      <c r="E645" s="77">
        <v>219</v>
      </c>
      <c r="F645" s="77">
        <v>2193</v>
      </c>
      <c r="G645" s="77" t="s">
        <v>834</v>
      </c>
    </row>
    <row r="646" spans="2:7">
      <c r="B646" s="88" t="s">
        <v>2062</v>
      </c>
      <c r="C646" s="77" t="s">
        <v>445</v>
      </c>
      <c r="D646" s="77">
        <v>21</v>
      </c>
      <c r="E646" s="77">
        <v>219</v>
      </c>
      <c r="F646" s="77">
        <v>2194</v>
      </c>
      <c r="G646" s="77" t="s">
        <v>835</v>
      </c>
    </row>
    <row r="647" spans="2:7">
      <c r="B647" s="88" t="s">
        <v>2062</v>
      </c>
      <c r="C647" s="77" t="s">
        <v>445</v>
      </c>
      <c r="D647" s="77">
        <v>21</v>
      </c>
      <c r="E647" s="77">
        <v>219</v>
      </c>
      <c r="F647" s="77">
        <v>2199</v>
      </c>
      <c r="G647" s="77" t="s">
        <v>836</v>
      </c>
    </row>
    <row r="648" spans="2:7">
      <c r="B648" s="88" t="s">
        <v>2062</v>
      </c>
      <c r="C648" s="77" t="s">
        <v>445</v>
      </c>
      <c r="D648" s="77">
        <v>22</v>
      </c>
      <c r="E648" s="77">
        <v>0</v>
      </c>
      <c r="F648" s="77">
        <v>0</v>
      </c>
      <c r="G648" s="77" t="s">
        <v>837</v>
      </c>
    </row>
    <row r="649" spans="2:7">
      <c r="B649" s="88" t="s">
        <v>2062</v>
      </c>
      <c r="C649" s="77" t="s">
        <v>445</v>
      </c>
      <c r="D649" s="77">
        <v>22</v>
      </c>
      <c r="E649" s="77">
        <v>220</v>
      </c>
      <c r="F649" s="77">
        <v>0</v>
      </c>
      <c r="G649" s="77" t="s">
        <v>838</v>
      </c>
    </row>
    <row r="650" spans="2:7">
      <c r="B650" s="88" t="s">
        <v>2062</v>
      </c>
      <c r="C650" s="77" t="s">
        <v>445</v>
      </c>
      <c r="D650" s="77">
        <v>22</v>
      </c>
      <c r="E650" s="77">
        <v>220</v>
      </c>
      <c r="F650" s="77">
        <v>2200</v>
      </c>
      <c r="G650" s="77" t="s">
        <v>272</v>
      </c>
    </row>
    <row r="651" spans="2:7">
      <c r="B651" s="88" t="s">
        <v>2062</v>
      </c>
      <c r="C651" s="77" t="s">
        <v>445</v>
      </c>
      <c r="D651" s="77">
        <v>22</v>
      </c>
      <c r="E651" s="77">
        <v>220</v>
      </c>
      <c r="F651" s="77">
        <v>2209</v>
      </c>
      <c r="G651" s="77" t="s">
        <v>273</v>
      </c>
    </row>
    <row r="652" spans="2:7">
      <c r="B652" s="88" t="s">
        <v>2062</v>
      </c>
      <c r="C652" s="77" t="s">
        <v>445</v>
      </c>
      <c r="D652" s="77">
        <v>22</v>
      </c>
      <c r="E652" s="77">
        <v>221</v>
      </c>
      <c r="F652" s="77">
        <v>0</v>
      </c>
      <c r="G652" s="77" t="s">
        <v>839</v>
      </c>
    </row>
    <row r="653" spans="2:7">
      <c r="B653" s="88" t="s">
        <v>2062</v>
      </c>
      <c r="C653" s="77" t="s">
        <v>445</v>
      </c>
      <c r="D653" s="77">
        <v>22</v>
      </c>
      <c r="E653" s="77">
        <v>221</v>
      </c>
      <c r="F653" s="77">
        <v>2211</v>
      </c>
      <c r="G653" s="77" t="s">
        <v>840</v>
      </c>
    </row>
    <row r="654" spans="2:7">
      <c r="B654" s="88" t="s">
        <v>2062</v>
      </c>
      <c r="C654" s="77" t="s">
        <v>445</v>
      </c>
      <c r="D654" s="77">
        <v>22</v>
      </c>
      <c r="E654" s="77">
        <v>221</v>
      </c>
      <c r="F654" s="77">
        <v>2212</v>
      </c>
      <c r="G654" s="77" t="s">
        <v>841</v>
      </c>
    </row>
    <row r="655" spans="2:7">
      <c r="B655" s="88" t="s">
        <v>2062</v>
      </c>
      <c r="C655" s="77" t="s">
        <v>445</v>
      </c>
      <c r="D655" s="77">
        <v>22</v>
      </c>
      <c r="E655" s="77">
        <v>221</v>
      </c>
      <c r="F655" s="77">
        <v>2213</v>
      </c>
      <c r="G655" s="77" t="s">
        <v>842</v>
      </c>
    </row>
    <row r="656" spans="2:7">
      <c r="B656" s="88" t="s">
        <v>2062</v>
      </c>
      <c r="C656" s="77" t="s">
        <v>445</v>
      </c>
      <c r="D656" s="77">
        <v>22</v>
      </c>
      <c r="E656" s="77">
        <v>222</v>
      </c>
      <c r="F656" s="77">
        <v>0</v>
      </c>
      <c r="G656" s="77" t="s">
        <v>843</v>
      </c>
    </row>
    <row r="657" spans="2:7">
      <c r="B657" s="88" t="s">
        <v>2062</v>
      </c>
      <c r="C657" s="77" t="s">
        <v>445</v>
      </c>
      <c r="D657" s="77">
        <v>22</v>
      </c>
      <c r="E657" s="77">
        <v>222</v>
      </c>
      <c r="F657" s="77">
        <v>2221</v>
      </c>
      <c r="G657" s="77" t="s">
        <v>843</v>
      </c>
    </row>
    <row r="658" spans="2:7">
      <c r="B658" s="88" t="s">
        <v>2062</v>
      </c>
      <c r="C658" s="77" t="s">
        <v>445</v>
      </c>
      <c r="D658" s="77">
        <v>22</v>
      </c>
      <c r="E658" s="77">
        <v>223</v>
      </c>
      <c r="F658" s="77">
        <v>0</v>
      </c>
      <c r="G658" s="77" t="s">
        <v>844</v>
      </c>
    </row>
    <row r="659" spans="2:7">
      <c r="B659" s="88" t="s">
        <v>2062</v>
      </c>
      <c r="C659" s="77" t="s">
        <v>445</v>
      </c>
      <c r="D659" s="77">
        <v>22</v>
      </c>
      <c r="E659" s="77">
        <v>223</v>
      </c>
      <c r="F659" s="77">
        <v>2231</v>
      </c>
      <c r="G659" s="77" t="s">
        <v>845</v>
      </c>
    </row>
    <row r="660" spans="2:7">
      <c r="B660" s="88" t="s">
        <v>2062</v>
      </c>
      <c r="C660" s="77" t="s">
        <v>445</v>
      </c>
      <c r="D660" s="77">
        <v>22</v>
      </c>
      <c r="E660" s="77">
        <v>223</v>
      </c>
      <c r="F660" s="77">
        <v>2232</v>
      </c>
      <c r="G660" s="77" t="s">
        <v>846</v>
      </c>
    </row>
    <row r="661" spans="2:7">
      <c r="B661" s="88" t="s">
        <v>2062</v>
      </c>
      <c r="C661" s="77" t="s">
        <v>445</v>
      </c>
      <c r="D661" s="77">
        <v>22</v>
      </c>
      <c r="E661" s="77">
        <v>223</v>
      </c>
      <c r="F661" s="77">
        <v>2233</v>
      </c>
      <c r="G661" s="77" t="s">
        <v>847</v>
      </c>
    </row>
    <row r="662" spans="2:7">
      <c r="B662" s="88" t="s">
        <v>2062</v>
      </c>
      <c r="C662" s="77" t="s">
        <v>445</v>
      </c>
      <c r="D662" s="77">
        <v>22</v>
      </c>
      <c r="E662" s="77">
        <v>223</v>
      </c>
      <c r="F662" s="77">
        <v>2234</v>
      </c>
      <c r="G662" s="77" t="s">
        <v>848</v>
      </c>
    </row>
    <row r="663" spans="2:7">
      <c r="B663" s="88" t="s">
        <v>2062</v>
      </c>
      <c r="C663" s="77" t="s">
        <v>445</v>
      </c>
      <c r="D663" s="77">
        <v>22</v>
      </c>
      <c r="E663" s="77">
        <v>223</v>
      </c>
      <c r="F663" s="77">
        <v>2235</v>
      </c>
      <c r="G663" s="77" t="s">
        <v>849</v>
      </c>
    </row>
    <row r="664" spans="2:7">
      <c r="B664" s="88" t="s">
        <v>2062</v>
      </c>
      <c r="C664" s="77" t="s">
        <v>445</v>
      </c>
      <c r="D664" s="77">
        <v>22</v>
      </c>
      <c r="E664" s="77">
        <v>223</v>
      </c>
      <c r="F664" s="77">
        <v>2236</v>
      </c>
      <c r="G664" s="77" t="s">
        <v>850</v>
      </c>
    </row>
    <row r="665" spans="2:7">
      <c r="B665" s="88" t="s">
        <v>2062</v>
      </c>
      <c r="C665" s="77" t="s">
        <v>445</v>
      </c>
      <c r="D665" s="77">
        <v>22</v>
      </c>
      <c r="E665" s="77">
        <v>223</v>
      </c>
      <c r="F665" s="77">
        <v>2237</v>
      </c>
      <c r="G665" s="77" t="s">
        <v>851</v>
      </c>
    </row>
    <row r="666" spans="2:7">
      <c r="B666" s="88" t="s">
        <v>2062</v>
      </c>
      <c r="C666" s="77" t="s">
        <v>445</v>
      </c>
      <c r="D666" s="77">
        <v>22</v>
      </c>
      <c r="E666" s="77">
        <v>223</v>
      </c>
      <c r="F666" s="77">
        <v>2238</v>
      </c>
      <c r="G666" s="77" t="s">
        <v>852</v>
      </c>
    </row>
    <row r="667" spans="2:7">
      <c r="B667" s="88" t="s">
        <v>2062</v>
      </c>
      <c r="C667" s="77" t="s">
        <v>445</v>
      </c>
      <c r="D667" s="77">
        <v>22</v>
      </c>
      <c r="E667" s="77">
        <v>223</v>
      </c>
      <c r="F667" s="77">
        <v>2239</v>
      </c>
      <c r="G667" s="77" t="s">
        <v>853</v>
      </c>
    </row>
    <row r="668" spans="2:7">
      <c r="B668" s="88" t="s">
        <v>2062</v>
      </c>
      <c r="C668" s="77" t="s">
        <v>445</v>
      </c>
      <c r="D668" s="77">
        <v>22</v>
      </c>
      <c r="E668" s="77">
        <v>224</v>
      </c>
      <c r="F668" s="77">
        <v>0</v>
      </c>
      <c r="G668" s="77" t="s">
        <v>854</v>
      </c>
    </row>
    <row r="669" spans="2:7">
      <c r="B669" s="88" t="s">
        <v>2062</v>
      </c>
      <c r="C669" s="77" t="s">
        <v>445</v>
      </c>
      <c r="D669" s="77">
        <v>22</v>
      </c>
      <c r="E669" s="77">
        <v>224</v>
      </c>
      <c r="F669" s="77">
        <v>2241</v>
      </c>
      <c r="G669" s="77" t="s">
        <v>855</v>
      </c>
    </row>
    <row r="670" spans="2:7">
      <c r="B670" s="88" t="s">
        <v>2062</v>
      </c>
      <c r="C670" s="77" t="s">
        <v>445</v>
      </c>
      <c r="D670" s="77">
        <v>22</v>
      </c>
      <c r="E670" s="77">
        <v>224</v>
      </c>
      <c r="F670" s="77">
        <v>2249</v>
      </c>
      <c r="G670" s="77" t="s">
        <v>856</v>
      </c>
    </row>
    <row r="671" spans="2:7">
      <c r="B671" s="88" t="s">
        <v>2062</v>
      </c>
      <c r="C671" s="77" t="s">
        <v>445</v>
      </c>
      <c r="D671" s="77">
        <v>22</v>
      </c>
      <c r="E671" s="77">
        <v>225</v>
      </c>
      <c r="F671" s="77">
        <v>0</v>
      </c>
      <c r="G671" s="77" t="s">
        <v>857</v>
      </c>
    </row>
    <row r="672" spans="2:7">
      <c r="B672" s="88" t="s">
        <v>2062</v>
      </c>
      <c r="C672" s="77" t="s">
        <v>445</v>
      </c>
      <c r="D672" s="77">
        <v>22</v>
      </c>
      <c r="E672" s="77">
        <v>225</v>
      </c>
      <c r="F672" s="77">
        <v>2251</v>
      </c>
      <c r="G672" s="77" t="s">
        <v>858</v>
      </c>
    </row>
    <row r="673" spans="2:7">
      <c r="B673" s="88" t="s">
        <v>2062</v>
      </c>
      <c r="C673" s="77" t="s">
        <v>445</v>
      </c>
      <c r="D673" s="77">
        <v>22</v>
      </c>
      <c r="E673" s="77">
        <v>225</v>
      </c>
      <c r="F673" s="77">
        <v>2252</v>
      </c>
      <c r="G673" s="77" t="s">
        <v>859</v>
      </c>
    </row>
    <row r="674" spans="2:7">
      <c r="B674" s="88" t="s">
        <v>2062</v>
      </c>
      <c r="C674" s="77" t="s">
        <v>445</v>
      </c>
      <c r="D674" s="77">
        <v>22</v>
      </c>
      <c r="E674" s="77">
        <v>225</v>
      </c>
      <c r="F674" s="77">
        <v>2253</v>
      </c>
      <c r="G674" s="77" t="s">
        <v>860</v>
      </c>
    </row>
    <row r="675" spans="2:7">
      <c r="B675" s="88" t="s">
        <v>2062</v>
      </c>
      <c r="C675" s="77" t="s">
        <v>445</v>
      </c>
      <c r="D675" s="77">
        <v>22</v>
      </c>
      <c r="E675" s="77">
        <v>225</v>
      </c>
      <c r="F675" s="77">
        <v>2254</v>
      </c>
      <c r="G675" s="77" t="s">
        <v>861</v>
      </c>
    </row>
    <row r="676" spans="2:7">
      <c r="B676" s="88" t="s">
        <v>2062</v>
      </c>
      <c r="C676" s="77" t="s">
        <v>445</v>
      </c>
      <c r="D676" s="77">
        <v>22</v>
      </c>
      <c r="E676" s="77">
        <v>225</v>
      </c>
      <c r="F676" s="77">
        <v>2255</v>
      </c>
      <c r="G676" s="77" t="s">
        <v>862</v>
      </c>
    </row>
    <row r="677" spans="2:7">
      <c r="B677" s="88" t="s">
        <v>2062</v>
      </c>
      <c r="C677" s="77" t="s">
        <v>445</v>
      </c>
      <c r="D677" s="77">
        <v>22</v>
      </c>
      <c r="E677" s="77">
        <v>229</v>
      </c>
      <c r="F677" s="77">
        <v>0</v>
      </c>
      <c r="G677" s="77" t="s">
        <v>863</v>
      </c>
    </row>
    <row r="678" spans="2:7">
      <c r="B678" s="88" t="s">
        <v>2062</v>
      </c>
      <c r="C678" s="77" t="s">
        <v>445</v>
      </c>
      <c r="D678" s="77">
        <v>22</v>
      </c>
      <c r="E678" s="77">
        <v>229</v>
      </c>
      <c r="F678" s="77">
        <v>2291</v>
      </c>
      <c r="G678" s="77" t="s">
        <v>864</v>
      </c>
    </row>
    <row r="679" spans="2:7">
      <c r="B679" s="88" t="s">
        <v>2062</v>
      </c>
      <c r="C679" s="77" t="s">
        <v>445</v>
      </c>
      <c r="D679" s="77">
        <v>22</v>
      </c>
      <c r="E679" s="77">
        <v>229</v>
      </c>
      <c r="F679" s="77">
        <v>2292</v>
      </c>
      <c r="G679" s="77" t="s">
        <v>865</v>
      </c>
    </row>
    <row r="680" spans="2:7">
      <c r="B680" s="88" t="s">
        <v>2062</v>
      </c>
      <c r="C680" s="77" t="s">
        <v>445</v>
      </c>
      <c r="D680" s="77">
        <v>22</v>
      </c>
      <c r="E680" s="77">
        <v>229</v>
      </c>
      <c r="F680" s="77">
        <v>2293</v>
      </c>
      <c r="G680" s="77" t="s">
        <v>866</v>
      </c>
    </row>
    <row r="681" spans="2:7">
      <c r="B681" s="88" t="s">
        <v>2062</v>
      </c>
      <c r="C681" s="77" t="s">
        <v>445</v>
      </c>
      <c r="D681" s="77">
        <v>22</v>
      </c>
      <c r="E681" s="77">
        <v>229</v>
      </c>
      <c r="F681" s="77">
        <v>2299</v>
      </c>
      <c r="G681" s="77" t="s">
        <v>867</v>
      </c>
    </row>
    <row r="682" spans="2:7">
      <c r="B682" s="88" t="s">
        <v>2062</v>
      </c>
      <c r="C682" s="77" t="s">
        <v>445</v>
      </c>
      <c r="D682" s="77">
        <v>23</v>
      </c>
      <c r="E682" s="77">
        <v>0</v>
      </c>
      <c r="F682" s="77">
        <v>0</v>
      </c>
      <c r="G682" s="77" t="s">
        <v>868</v>
      </c>
    </row>
    <row r="683" spans="2:7">
      <c r="B683" s="88" t="s">
        <v>2062</v>
      </c>
      <c r="C683" s="77" t="s">
        <v>445</v>
      </c>
      <c r="D683" s="77">
        <v>23</v>
      </c>
      <c r="E683" s="77">
        <v>230</v>
      </c>
      <c r="F683" s="77">
        <v>0</v>
      </c>
      <c r="G683" s="77" t="s">
        <v>869</v>
      </c>
    </row>
    <row r="684" spans="2:7">
      <c r="B684" s="88" t="s">
        <v>2062</v>
      </c>
      <c r="C684" s="77" t="s">
        <v>445</v>
      </c>
      <c r="D684" s="77">
        <v>23</v>
      </c>
      <c r="E684" s="77">
        <v>230</v>
      </c>
      <c r="F684" s="77">
        <v>2300</v>
      </c>
      <c r="G684" s="77" t="s">
        <v>272</v>
      </c>
    </row>
    <row r="685" spans="2:7">
      <c r="B685" s="88" t="s">
        <v>2062</v>
      </c>
      <c r="C685" s="77" t="s">
        <v>445</v>
      </c>
      <c r="D685" s="77">
        <v>23</v>
      </c>
      <c r="E685" s="77">
        <v>230</v>
      </c>
      <c r="F685" s="77">
        <v>2309</v>
      </c>
      <c r="G685" s="77" t="s">
        <v>273</v>
      </c>
    </row>
    <row r="686" spans="2:7">
      <c r="B686" s="88" t="s">
        <v>2062</v>
      </c>
      <c r="C686" s="77" t="s">
        <v>445</v>
      </c>
      <c r="D686" s="77">
        <v>23</v>
      </c>
      <c r="E686" s="77">
        <v>231</v>
      </c>
      <c r="F686" s="77">
        <v>0</v>
      </c>
      <c r="G686" s="77" t="s">
        <v>870</v>
      </c>
    </row>
    <row r="687" spans="2:7">
      <c r="B687" s="88" t="s">
        <v>2062</v>
      </c>
      <c r="C687" s="77" t="s">
        <v>445</v>
      </c>
      <c r="D687" s="77">
        <v>23</v>
      </c>
      <c r="E687" s="77">
        <v>231</v>
      </c>
      <c r="F687" s="77">
        <v>2311</v>
      </c>
      <c r="G687" s="77" t="s">
        <v>871</v>
      </c>
    </row>
    <row r="688" spans="2:7">
      <c r="B688" s="88" t="s">
        <v>2062</v>
      </c>
      <c r="C688" s="77" t="s">
        <v>445</v>
      </c>
      <c r="D688" s="77">
        <v>23</v>
      </c>
      <c r="E688" s="77">
        <v>231</v>
      </c>
      <c r="F688" s="77">
        <v>2312</v>
      </c>
      <c r="G688" s="77" t="s">
        <v>872</v>
      </c>
    </row>
    <row r="689" spans="2:7">
      <c r="B689" s="88" t="s">
        <v>2062</v>
      </c>
      <c r="C689" s="77" t="s">
        <v>445</v>
      </c>
      <c r="D689" s="77">
        <v>23</v>
      </c>
      <c r="E689" s="77">
        <v>231</v>
      </c>
      <c r="F689" s="77">
        <v>2319</v>
      </c>
      <c r="G689" s="77" t="s">
        <v>873</v>
      </c>
    </row>
    <row r="690" spans="2:7">
      <c r="B690" s="88" t="s">
        <v>2062</v>
      </c>
      <c r="C690" s="77" t="s">
        <v>445</v>
      </c>
      <c r="D690" s="77">
        <v>23</v>
      </c>
      <c r="E690" s="77">
        <v>232</v>
      </c>
      <c r="F690" s="77">
        <v>0</v>
      </c>
      <c r="G690" s="77" t="s">
        <v>874</v>
      </c>
    </row>
    <row r="691" spans="2:7">
      <c r="B691" s="88" t="s">
        <v>2062</v>
      </c>
      <c r="C691" s="77" t="s">
        <v>445</v>
      </c>
      <c r="D691" s="77">
        <v>23</v>
      </c>
      <c r="E691" s="77">
        <v>232</v>
      </c>
      <c r="F691" s="77">
        <v>2321</v>
      </c>
      <c r="G691" s="77" t="s">
        <v>875</v>
      </c>
    </row>
    <row r="692" spans="2:7">
      <c r="B692" s="88" t="s">
        <v>2062</v>
      </c>
      <c r="C692" s="77" t="s">
        <v>445</v>
      </c>
      <c r="D692" s="77">
        <v>23</v>
      </c>
      <c r="E692" s="77">
        <v>232</v>
      </c>
      <c r="F692" s="77">
        <v>2322</v>
      </c>
      <c r="G692" s="77" t="s">
        <v>876</v>
      </c>
    </row>
    <row r="693" spans="2:7">
      <c r="B693" s="88" t="s">
        <v>2062</v>
      </c>
      <c r="C693" s="77" t="s">
        <v>445</v>
      </c>
      <c r="D693" s="77">
        <v>23</v>
      </c>
      <c r="E693" s="77">
        <v>232</v>
      </c>
      <c r="F693" s="77">
        <v>2329</v>
      </c>
      <c r="G693" s="77" t="s">
        <v>877</v>
      </c>
    </row>
    <row r="694" spans="2:7">
      <c r="B694" s="88" t="s">
        <v>2062</v>
      </c>
      <c r="C694" s="77" t="s">
        <v>445</v>
      </c>
      <c r="D694" s="77">
        <v>23</v>
      </c>
      <c r="E694" s="77">
        <v>233</v>
      </c>
      <c r="F694" s="77">
        <v>0</v>
      </c>
      <c r="G694" s="77" t="s">
        <v>878</v>
      </c>
    </row>
    <row r="695" spans="2:7">
      <c r="B695" s="88" t="s">
        <v>2062</v>
      </c>
      <c r="C695" s="77" t="s">
        <v>445</v>
      </c>
      <c r="D695" s="77">
        <v>23</v>
      </c>
      <c r="E695" s="77">
        <v>233</v>
      </c>
      <c r="F695" s="77">
        <v>2331</v>
      </c>
      <c r="G695" s="77" t="s">
        <v>879</v>
      </c>
    </row>
    <row r="696" spans="2:7">
      <c r="B696" s="88" t="s">
        <v>2062</v>
      </c>
      <c r="C696" s="77" t="s">
        <v>445</v>
      </c>
      <c r="D696" s="77">
        <v>23</v>
      </c>
      <c r="E696" s="77">
        <v>233</v>
      </c>
      <c r="F696" s="77">
        <v>2332</v>
      </c>
      <c r="G696" s="77" t="s">
        <v>880</v>
      </c>
    </row>
    <row r="697" spans="2:7">
      <c r="B697" s="88" t="s">
        <v>2062</v>
      </c>
      <c r="C697" s="77" t="s">
        <v>445</v>
      </c>
      <c r="D697" s="77">
        <v>23</v>
      </c>
      <c r="E697" s="77">
        <v>233</v>
      </c>
      <c r="F697" s="77">
        <v>2339</v>
      </c>
      <c r="G697" s="77" t="s">
        <v>881</v>
      </c>
    </row>
    <row r="698" spans="2:7">
      <c r="B698" s="88" t="s">
        <v>2062</v>
      </c>
      <c r="C698" s="77" t="s">
        <v>445</v>
      </c>
      <c r="D698" s="77">
        <v>23</v>
      </c>
      <c r="E698" s="77">
        <v>234</v>
      </c>
      <c r="F698" s="77">
        <v>0</v>
      </c>
      <c r="G698" s="77" t="s">
        <v>882</v>
      </c>
    </row>
    <row r="699" spans="2:7">
      <c r="B699" s="88" t="s">
        <v>2062</v>
      </c>
      <c r="C699" s="77" t="s">
        <v>445</v>
      </c>
      <c r="D699" s="77">
        <v>23</v>
      </c>
      <c r="E699" s="77">
        <v>234</v>
      </c>
      <c r="F699" s="77">
        <v>2341</v>
      </c>
      <c r="G699" s="77" t="s">
        <v>883</v>
      </c>
    </row>
    <row r="700" spans="2:7">
      <c r="B700" s="88" t="s">
        <v>2062</v>
      </c>
      <c r="C700" s="77" t="s">
        <v>445</v>
      </c>
      <c r="D700" s="77">
        <v>23</v>
      </c>
      <c r="E700" s="77">
        <v>234</v>
      </c>
      <c r="F700" s="77">
        <v>2342</v>
      </c>
      <c r="G700" s="77" t="s">
        <v>884</v>
      </c>
    </row>
    <row r="701" spans="2:7">
      <c r="B701" s="88" t="s">
        <v>2062</v>
      </c>
      <c r="C701" s="77" t="s">
        <v>445</v>
      </c>
      <c r="D701" s="77">
        <v>23</v>
      </c>
      <c r="E701" s="77">
        <v>235</v>
      </c>
      <c r="F701" s="77">
        <v>0</v>
      </c>
      <c r="G701" s="77" t="s">
        <v>885</v>
      </c>
    </row>
    <row r="702" spans="2:7">
      <c r="B702" s="88" t="s">
        <v>2062</v>
      </c>
      <c r="C702" s="77" t="s">
        <v>445</v>
      </c>
      <c r="D702" s="77">
        <v>23</v>
      </c>
      <c r="E702" s="77">
        <v>235</v>
      </c>
      <c r="F702" s="77">
        <v>2351</v>
      </c>
      <c r="G702" s="77" t="s">
        <v>886</v>
      </c>
    </row>
    <row r="703" spans="2:7">
      <c r="B703" s="88" t="s">
        <v>2062</v>
      </c>
      <c r="C703" s="77" t="s">
        <v>445</v>
      </c>
      <c r="D703" s="77">
        <v>23</v>
      </c>
      <c r="E703" s="77">
        <v>235</v>
      </c>
      <c r="F703" s="77">
        <v>2352</v>
      </c>
      <c r="G703" s="77" t="s">
        <v>887</v>
      </c>
    </row>
    <row r="704" spans="2:7">
      <c r="B704" s="88" t="s">
        <v>2062</v>
      </c>
      <c r="C704" s="77" t="s">
        <v>445</v>
      </c>
      <c r="D704" s="77">
        <v>23</v>
      </c>
      <c r="E704" s="77">
        <v>235</v>
      </c>
      <c r="F704" s="77">
        <v>2353</v>
      </c>
      <c r="G704" s="77" t="s">
        <v>888</v>
      </c>
    </row>
    <row r="705" spans="2:7">
      <c r="B705" s="88" t="s">
        <v>2062</v>
      </c>
      <c r="C705" s="77" t="s">
        <v>445</v>
      </c>
      <c r="D705" s="77">
        <v>23</v>
      </c>
      <c r="E705" s="77">
        <v>235</v>
      </c>
      <c r="F705" s="77">
        <v>2354</v>
      </c>
      <c r="G705" s="77" t="s">
        <v>889</v>
      </c>
    </row>
    <row r="706" spans="2:7">
      <c r="B706" s="88" t="s">
        <v>2062</v>
      </c>
      <c r="C706" s="77" t="s">
        <v>445</v>
      </c>
      <c r="D706" s="77">
        <v>23</v>
      </c>
      <c r="E706" s="77">
        <v>235</v>
      </c>
      <c r="F706" s="77">
        <v>2355</v>
      </c>
      <c r="G706" s="77" t="s">
        <v>890</v>
      </c>
    </row>
    <row r="707" spans="2:7">
      <c r="B707" s="88" t="s">
        <v>2062</v>
      </c>
      <c r="C707" s="77" t="s">
        <v>445</v>
      </c>
      <c r="D707" s="77">
        <v>23</v>
      </c>
      <c r="E707" s="77">
        <v>239</v>
      </c>
      <c r="F707" s="77">
        <v>0</v>
      </c>
      <c r="G707" s="77" t="s">
        <v>891</v>
      </c>
    </row>
    <row r="708" spans="2:7">
      <c r="B708" s="88" t="s">
        <v>2062</v>
      </c>
      <c r="C708" s="77" t="s">
        <v>445</v>
      </c>
      <c r="D708" s="77">
        <v>23</v>
      </c>
      <c r="E708" s="77">
        <v>239</v>
      </c>
      <c r="F708" s="77">
        <v>2391</v>
      </c>
      <c r="G708" s="77" t="s">
        <v>892</v>
      </c>
    </row>
    <row r="709" spans="2:7">
      <c r="B709" s="88" t="s">
        <v>2062</v>
      </c>
      <c r="C709" s="77" t="s">
        <v>445</v>
      </c>
      <c r="D709" s="77">
        <v>23</v>
      </c>
      <c r="E709" s="77">
        <v>239</v>
      </c>
      <c r="F709" s="77">
        <v>2399</v>
      </c>
      <c r="G709" s="77" t="s">
        <v>893</v>
      </c>
    </row>
    <row r="710" spans="2:7">
      <c r="B710" s="88" t="s">
        <v>2062</v>
      </c>
      <c r="C710" s="77" t="s">
        <v>445</v>
      </c>
      <c r="D710" s="77">
        <v>24</v>
      </c>
      <c r="E710" s="77">
        <v>0</v>
      </c>
      <c r="F710" s="77">
        <v>0</v>
      </c>
      <c r="G710" s="77" t="s">
        <v>894</v>
      </c>
    </row>
    <row r="711" spans="2:7">
      <c r="B711" s="88" t="s">
        <v>2062</v>
      </c>
      <c r="C711" s="77" t="s">
        <v>445</v>
      </c>
      <c r="D711" s="77">
        <v>24</v>
      </c>
      <c r="E711" s="77">
        <v>240</v>
      </c>
      <c r="F711" s="77">
        <v>0</v>
      </c>
      <c r="G711" s="77" t="s">
        <v>895</v>
      </c>
    </row>
    <row r="712" spans="2:7">
      <c r="B712" s="88" t="s">
        <v>2062</v>
      </c>
      <c r="C712" s="77" t="s">
        <v>445</v>
      </c>
      <c r="D712" s="77">
        <v>24</v>
      </c>
      <c r="E712" s="77">
        <v>240</v>
      </c>
      <c r="F712" s="77">
        <v>2400</v>
      </c>
      <c r="G712" s="77" t="s">
        <v>272</v>
      </c>
    </row>
    <row r="713" spans="2:7">
      <c r="B713" s="88" t="s">
        <v>2062</v>
      </c>
      <c r="C713" s="77" t="s">
        <v>445</v>
      </c>
      <c r="D713" s="77">
        <v>24</v>
      </c>
      <c r="E713" s="77">
        <v>240</v>
      </c>
      <c r="F713" s="77">
        <v>2409</v>
      </c>
      <c r="G713" s="77" t="s">
        <v>273</v>
      </c>
    </row>
    <row r="714" spans="2:7">
      <c r="B714" s="88" t="s">
        <v>2062</v>
      </c>
      <c r="C714" s="77" t="s">
        <v>445</v>
      </c>
      <c r="D714" s="77">
        <v>24</v>
      </c>
      <c r="E714" s="77">
        <v>241</v>
      </c>
      <c r="F714" s="77">
        <v>0</v>
      </c>
      <c r="G714" s="77" t="s">
        <v>896</v>
      </c>
    </row>
    <row r="715" spans="2:7">
      <c r="B715" s="88" t="s">
        <v>2062</v>
      </c>
      <c r="C715" s="77" t="s">
        <v>445</v>
      </c>
      <c r="D715" s="77">
        <v>24</v>
      </c>
      <c r="E715" s="77">
        <v>241</v>
      </c>
      <c r="F715" s="77">
        <v>2411</v>
      </c>
      <c r="G715" s="77" t="s">
        <v>896</v>
      </c>
    </row>
    <row r="716" spans="2:7">
      <c r="B716" s="88" t="s">
        <v>2062</v>
      </c>
      <c r="C716" s="77" t="s">
        <v>445</v>
      </c>
      <c r="D716" s="77">
        <v>24</v>
      </c>
      <c r="E716" s="77">
        <v>242</v>
      </c>
      <c r="F716" s="77">
        <v>0</v>
      </c>
      <c r="G716" s="77" t="s">
        <v>897</v>
      </c>
    </row>
    <row r="717" spans="2:7">
      <c r="B717" s="88" t="s">
        <v>2062</v>
      </c>
      <c r="C717" s="77" t="s">
        <v>445</v>
      </c>
      <c r="D717" s="77">
        <v>24</v>
      </c>
      <c r="E717" s="77">
        <v>242</v>
      </c>
      <c r="F717" s="77">
        <v>2421</v>
      </c>
      <c r="G717" s="77" t="s">
        <v>898</v>
      </c>
    </row>
    <row r="718" spans="2:7">
      <c r="B718" s="88" t="s">
        <v>2062</v>
      </c>
      <c r="C718" s="77" t="s">
        <v>445</v>
      </c>
      <c r="D718" s="77">
        <v>24</v>
      </c>
      <c r="E718" s="77">
        <v>242</v>
      </c>
      <c r="F718" s="77">
        <v>2422</v>
      </c>
      <c r="G718" s="77" t="s">
        <v>899</v>
      </c>
    </row>
    <row r="719" spans="2:7">
      <c r="B719" s="88" t="s">
        <v>2062</v>
      </c>
      <c r="C719" s="77" t="s">
        <v>445</v>
      </c>
      <c r="D719" s="77">
        <v>24</v>
      </c>
      <c r="E719" s="77">
        <v>242</v>
      </c>
      <c r="F719" s="77">
        <v>2423</v>
      </c>
      <c r="G719" s="77" t="s">
        <v>900</v>
      </c>
    </row>
    <row r="720" spans="2:7">
      <c r="B720" s="88" t="s">
        <v>2062</v>
      </c>
      <c r="C720" s="77" t="s">
        <v>445</v>
      </c>
      <c r="D720" s="77">
        <v>24</v>
      </c>
      <c r="E720" s="77">
        <v>242</v>
      </c>
      <c r="F720" s="77">
        <v>2424</v>
      </c>
      <c r="G720" s="77" t="s">
        <v>901</v>
      </c>
    </row>
    <row r="721" spans="2:7">
      <c r="B721" s="88" t="s">
        <v>2062</v>
      </c>
      <c r="C721" s="77" t="s">
        <v>445</v>
      </c>
      <c r="D721" s="77">
        <v>24</v>
      </c>
      <c r="E721" s="77">
        <v>242</v>
      </c>
      <c r="F721" s="77">
        <v>2425</v>
      </c>
      <c r="G721" s="77" t="s">
        <v>902</v>
      </c>
    </row>
    <row r="722" spans="2:7">
      <c r="B722" s="88" t="s">
        <v>2062</v>
      </c>
      <c r="C722" s="77" t="s">
        <v>445</v>
      </c>
      <c r="D722" s="77">
        <v>24</v>
      </c>
      <c r="E722" s="77">
        <v>242</v>
      </c>
      <c r="F722" s="77">
        <v>2426</v>
      </c>
      <c r="G722" s="77" t="s">
        <v>903</v>
      </c>
    </row>
    <row r="723" spans="2:7">
      <c r="B723" s="88" t="s">
        <v>2062</v>
      </c>
      <c r="C723" s="77" t="s">
        <v>445</v>
      </c>
      <c r="D723" s="77">
        <v>24</v>
      </c>
      <c r="E723" s="77">
        <v>242</v>
      </c>
      <c r="F723" s="77">
        <v>2429</v>
      </c>
      <c r="G723" s="77" t="s">
        <v>904</v>
      </c>
    </row>
    <row r="724" spans="2:7">
      <c r="B724" s="88" t="s">
        <v>2062</v>
      </c>
      <c r="C724" s="77" t="s">
        <v>445</v>
      </c>
      <c r="D724" s="77">
        <v>24</v>
      </c>
      <c r="E724" s="77">
        <v>243</v>
      </c>
      <c r="F724" s="77">
        <v>0</v>
      </c>
      <c r="G724" s="77" t="s">
        <v>905</v>
      </c>
    </row>
    <row r="725" spans="2:7">
      <c r="B725" s="88" t="s">
        <v>2062</v>
      </c>
      <c r="C725" s="77" t="s">
        <v>445</v>
      </c>
      <c r="D725" s="77">
        <v>24</v>
      </c>
      <c r="E725" s="77">
        <v>243</v>
      </c>
      <c r="F725" s="77">
        <v>2431</v>
      </c>
      <c r="G725" s="77" t="s">
        <v>906</v>
      </c>
    </row>
    <row r="726" spans="2:7">
      <c r="B726" s="88" t="s">
        <v>2062</v>
      </c>
      <c r="C726" s="77" t="s">
        <v>445</v>
      </c>
      <c r="D726" s="77">
        <v>24</v>
      </c>
      <c r="E726" s="77">
        <v>243</v>
      </c>
      <c r="F726" s="77">
        <v>2432</v>
      </c>
      <c r="G726" s="77" t="s">
        <v>907</v>
      </c>
    </row>
    <row r="727" spans="2:7">
      <c r="B727" s="88" t="s">
        <v>2062</v>
      </c>
      <c r="C727" s="77" t="s">
        <v>445</v>
      </c>
      <c r="D727" s="77">
        <v>24</v>
      </c>
      <c r="E727" s="77">
        <v>243</v>
      </c>
      <c r="F727" s="77">
        <v>2433</v>
      </c>
      <c r="G727" s="77" t="s">
        <v>908</v>
      </c>
    </row>
    <row r="728" spans="2:7">
      <c r="B728" s="88" t="s">
        <v>2062</v>
      </c>
      <c r="C728" s="77" t="s">
        <v>445</v>
      </c>
      <c r="D728" s="77">
        <v>24</v>
      </c>
      <c r="E728" s="77">
        <v>243</v>
      </c>
      <c r="F728" s="77">
        <v>2439</v>
      </c>
      <c r="G728" s="77" t="s">
        <v>909</v>
      </c>
    </row>
    <row r="729" spans="2:7">
      <c r="B729" s="88" t="s">
        <v>2062</v>
      </c>
      <c r="C729" s="77" t="s">
        <v>445</v>
      </c>
      <c r="D729" s="77">
        <v>24</v>
      </c>
      <c r="E729" s="77">
        <v>244</v>
      </c>
      <c r="F729" s="77">
        <v>0</v>
      </c>
      <c r="G729" s="77" t="s">
        <v>910</v>
      </c>
    </row>
    <row r="730" spans="2:7">
      <c r="B730" s="88" t="s">
        <v>2062</v>
      </c>
      <c r="C730" s="77" t="s">
        <v>445</v>
      </c>
      <c r="D730" s="77">
        <v>24</v>
      </c>
      <c r="E730" s="77">
        <v>244</v>
      </c>
      <c r="F730" s="77">
        <v>2441</v>
      </c>
      <c r="G730" s="77" t="s">
        <v>911</v>
      </c>
    </row>
    <row r="731" spans="2:7">
      <c r="B731" s="88" t="s">
        <v>2062</v>
      </c>
      <c r="C731" s="77" t="s">
        <v>445</v>
      </c>
      <c r="D731" s="77">
        <v>24</v>
      </c>
      <c r="E731" s="77">
        <v>244</v>
      </c>
      <c r="F731" s="77">
        <v>2442</v>
      </c>
      <c r="G731" s="77" t="s">
        <v>912</v>
      </c>
    </row>
    <row r="732" spans="2:7">
      <c r="B732" s="88" t="s">
        <v>2062</v>
      </c>
      <c r="C732" s="77" t="s">
        <v>445</v>
      </c>
      <c r="D732" s="77">
        <v>24</v>
      </c>
      <c r="E732" s="77">
        <v>244</v>
      </c>
      <c r="F732" s="77">
        <v>2443</v>
      </c>
      <c r="G732" s="77" t="s">
        <v>913</v>
      </c>
    </row>
    <row r="733" spans="2:7">
      <c r="B733" s="88" t="s">
        <v>2062</v>
      </c>
      <c r="C733" s="77" t="s">
        <v>445</v>
      </c>
      <c r="D733" s="77">
        <v>24</v>
      </c>
      <c r="E733" s="77">
        <v>244</v>
      </c>
      <c r="F733" s="77">
        <v>2444</v>
      </c>
      <c r="G733" s="77" t="s">
        <v>914</v>
      </c>
    </row>
    <row r="734" spans="2:7">
      <c r="B734" s="88" t="s">
        <v>2062</v>
      </c>
      <c r="C734" s="77" t="s">
        <v>445</v>
      </c>
      <c r="D734" s="77">
        <v>24</v>
      </c>
      <c r="E734" s="77">
        <v>244</v>
      </c>
      <c r="F734" s="77">
        <v>2445</v>
      </c>
      <c r="G734" s="77" t="s">
        <v>915</v>
      </c>
    </row>
    <row r="735" spans="2:7">
      <c r="B735" s="88" t="s">
        <v>2062</v>
      </c>
      <c r="C735" s="77" t="s">
        <v>445</v>
      </c>
      <c r="D735" s="77">
        <v>24</v>
      </c>
      <c r="E735" s="77">
        <v>244</v>
      </c>
      <c r="F735" s="77">
        <v>2446</v>
      </c>
      <c r="G735" s="77" t="s">
        <v>916</v>
      </c>
    </row>
    <row r="736" spans="2:7">
      <c r="B736" s="88" t="s">
        <v>2062</v>
      </c>
      <c r="C736" s="77" t="s">
        <v>445</v>
      </c>
      <c r="D736" s="77">
        <v>24</v>
      </c>
      <c r="E736" s="77">
        <v>245</v>
      </c>
      <c r="F736" s="77">
        <v>0</v>
      </c>
      <c r="G736" s="77" t="s">
        <v>917</v>
      </c>
    </row>
    <row r="737" spans="2:7">
      <c r="B737" s="88" t="s">
        <v>2062</v>
      </c>
      <c r="C737" s="77" t="s">
        <v>445</v>
      </c>
      <c r="D737" s="77">
        <v>24</v>
      </c>
      <c r="E737" s="77">
        <v>245</v>
      </c>
      <c r="F737" s="77">
        <v>2451</v>
      </c>
      <c r="G737" s="77" t="s">
        <v>918</v>
      </c>
    </row>
    <row r="738" spans="2:7">
      <c r="B738" s="88" t="s">
        <v>2062</v>
      </c>
      <c r="C738" s="77" t="s">
        <v>445</v>
      </c>
      <c r="D738" s="77">
        <v>24</v>
      </c>
      <c r="E738" s="77">
        <v>245</v>
      </c>
      <c r="F738" s="77">
        <v>2452</v>
      </c>
      <c r="G738" s="77" t="s">
        <v>919</v>
      </c>
    </row>
    <row r="739" spans="2:7">
      <c r="B739" s="88" t="s">
        <v>2062</v>
      </c>
      <c r="C739" s="77" t="s">
        <v>445</v>
      </c>
      <c r="D739" s="77">
        <v>24</v>
      </c>
      <c r="E739" s="77">
        <v>245</v>
      </c>
      <c r="F739" s="77">
        <v>2453</v>
      </c>
      <c r="G739" s="77" t="s">
        <v>920</v>
      </c>
    </row>
    <row r="740" spans="2:7">
      <c r="B740" s="88" t="s">
        <v>2062</v>
      </c>
      <c r="C740" s="77" t="s">
        <v>445</v>
      </c>
      <c r="D740" s="77">
        <v>24</v>
      </c>
      <c r="E740" s="77">
        <v>246</v>
      </c>
      <c r="F740" s="77">
        <v>0</v>
      </c>
      <c r="G740" s="77" t="s">
        <v>921</v>
      </c>
    </row>
    <row r="741" spans="2:7">
      <c r="B741" s="88" t="s">
        <v>2062</v>
      </c>
      <c r="C741" s="77" t="s">
        <v>445</v>
      </c>
      <c r="D741" s="77">
        <v>24</v>
      </c>
      <c r="E741" s="77">
        <v>246</v>
      </c>
      <c r="F741" s="77">
        <v>2461</v>
      </c>
      <c r="G741" s="77" t="s">
        <v>922</v>
      </c>
    </row>
    <row r="742" spans="2:7">
      <c r="B742" s="88" t="s">
        <v>2062</v>
      </c>
      <c r="C742" s="77" t="s">
        <v>445</v>
      </c>
      <c r="D742" s="77">
        <v>24</v>
      </c>
      <c r="E742" s="77">
        <v>246</v>
      </c>
      <c r="F742" s="77">
        <v>2462</v>
      </c>
      <c r="G742" s="77" t="s">
        <v>923</v>
      </c>
    </row>
    <row r="743" spans="2:7">
      <c r="B743" s="88" t="s">
        <v>2062</v>
      </c>
      <c r="C743" s="77" t="s">
        <v>445</v>
      </c>
      <c r="D743" s="77">
        <v>24</v>
      </c>
      <c r="E743" s="77">
        <v>246</v>
      </c>
      <c r="F743" s="77">
        <v>2463</v>
      </c>
      <c r="G743" s="77" t="s">
        <v>924</v>
      </c>
    </row>
    <row r="744" spans="2:7">
      <c r="B744" s="88" t="s">
        <v>2062</v>
      </c>
      <c r="C744" s="77" t="s">
        <v>445</v>
      </c>
      <c r="D744" s="77">
        <v>24</v>
      </c>
      <c r="E744" s="77">
        <v>246</v>
      </c>
      <c r="F744" s="77">
        <v>2464</v>
      </c>
      <c r="G744" s="77" t="s">
        <v>925</v>
      </c>
    </row>
    <row r="745" spans="2:7">
      <c r="B745" s="88" t="s">
        <v>2062</v>
      </c>
      <c r="C745" s="77" t="s">
        <v>445</v>
      </c>
      <c r="D745" s="77">
        <v>24</v>
      </c>
      <c r="E745" s="77">
        <v>246</v>
      </c>
      <c r="F745" s="77">
        <v>2465</v>
      </c>
      <c r="G745" s="77" t="s">
        <v>926</v>
      </c>
    </row>
    <row r="746" spans="2:7">
      <c r="B746" s="88" t="s">
        <v>2062</v>
      </c>
      <c r="C746" s="77" t="s">
        <v>445</v>
      </c>
      <c r="D746" s="77">
        <v>24</v>
      </c>
      <c r="E746" s="77">
        <v>246</v>
      </c>
      <c r="F746" s="77">
        <v>2469</v>
      </c>
      <c r="G746" s="77" t="s">
        <v>927</v>
      </c>
    </row>
    <row r="747" spans="2:7">
      <c r="B747" s="88" t="s">
        <v>2062</v>
      </c>
      <c r="C747" s="77" t="s">
        <v>445</v>
      </c>
      <c r="D747" s="77">
        <v>24</v>
      </c>
      <c r="E747" s="77">
        <v>247</v>
      </c>
      <c r="F747" s="77">
        <v>0</v>
      </c>
      <c r="G747" s="77" t="s">
        <v>928</v>
      </c>
    </row>
    <row r="748" spans="2:7">
      <c r="B748" s="88" t="s">
        <v>2062</v>
      </c>
      <c r="C748" s="77" t="s">
        <v>445</v>
      </c>
      <c r="D748" s="77">
        <v>24</v>
      </c>
      <c r="E748" s="77">
        <v>247</v>
      </c>
      <c r="F748" s="77">
        <v>2471</v>
      </c>
      <c r="G748" s="77" t="s">
        <v>929</v>
      </c>
    </row>
    <row r="749" spans="2:7">
      <c r="B749" s="88" t="s">
        <v>2062</v>
      </c>
      <c r="C749" s="77" t="s">
        <v>445</v>
      </c>
      <c r="D749" s="77">
        <v>24</v>
      </c>
      <c r="E749" s="77">
        <v>247</v>
      </c>
      <c r="F749" s="77">
        <v>2479</v>
      </c>
      <c r="G749" s="77" t="s">
        <v>930</v>
      </c>
    </row>
    <row r="750" spans="2:7">
      <c r="B750" s="88" t="s">
        <v>2062</v>
      </c>
      <c r="C750" s="77" t="s">
        <v>445</v>
      </c>
      <c r="D750" s="77">
        <v>24</v>
      </c>
      <c r="E750" s="77">
        <v>248</v>
      </c>
      <c r="F750" s="77">
        <v>0</v>
      </c>
      <c r="G750" s="77" t="s">
        <v>931</v>
      </c>
    </row>
    <row r="751" spans="2:7">
      <c r="B751" s="88" t="s">
        <v>2062</v>
      </c>
      <c r="C751" s="77" t="s">
        <v>445</v>
      </c>
      <c r="D751" s="77">
        <v>24</v>
      </c>
      <c r="E751" s="77">
        <v>248</v>
      </c>
      <c r="F751" s="77">
        <v>2481</v>
      </c>
      <c r="G751" s="77" t="s">
        <v>931</v>
      </c>
    </row>
    <row r="752" spans="2:7">
      <c r="B752" s="88" t="s">
        <v>2062</v>
      </c>
      <c r="C752" s="77" t="s">
        <v>445</v>
      </c>
      <c r="D752" s="77">
        <v>24</v>
      </c>
      <c r="E752" s="77">
        <v>249</v>
      </c>
      <c r="F752" s="77">
        <v>0</v>
      </c>
      <c r="G752" s="77" t="s">
        <v>932</v>
      </c>
    </row>
    <row r="753" spans="2:7">
      <c r="B753" s="88" t="s">
        <v>2062</v>
      </c>
      <c r="C753" s="77" t="s">
        <v>445</v>
      </c>
      <c r="D753" s="77">
        <v>24</v>
      </c>
      <c r="E753" s="77">
        <v>249</v>
      </c>
      <c r="F753" s="77">
        <v>2491</v>
      </c>
      <c r="G753" s="77" t="s">
        <v>933</v>
      </c>
    </row>
    <row r="754" spans="2:7">
      <c r="B754" s="88" t="s">
        <v>2062</v>
      </c>
      <c r="C754" s="77" t="s">
        <v>445</v>
      </c>
      <c r="D754" s="77">
        <v>24</v>
      </c>
      <c r="E754" s="77">
        <v>249</v>
      </c>
      <c r="F754" s="77">
        <v>2492</v>
      </c>
      <c r="G754" s="77" t="s">
        <v>934</v>
      </c>
    </row>
    <row r="755" spans="2:7">
      <c r="B755" s="88" t="s">
        <v>2062</v>
      </c>
      <c r="C755" s="77" t="s">
        <v>445</v>
      </c>
      <c r="D755" s="77">
        <v>24</v>
      </c>
      <c r="E755" s="77">
        <v>249</v>
      </c>
      <c r="F755" s="77">
        <v>2499</v>
      </c>
      <c r="G755" s="77" t="s">
        <v>935</v>
      </c>
    </row>
    <row r="756" spans="2:7">
      <c r="B756" s="88" t="s">
        <v>2062</v>
      </c>
      <c r="C756" s="77" t="s">
        <v>445</v>
      </c>
      <c r="D756" s="77">
        <v>25</v>
      </c>
      <c r="E756" s="77">
        <v>0</v>
      </c>
      <c r="F756" s="77">
        <v>0</v>
      </c>
      <c r="G756" s="77" t="s">
        <v>936</v>
      </c>
    </row>
    <row r="757" spans="2:7">
      <c r="B757" s="88" t="s">
        <v>2062</v>
      </c>
      <c r="C757" s="77" t="s">
        <v>445</v>
      </c>
      <c r="D757" s="77">
        <v>25</v>
      </c>
      <c r="E757" s="77">
        <v>250</v>
      </c>
      <c r="F757" s="77">
        <v>0</v>
      </c>
      <c r="G757" s="77" t="s">
        <v>937</v>
      </c>
    </row>
    <row r="758" spans="2:7">
      <c r="B758" s="88" t="s">
        <v>2062</v>
      </c>
      <c r="C758" s="77" t="s">
        <v>445</v>
      </c>
      <c r="D758" s="77">
        <v>25</v>
      </c>
      <c r="E758" s="77">
        <v>250</v>
      </c>
      <c r="F758" s="77">
        <v>2500</v>
      </c>
      <c r="G758" s="77" t="s">
        <v>272</v>
      </c>
    </row>
    <row r="759" spans="2:7">
      <c r="B759" s="88" t="s">
        <v>2062</v>
      </c>
      <c r="C759" s="77" t="s">
        <v>445</v>
      </c>
      <c r="D759" s="77">
        <v>25</v>
      </c>
      <c r="E759" s="77">
        <v>250</v>
      </c>
      <c r="F759" s="77">
        <v>2509</v>
      </c>
      <c r="G759" s="77" t="s">
        <v>273</v>
      </c>
    </row>
    <row r="760" spans="2:7">
      <c r="B760" s="88" t="s">
        <v>2062</v>
      </c>
      <c r="C760" s="77" t="s">
        <v>445</v>
      </c>
      <c r="D760" s="77">
        <v>25</v>
      </c>
      <c r="E760" s="77">
        <v>251</v>
      </c>
      <c r="F760" s="77">
        <v>0</v>
      </c>
      <c r="G760" s="77" t="s">
        <v>938</v>
      </c>
    </row>
    <row r="761" spans="2:7">
      <c r="B761" s="88" t="s">
        <v>2062</v>
      </c>
      <c r="C761" s="77" t="s">
        <v>445</v>
      </c>
      <c r="D761" s="77">
        <v>25</v>
      </c>
      <c r="E761" s="77">
        <v>251</v>
      </c>
      <c r="F761" s="77">
        <v>2511</v>
      </c>
      <c r="G761" s="77" t="s">
        <v>939</v>
      </c>
    </row>
    <row r="762" spans="2:7">
      <c r="B762" s="88" t="s">
        <v>2062</v>
      </c>
      <c r="C762" s="77" t="s">
        <v>445</v>
      </c>
      <c r="D762" s="77">
        <v>25</v>
      </c>
      <c r="E762" s="77">
        <v>251</v>
      </c>
      <c r="F762" s="77">
        <v>2512</v>
      </c>
      <c r="G762" s="77" t="s">
        <v>940</v>
      </c>
    </row>
    <row r="763" spans="2:7">
      <c r="B763" s="88" t="s">
        <v>2062</v>
      </c>
      <c r="C763" s="77" t="s">
        <v>445</v>
      </c>
      <c r="D763" s="77">
        <v>25</v>
      </c>
      <c r="E763" s="77">
        <v>251</v>
      </c>
      <c r="F763" s="77">
        <v>2513</v>
      </c>
      <c r="G763" s="77" t="s">
        <v>941</v>
      </c>
    </row>
    <row r="764" spans="2:7">
      <c r="B764" s="88" t="s">
        <v>2062</v>
      </c>
      <c r="C764" s="77" t="s">
        <v>445</v>
      </c>
      <c r="D764" s="77">
        <v>25</v>
      </c>
      <c r="E764" s="77">
        <v>251</v>
      </c>
      <c r="F764" s="77">
        <v>2519</v>
      </c>
      <c r="G764" s="77" t="s">
        <v>942</v>
      </c>
    </row>
    <row r="765" spans="2:7">
      <c r="B765" s="88" t="s">
        <v>2062</v>
      </c>
      <c r="C765" s="77" t="s">
        <v>445</v>
      </c>
      <c r="D765" s="77">
        <v>25</v>
      </c>
      <c r="E765" s="77">
        <v>252</v>
      </c>
      <c r="F765" s="77">
        <v>0</v>
      </c>
      <c r="G765" s="77" t="s">
        <v>943</v>
      </c>
    </row>
    <row r="766" spans="2:7">
      <c r="B766" s="88" t="s">
        <v>2062</v>
      </c>
      <c r="C766" s="77" t="s">
        <v>445</v>
      </c>
      <c r="D766" s="77">
        <v>25</v>
      </c>
      <c r="E766" s="77">
        <v>252</v>
      </c>
      <c r="F766" s="77">
        <v>2521</v>
      </c>
      <c r="G766" s="77" t="s">
        <v>944</v>
      </c>
    </row>
    <row r="767" spans="2:7">
      <c r="B767" s="88" t="s">
        <v>2062</v>
      </c>
      <c r="C767" s="77" t="s">
        <v>445</v>
      </c>
      <c r="D767" s="77">
        <v>25</v>
      </c>
      <c r="E767" s="77">
        <v>252</v>
      </c>
      <c r="F767" s="77">
        <v>2522</v>
      </c>
      <c r="G767" s="77" t="s">
        <v>945</v>
      </c>
    </row>
    <row r="768" spans="2:7">
      <c r="B768" s="88" t="s">
        <v>2062</v>
      </c>
      <c r="C768" s="77" t="s">
        <v>445</v>
      </c>
      <c r="D768" s="77">
        <v>25</v>
      </c>
      <c r="E768" s="77">
        <v>252</v>
      </c>
      <c r="F768" s="77">
        <v>2523</v>
      </c>
      <c r="G768" s="77" t="s">
        <v>946</v>
      </c>
    </row>
    <row r="769" spans="2:7">
      <c r="B769" s="88" t="s">
        <v>2062</v>
      </c>
      <c r="C769" s="77" t="s">
        <v>445</v>
      </c>
      <c r="D769" s="77">
        <v>25</v>
      </c>
      <c r="E769" s="77">
        <v>253</v>
      </c>
      <c r="F769" s="77">
        <v>0</v>
      </c>
      <c r="G769" s="77" t="s">
        <v>947</v>
      </c>
    </row>
    <row r="770" spans="2:7">
      <c r="B770" s="88" t="s">
        <v>2062</v>
      </c>
      <c r="C770" s="77" t="s">
        <v>445</v>
      </c>
      <c r="D770" s="77">
        <v>25</v>
      </c>
      <c r="E770" s="77">
        <v>253</v>
      </c>
      <c r="F770" s="77">
        <v>2531</v>
      </c>
      <c r="G770" s="77" t="s">
        <v>948</v>
      </c>
    </row>
    <row r="771" spans="2:7">
      <c r="B771" s="88" t="s">
        <v>2062</v>
      </c>
      <c r="C771" s="77" t="s">
        <v>445</v>
      </c>
      <c r="D771" s="77">
        <v>25</v>
      </c>
      <c r="E771" s="77">
        <v>253</v>
      </c>
      <c r="F771" s="77">
        <v>2532</v>
      </c>
      <c r="G771" s="77" t="s">
        <v>949</v>
      </c>
    </row>
    <row r="772" spans="2:7">
      <c r="B772" s="88" t="s">
        <v>2062</v>
      </c>
      <c r="C772" s="77" t="s">
        <v>445</v>
      </c>
      <c r="D772" s="77">
        <v>25</v>
      </c>
      <c r="E772" s="77">
        <v>253</v>
      </c>
      <c r="F772" s="77">
        <v>2533</v>
      </c>
      <c r="G772" s="77" t="s">
        <v>950</v>
      </c>
    </row>
    <row r="773" spans="2:7">
      <c r="B773" s="88" t="s">
        <v>2062</v>
      </c>
      <c r="C773" s="77" t="s">
        <v>445</v>
      </c>
      <c r="D773" s="77">
        <v>25</v>
      </c>
      <c r="E773" s="77">
        <v>253</v>
      </c>
      <c r="F773" s="77">
        <v>2534</v>
      </c>
      <c r="G773" s="77" t="s">
        <v>951</v>
      </c>
    </row>
    <row r="774" spans="2:7">
      <c r="B774" s="88" t="s">
        <v>2062</v>
      </c>
      <c r="C774" s="77" t="s">
        <v>445</v>
      </c>
      <c r="D774" s="77">
        <v>25</v>
      </c>
      <c r="E774" s="77">
        <v>253</v>
      </c>
      <c r="F774" s="77">
        <v>2535</v>
      </c>
      <c r="G774" s="77" t="s">
        <v>952</v>
      </c>
    </row>
    <row r="775" spans="2:7">
      <c r="B775" s="88" t="s">
        <v>2062</v>
      </c>
      <c r="C775" s="77" t="s">
        <v>445</v>
      </c>
      <c r="D775" s="77">
        <v>25</v>
      </c>
      <c r="E775" s="77">
        <v>259</v>
      </c>
      <c r="F775" s="77">
        <v>0</v>
      </c>
      <c r="G775" s="77" t="s">
        <v>953</v>
      </c>
    </row>
    <row r="776" spans="2:7">
      <c r="B776" s="88" t="s">
        <v>2062</v>
      </c>
      <c r="C776" s="77" t="s">
        <v>445</v>
      </c>
      <c r="D776" s="77">
        <v>25</v>
      </c>
      <c r="E776" s="77">
        <v>259</v>
      </c>
      <c r="F776" s="77">
        <v>2591</v>
      </c>
      <c r="G776" s="77" t="s">
        <v>954</v>
      </c>
    </row>
    <row r="777" spans="2:7">
      <c r="B777" s="88" t="s">
        <v>2062</v>
      </c>
      <c r="C777" s="77" t="s">
        <v>445</v>
      </c>
      <c r="D777" s="77">
        <v>25</v>
      </c>
      <c r="E777" s="77">
        <v>259</v>
      </c>
      <c r="F777" s="77">
        <v>2592</v>
      </c>
      <c r="G777" s="77" t="s">
        <v>955</v>
      </c>
    </row>
    <row r="778" spans="2:7">
      <c r="B778" s="88" t="s">
        <v>2062</v>
      </c>
      <c r="C778" s="77" t="s">
        <v>445</v>
      </c>
      <c r="D778" s="77">
        <v>25</v>
      </c>
      <c r="E778" s="77">
        <v>259</v>
      </c>
      <c r="F778" s="77">
        <v>2593</v>
      </c>
      <c r="G778" s="77" t="s">
        <v>956</v>
      </c>
    </row>
    <row r="779" spans="2:7">
      <c r="B779" s="88" t="s">
        <v>2062</v>
      </c>
      <c r="C779" s="77" t="s">
        <v>445</v>
      </c>
      <c r="D779" s="77">
        <v>25</v>
      </c>
      <c r="E779" s="77">
        <v>259</v>
      </c>
      <c r="F779" s="77">
        <v>2594</v>
      </c>
      <c r="G779" s="77" t="s">
        <v>957</v>
      </c>
    </row>
    <row r="780" spans="2:7">
      <c r="B780" s="88" t="s">
        <v>2062</v>
      </c>
      <c r="C780" s="77" t="s">
        <v>445</v>
      </c>
      <c r="D780" s="77">
        <v>25</v>
      </c>
      <c r="E780" s="77">
        <v>259</v>
      </c>
      <c r="F780" s="77">
        <v>2595</v>
      </c>
      <c r="G780" s="77" t="s">
        <v>958</v>
      </c>
    </row>
    <row r="781" spans="2:7">
      <c r="B781" s="88" t="s">
        <v>2062</v>
      </c>
      <c r="C781" s="77" t="s">
        <v>445</v>
      </c>
      <c r="D781" s="77">
        <v>25</v>
      </c>
      <c r="E781" s="77">
        <v>259</v>
      </c>
      <c r="F781" s="77">
        <v>2596</v>
      </c>
      <c r="G781" s="77" t="s">
        <v>959</v>
      </c>
    </row>
    <row r="782" spans="2:7">
      <c r="B782" s="88" t="s">
        <v>2062</v>
      </c>
      <c r="C782" s="77" t="s">
        <v>445</v>
      </c>
      <c r="D782" s="77">
        <v>25</v>
      </c>
      <c r="E782" s="77">
        <v>259</v>
      </c>
      <c r="F782" s="77">
        <v>2599</v>
      </c>
      <c r="G782" s="77" t="s">
        <v>960</v>
      </c>
    </row>
    <row r="783" spans="2:7">
      <c r="B783" s="88" t="s">
        <v>2062</v>
      </c>
      <c r="C783" s="77" t="s">
        <v>445</v>
      </c>
      <c r="D783" s="77">
        <v>26</v>
      </c>
      <c r="E783" s="77">
        <v>0</v>
      </c>
      <c r="F783" s="77">
        <v>0</v>
      </c>
      <c r="G783" s="77" t="s">
        <v>961</v>
      </c>
    </row>
    <row r="784" spans="2:7">
      <c r="B784" s="88" t="s">
        <v>2062</v>
      </c>
      <c r="C784" s="77" t="s">
        <v>445</v>
      </c>
      <c r="D784" s="77">
        <v>26</v>
      </c>
      <c r="E784" s="77">
        <v>260</v>
      </c>
      <c r="F784" s="77">
        <v>0</v>
      </c>
      <c r="G784" s="77" t="s">
        <v>962</v>
      </c>
    </row>
    <row r="785" spans="2:7">
      <c r="B785" s="88" t="s">
        <v>2062</v>
      </c>
      <c r="C785" s="77" t="s">
        <v>445</v>
      </c>
      <c r="D785" s="77">
        <v>26</v>
      </c>
      <c r="E785" s="77">
        <v>260</v>
      </c>
      <c r="F785" s="77">
        <v>2600</v>
      </c>
      <c r="G785" s="77" t="s">
        <v>272</v>
      </c>
    </row>
    <row r="786" spans="2:7">
      <c r="B786" s="88" t="s">
        <v>2062</v>
      </c>
      <c r="C786" s="77" t="s">
        <v>445</v>
      </c>
      <c r="D786" s="77">
        <v>26</v>
      </c>
      <c r="E786" s="77">
        <v>260</v>
      </c>
      <c r="F786" s="77">
        <v>2609</v>
      </c>
      <c r="G786" s="77" t="s">
        <v>273</v>
      </c>
    </row>
    <row r="787" spans="2:7">
      <c r="B787" s="88" t="s">
        <v>2062</v>
      </c>
      <c r="C787" s="77" t="s">
        <v>445</v>
      </c>
      <c r="D787" s="77">
        <v>26</v>
      </c>
      <c r="E787" s="77">
        <v>261</v>
      </c>
      <c r="F787" s="77">
        <v>0</v>
      </c>
      <c r="G787" s="77" t="s">
        <v>963</v>
      </c>
    </row>
    <row r="788" spans="2:7">
      <c r="B788" s="88" t="s">
        <v>2062</v>
      </c>
      <c r="C788" s="77" t="s">
        <v>445</v>
      </c>
      <c r="D788" s="77">
        <v>26</v>
      </c>
      <c r="E788" s="77">
        <v>261</v>
      </c>
      <c r="F788" s="77">
        <v>2611</v>
      </c>
      <c r="G788" s="77" t="s">
        <v>963</v>
      </c>
    </row>
    <row r="789" spans="2:7">
      <c r="B789" s="88" t="s">
        <v>2062</v>
      </c>
      <c r="C789" s="77" t="s">
        <v>445</v>
      </c>
      <c r="D789" s="77">
        <v>26</v>
      </c>
      <c r="E789" s="77">
        <v>262</v>
      </c>
      <c r="F789" s="77">
        <v>0</v>
      </c>
      <c r="G789" s="77" t="s">
        <v>964</v>
      </c>
    </row>
    <row r="790" spans="2:7">
      <c r="B790" s="88" t="s">
        <v>2062</v>
      </c>
      <c r="C790" s="77" t="s">
        <v>445</v>
      </c>
      <c r="D790" s="77">
        <v>26</v>
      </c>
      <c r="E790" s="77">
        <v>262</v>
      </c>
      <c r="F790" s="77">
        <v>2621</v>
      </c>
      <c r="G790" s="77" t="s">
        <v>964</v>
      </c>
    </row>
    <row r="791" spans="2:7">
      <c r="B791" s="88" t="s">
        <v>2062</v>
      </c>
      <c r="C791" s="77" t="s">
        <v>445</v>
      </c>
      <c r="D791" s="77">
        <v>26</v>
      </c>
      <c r="E791" s="77">
        <v>263</v>
      </c>
      <c r="F791" s="77">
        <v>0</v>
      </c>
      <c r="G791" s="77" t="s">
        <v>965</v>
      </c>
    </row>
    <row r="792" spans="2:7">
      <c r="B792" s="88" t="s">
        <v>2062</v>
      </c>
      <c r="C792" s="77" t="s">
        <v>445</v>
      </c>
      <c r="D792" s="77">
        <v>26</v>
      </c>
      <c r="E792" s="77">
        <v>263</v>
      </c>
      <c r="F792" s="77">
        <v>2631</v>
      </c>
      <c r="G792" s="77" t="s">
        <v>966</v>
      </c>
    </row>
    <row r="793" spans="2:7">
      <c r="B793" s="88" t="s">
        <v>2062</v>
      </c>
      <c r="C793" s="77" t="s">
        <v>445</v>
      </c>
      <c r="D793" s="77">
        <v>26</v>
      </c>
      <c r="E793" s="77">
        <v>263</v>
      </c>
      <c r="F793" s="77">
        <v>2632</v>
      </c>
      <c r="G793" s="77" t="s">
        <v>967</v>
      </c>
    </row>
    <row r="794" spans="2:7">
      <c r="B794" s="88" t="s">
        <v>2062</v>
      </c>
      <c r="C794" s="77" t="s">
        <v>445</v>
      </c>
      <c r="D794" s="77">
        <v>26</v>
      </c>
      <c r="E794" s="77">
        <v>263</v>
      </c>
      <c r="F794" s="77">
        <v>2633</v>
      </c>
      <c r="G794" s="77" t="s">
        <v>968</v>
      </c>
    </row>
    <row r="795" spans="2:7">
      <c r="B795" s="88" t="s">
        <v>2062</v>
      </c>
      <c r="C795" s="77" t="s">
        <v>445</v>
      </c>
      <c r="D795" s="77">
        <v>26</v>
      </c>
      <c r="E795" s="77">
        <v>263</v>
      </c>
      <c r="F795" s="77">
        <v>2634</v>
      </c>
      <c r="G795" s="77" t="s">
        <v>969</v>
      </c>
    </row>
    <row r="796" spans="2:7">
      <c r="B796" s="88" t="s">
        <v>2062</v>
      </c>
      <c r="C796" s="77" t="s">
        <v>445</v>
      </c>
      <c r="D796" s="77">
        <v>26</v>
      </c>
      <c r="E796" s="77">
        <v>263</v>
      </c>
      <c r="F796" s="77">
        <v>2635</v>
      </c>
      <c r="G796" s="77" t="s">
        <v>970</v>
      </c>
    </row>
    <row r="797" spans="2:7">
      <c r="B797" s="88" t="s">
        <v>2062</v>
      </c>
      <c r="C797" s="77" t="s">
        <v>445</v>
      </c>
      <c r="D797" s="77">
        <v>26</v>
      </c>
      <c r="E797" s="77">
        <v>264</v>
      </c>
      <c r="F797" s="77">
        <v>0</v>
      </c>
      <c r="G797" s="77" t="s">
        <v>971</v>
      </c>
    </row>
    <row r="798" spans="2:7">
      <c r="B798" s="88" t="s">
        <v>2062</v>
      </c>
      <c r="C798" s="77" t="s">
        <v>445</v>
      </c>
      <c r="D798" s="77">
        <v>26</v>
      </c>
      <c r="E798" s="77">
        <v>264</v>
      </c>
      <c r="F798" s="77">
        <v>2641</v>
      </c>
      <c r="G798" s="77" t="s">
        <v>972</v>
      </c>
    </row>
    <row r="799" spans="2:7">
      <c r="B799" s="88" t="s">
        <v>2062</v>
      </c>
      <c r="C799" s="77" t="s">
        <v>445</v>
      </c>
      <c r="D799" s="77">
        <v>26</v>
      </c>
      <c r="E799" s="77">
        <v>264</v>
      </c>
      <c r="F799" s="77">
        <v>2642</v>
      </c>
      <c r="G799" s="77" t="s">
        <v>973</v>
      </c>
    </row>
    <row r="800" spans="2:7">
      <c r="B800" s="88" t="s">
        <v>2062</v>
      </c>
      <c r="C800" s="77" t="s">
        <v>445</v>
      </c>
      <c r="D800" s="77">
        <v>26</v>
      </c>
      <c r="E800" s="77">
        <v>264</v>
      </c>
      <c r="F800" s="77">
        <v>2643</v>
      </c>
      <c r="G800" s="77" t="s">
        <v>974</v>
      </c>
    </row>
    <row r="801" spans="2:7">
      <c r="B801" s="88" t="s">
        <v>2062</v>
      </c>
      <c r="C801" s="77" t="s">
        <v>445</v>
      </c>
      <c r="D801" s="77">
        <v>26</v>
      </c>
      <c r="E801" s="77">
        <v>264</v>
      </c>
      <c r="F801" s="77">
        <v>2644</v>
      </c>
      <c r="G801" s="77" t="s">
        <v>975</v>
      </c>
    </row>
    <row r="802" spans="2:7">
      <c r="B802" s="88" t="s">
        <v>2062</v>
      </c>
      <c r="C802" s="77" t="s">
        <v>445</v>
      </c>
      <c r="D802" s="77">
        <v>26</v>
      </c>
      <c r="E802" s="77">
        <v>264</v>
      </c>
      <c r="F802" s="77">
        <v>2645</v>
      </c>
      <c r="G802" s="77" t="s">
        <v>976</v>
      </c>
    </row>
    <row r="803" spans="2:7">
      <c r="B803" s="88" t="s">
        <v>2062</v>
      </c>
      <c r="C803" s="77" t="s">
        <v>445</v>
      </c>
      <c r="D803" s="77">
        <v>26</v>
      </c>
      <c r="E803" s="77">
        <v>265</v>
      </c>
      <c r="F803" s="77">
        <v>0</v>
      </c>
      <c r="G803" s="77" t="s">
        <v>977</v>
      </c>
    </row>
    <row r="804" spans="2:7">
      <c r="B804" s="88" t="s">
        <v>2062</v>
      </c>
      <c r="C804" s="77" t="s">
        <v>445</v>
      </c>
      <c r="D804" s="77">
        <v>26</v>
      </c>
      <c r="E804" s="77">
        <v>265</v>
      </c>
      <c r="F804" s="77">
        <v>2651</v>
      </c>
      <c r="G804" s="77" t="s">
        <v>978</v>
      </c>
    </row>
    <row r="805" spans="2:7">
      <c r="B805" s="88" t="s">
        <v>2062</v>
      </c>
      <c r="C805" s="77" t="s">
        <v>445</v>
      </c>
      <c r="D805" s="77">
        <v>26</v>
      </c>
      <c r="E805" s="77">
        <v>265</v>
      </c>
      <c r="F805" s="77">
        <v>2652</v>
      </c>
      <c r="G805" s="77" t="s">
        <v>979</v>
      </c>
    </row>
    <row r="806" spans="2:7">
      <c r="B806" s="88" t="s">
        <v>2062</v>
      </c>
      <c r="C806" s="77" t="s">
        <v>445</v>
      </c>
      <c r="D806" s="77">
        <v>26</v>
      </c>
      <c r="E806" s="77">
        <v>265</v>
      </c>
      <c r="F806" s="77">
        <v>2653</v>
      </c>
      <c r="G806" s="77" t="s">
        <v>980</v>
      </c>
    </row>
    <row r="807" spans="2:7">
      <c r="B807" s="88" t="s">
        <v>2062</v>
      </c>
      <c r="C807" s="77" t="s">
        <v>445</v>
      </c>
      <c r="D807" s="77">
        <v>26</v>
      </c>
      <c r="E807" s="77">
        <v>266</v>
      </c>
      <c r="F807" s="77">
        <v>0</v>
      </c>
      <c r="G807" s="77" t="s">
        <v>981</v>
      </c>
    </row>
    <row r="808" spans="2:7">
      <c r="B808" s="88" t="s">
        <v>2062</v>
      </c>
      <c r="C808" s="77" t="s">
        <v>445</v>
      </c>
      <c r="D808" s="77">
        <v>26</v>
      </c>
      <c r="E808" s="77">
        <v>266</v>
      </c>
      <c r="F808" s="77">
        <v>2661</v>
      </c>
      <c r="G808" s="77" t="s">
        <v>982</v>
      </c>
    </row>
    <row r="809" spans="2:7">
      <c r="B809" s="88" t="s">
        <v>2062</v>
      </c>
      <c r="C809" s="77" t="s">
        <v>445</v>
      </c>
      <c r="D809" s="77">
        <v>26</v>
      </c>
      <c r="E809" s="77">
        <v>266</v>
      </c>
      <c r="F809" s="77">
        <v>2662</v>
      </c>
      <c r="G809" s="77" t="s">
        <v>983</v>
      </c>
    </row>
    <row r="810" spans="2:7">
      <c r="B810" s="88" t="s">
        <v>2062</v>
      </c>
      <c r="C810" s="77" t="s">
        <v>445</v>
      </c>
      <c r="D810" s="77">
        <v>26</v>
      </c>
      <c r="E810" s="77">
        <v>266</v>
      </c>
      <c r="F810" s="77">
        <v>2663</v>
      </c>
      <c r="G810" s="77" t="s">
        <v>984</v>
      </c>
    </row>
    <row r="811" spans="2:7">
      <c r="B811" s="88" t="s">
        <v>2062</v>
      </c>
      <c r="C811" s="77" t="s">
        <v>445</v>
      </c>
      <c r="D811" s="77">
        <v>26</v>
      </c>
      <c r="E811" s="77">
        <v>266</v>
      </c>
      <c r="F811" s="77">
        <v>2664</v>
      </c>
      <c r="G811" s="77" t="s">
        <v>985</v>
      </c>
    </row>
    <row r="812" spans="2:7">
      <c r="B812" s="88" t="s">
        <v>2062</v>
      </c>
      <c r="C812" s="77" t="s">
        <v>445</v>
      </c>
      <c r="D812" s="77">
        <v>26</v>
      </c>
      <c r="E812" s="77">
        <v>267</v>
      </c>
      <c r="F812" s="77">
        <v>0</v>
      </c>
      <c r="G812" s="77" t="s">
        <v>986</v>
      </c>
    </row>
    <row r="813" spans="2:7">
      <c r="B813" s="88" t="s">
        <v>2062</v>
      </c>
      <c r="C813" s="77" t="s">
        <v>445</v>
      </c>
      <c r="D813" s="77">
        <v>26</v>
      </c>
      <c r="E813" s="77">
        <v>267</v>
      </c>
      <c r="F813" s="77">
        <v>2671</v>
      </c>
      <c r="G813" s="77" t="s">
        <v>987</v>
      </c>
    </row>
    <row r="814" spans="2:7">
      <c r="B814" s="88" t="s">
        <v>2062</v>
      </c>
      <c r="C814" s="77" t="s">
        <v>445</v>
      </c>
      <c r="D814" s="77">
        <v>26</v>
      </c>
      <c r="E814" s="77">
        <v>267</v>
      </c>
      <c r="F814" s="77">
        <v>2672</v>
      </c>
      <c r="G814" s="77" t="s">
        <v>988</v>
      </c>
    </row>
    <row r="815" spans="2:7">
      <c r="B815" s="88" t="s">
        <v>2062</v>
      </c>
      <c r="C815" s="77" t="s">
        <v>445</v>
      </c>
      <c r="D815" s="77">
        <v>26</v>
      </c>
      <c r="E815" s="77">
        <v>269</v>
      </c>
      <c r="F815" s="77">
        <v>0</v>
      </c>
      <c r="G815" s="77" t="s">
        <v>989</v>
      </c>
    </row>
    <row r="816" spans="2:7">
      <c r="B816" s="88" t="s">
        <v>2062</v>
      </c>
      <c r="C816" s="77" t="s">
        <v>445</v>
      </c>
      <c r="D816" s="77">
        <v>26</v>
      </c>
      <c r="E816" s="77">
        <v>269</v>
      </c>
      <c r="F816" s="77">
        <v>2691</v>
      </c>
      <c r="G816" s="77" t="s">
        <v>990</v>
      </c>
    </row>
    <row r="817" spans="2:7">
      <c r="B817" s="88" t="s">
        <v>2062</v>
      </c>
      <c r="C817" s="77" t="s">
        <v>445</v>
      </c>
      <c r="D817" s="77">
        <v>26</v>
      </c>
      <c r="E817" s="77">
        <v>269</v>
      </c>
      <c r="F817" s="77">
        <v>2692</v>
      </c>
      <c r="G817" s="77" t="s">
        <v>991</v>
      </c>
    </row>
    <row r="818" spans="2:7">
      <c r="B818" s="88" t="s">
        <v>2062</v>
      </c>
      <c r="C818" s="77" t="s">
        <v>445</v>
      </c>
      <c r="D818" s="77">
        <v>26</v>
      </c>
      <c r="E818" s="77">
        <v>269</v>
      </c>
      <c r="F818" s="77">
        <v>2693</v>
      </c>
      <c r="G818" s="77" t="s">
        <v>992</v>
      </c>
    </row>
    <row r="819" spans="2:7">
      <c r="B819" s="88" t="s">
        <v>2062</v>
      </c>
      <c r="C819" s="77" t="s">
        <v>445</v>
      </c>
      <c r="D819" s="77">
        <v>26</v>
      </c>
      <c r="E819" s="77">
        <v>269</v>
      </c>
      <c r="F819" s="77">
        <v>2694</v>
      </c>
      <c r="G819" s="77" t="s">
        <v>993</v>
      </c>
    </row>
    <row r="820" spans="2:7">
      <c r="B820" s="88" t="s">
        <v>2062</v>
      </c>
      <c r="C820" s="77" t="s">
        <v>445</v>
      </c>
      <c r="D820" s="77">
        <v>26</v>
      </c>
      <c r="E820" s="77">
        <v>269</v>
      </c>
      <c r="F820" s="77">
        <v>2699</v>
      </c>
      <c r="G820" s="77" t="s">
        <v>994</v>
      </c>
    </row>
    <row r="821" spans="2:7">
      <c r="B821" s="88" t="s">
        <v>2062</v>
      </c>
      <c r="C821" s="77" t="s">
        <v>445</v>
      </c>
      <c r="D821" s="77">
        <v>27</v>
      </c>
      <c r="E821" s="77">
        <v>0</v>
      </c>
      <c r="F821" s="77">
        <v>0</v>
      </c>
      <c r="G821" s="77" t="s">
        <v>995</v>
      </c>
    </row>
    <row r="822" spans="2:7">
      <c r="B822" s="88" t="s">
        <v>2062</v>
      </c>
      <c r="C822" s="77" t="s">
        <v>445</v>
      </c>
      <c r="D822" s="77">
        <v>27</v>
      </c>
      <c r="E822" s="77">
        <v>270</v>
      </c>
      <c r="F822" s="77">
        <v>0</v>
      </c>
      <c r="G822" s="77" t="s">
        <v>996</v>
      </c>
    </row>
    <row r="823" spans="2:7">
      <c r="B823" s="88" t="s">
        <v>2062</v>
      </c>
      <c r="C823" s="77" t="s">
        <v>445</v>
      </c>
      <c r="D823" s="77">
        <v>27</v>
      </c>
      <c r="E823" s="77">
        <v>270</v>
      </c>
      <c r="F823" s="77">
        <v>2700</v>
      </c>
      <c r="G823" s="77" t="s">
        <v>272</v>
      </c>
    </row>
    <row r="824" spans="2:7">
      <c r="B824" s="88" t="s">
        <v>2062</v>
      </c>
      <c r="C824" s="77" t="s">
        <v>445</v>
      </c>
      <c r="D824" s="77">
        <v>27</v>
      </c>
      <c r="E824" s="77">
        <v>270</v>
      </c>
      <c r="F824" s="77">
        <v>2709</v>
      </c>
      <c r="G824" s="77" t="s">
        <v>273</v>
      </c>
    </row>
    <row r="825" spans="2:7">
      <c r="B825" s="88" t="s">
        <v>2062</v>
      </c>
      <c r="C825" s="77" t="s">
        <v>445</v>
      </c>
      <c r="D825" s="77">
        <v>27</v>
      </c>
      <c r="E825" s="77">
        <v>271</v>
      </c>
      <c r="F825" s="77">
        <v>0</v>
      </c>
      <c r="G825" s="77" t="s">
        <v>997</v>
      </c>
    </row>
    <row r="826" spans="2:7">
      <c r="B826" s="88" t="s">
        <v>2062</v>
      </c>
      <c r="C826" s="77" t="s">
        <v>445</v>
      </c>
      <c r="D826" s="77">
        <v>27</v>
      </c>
      <c r="E826" s="77">
        <v>271</v>
      </c>
      <c r="F826" s="77">
        <v>2711</v>
      </c>
      <c r="G826" s="77" t="s">
        <v>998</v>
      </c>
    </row>
    <row r="827" spans="2:7">
      <c r="B827" s="88" t="s">
        <v>2062</v>
      </c>
      <c r="C827" s="77" t="s">
        <v>445</v>
      </c>
      <c r="D827" s="77">
        <v>27</v>
      </c>
      <c r="E827" s="77">
        <v>271</v>
      </c>
      <c r="F827" s="77">
        <v>2719</v>
      </c>
      <c r="G827" s="77" t="s">
        <v>999</v>
      </c>
    </row>
    <row r="828" spans="2:7">
      <c r="B828" s="88" t="s">
        <v>2062</v>
      </c>
      <c r="C828" s="77" t="s">
        <v>445</v>
      </c>
      <c r="D828" s="77">
        <v>27</v>
      </c>
      <c r="E828" s="77">
        <v>272</v>
      </c>
      <c r="F828" s="77">
        <v>0</v>
      </c>
      <c r="G828" s="77" t="s">
        <v>1000</v>
      </c>
    </row>
    <row r="829" spans="2:7">
      <c r="B829" s="88" t="s">
        <v>2062</v>
      </c>
      <c r="C829" s="77" t="s">
        <v>445</v>
      </c>
      <c r="D829" s="77">
        <v>27</v>
      </c>
      <c r="E829" s="77">
        <v>272</v>
      </c>
      <c r="F829" s="77">
        <v>2721</v>
      </c>
      <c r="G829" s="77" t="s">
        <v>1001</v>
      </c>
    </row>
    <row r="830" spans="2:7">
      <c r="B830" s="88" t="s">
        <v>2062</v>
      </c>
      <c r="C830" s="77" t="s">
        <v>445</v>
      </c>
      <c r="D830" s="77">
        <v>27</v>
      </c>
      <c r="E830" s="77">
        <v>272</v>
      </c>
      <c r="F830" s="77">
        <v>2722</v>
      </c>
      <c r="G830" s="77" t="s">
        <v>1002</v>
      </c>
    </row>
    <row r="831" spans="2:7">
      <c r="B831" s="88" t="s">
        <v>2062</v>
      </c>
      <c r="C831" s="77" t="s">
        <v>445</v>
      </c>
      <c r="D831" s="77">
        <v>27</v>
      </c>
      <c r="E831" s="77">
        <v>272</v>
      </c>
      <c r="F831" s="77">
        <v>2723</v>
      </c>
      <c r="G831" s="77" t="s">
        <v>1003</v>
      </c>
    </row>
    <row r="832" spans="2:7">
      <c r="B832" s="88" t="s">
        <v>2062</v>
      </c>
      <c r="C832" s="77" t="s">
        <v>445</v>
      </c>
      <c r="D832" s="77">
        <v>27</v>
      </c>
      <c r="E832" s="77">
        <v>272</v>
      </c>
      <c r="F832" s="77">
        <v>2729</v>
      </c>
      <c r="G832" s="77" t="s">
        <v>1004</v>
      </c>
    </row>
    <row r="833" spans="2:7">
      <c r="B833" s="88" t="s">
        <v>2062</v>
      </c>
      <c r="C833" s="77" t="s">
        <v>445</v>
      </c>
      <c r="D833" s="77">
        <v>27</v>
      </c>
      <c r="E833" s="77">
        <v>273</v>
      </c>
      <c r="F833" s="77">
        <v>0</v>
      </c>
      <c r="G833" s="77" t="s">
        <v>1005</v>
      </c>
    </row>
    <row r="834" spans="2:7">
      <c r="B834" s="88" t="s">
        <v>2062</v>
      </c>
      <c r="C834" s="77" t="s">
        <v>445</v>
      </c>
      <c r="D834" s="77">
        <v>27</v>
      </c>
      <c r="E834" s="77">
        <v>273</v>
      </c>
      <c r="F834" s="77">
        <v>2731</v>
      </c>
      <c r="G834" s="77" t="s">
        <v>1006</v>
      </c>
    </row>
    <row r="835" spans="2:7">
      <c r="B835" s="88" t="s">
        <v>2062</v>
      </c>
      <c r="C835" s="77" t="s">
        <v>445</v>
      </c>
      <c r="D835" s="77">
        <v>27</v>
      </c>
      <c r="E835" s="77">
        <v>273</v>
      </c>
      <c r="F835" s="77">
        <v>2732</v>
      </c>
      <c r="G835" s="77" t="s">
        <v>1007</v>
      </c>
    </row>
    <row r="836" spans="2:7">
      <c r="B836" s="88" t="s">
        <v>2062</v>
      </c>
      <c r="C836" s="77" t="s">
        <v>445</v>
      </c>
      <c r="D836" s="77">
        <v>27</v>
      </c>
      <c r="E836" s="77">
        <v>273</v>
      </c>
      <c r="F836" s="77">
        <v>2733</v>
      </c>
      <c r="G836" s="77" t="s">
        <v>1008</v>
      </c>
    </row>
    <row r="837" spans="2:7">
      <c r="B837" s="88" t="s">
        <v>2062</v>
      </c>
      <c r="C837" s="77" t="s">
        <v>445</v>
      </c>
      <c r="D837" s="77">
        <v>27</v>
      </c>
      <c r="E837" s="77">
        <v>273</v>
      </c>
      <c r="F837" s="77">
        <v>2734</v>
      </c>
      <c r="G837" s="77" t="s">
        <v>1009</v>
      </c>
    </row>
    <row r="838" spans="2:7">
      <c r="B838" s="88" t="s">
        <v>2062</v>
      </c>
      <c r="C838" s="77" t="s">
        <v>445</v>
      </c>
      <c r="D838" s="77">
        <v>27</v>
      </c>
      <c r="E838" s="77">
        <v>273</v>
      </c>
      <c r="F838" s="77">
        <v>2735</v>
      </c>
      <c r="G838" s="77" t="s">
        <v>1010</v>
      </c>
    </row>
    <row r="839" spans="2:7">
      <c r="B839" s="88" t="s">
        <v>2062</v>
      </c>
      <c r="C839" s="77" t="s">
        <v>445</v>
      </c>
      <c r="D839" s="77">
        <v>27</v>
      </c>
      <c r="E839" s="77">
        <v>273</v>
      </c>
      <c r="F839" s="77">
        <v>2736</v>
      </c>
      <c r="G839" s="77" t="s">
        <v>1011</v>
      </c>
    </row>
    <row r="840" spans="2:7">
      <c r="B840" s="88" t="s">
        <v>2062</v>
      </c>
      <c r="C840" s="77" t="s">
        <v>445</v>
      </c>
      <c r="D840" s="77">
        <v>27</v>
      </c>
      <c r="E840" s="77">
        <v>273</v>
      </c>
      <c r="F840" s="77">
        <v>2737</v>
      </c>
      <c r="G840" s="77" t="s">
        <v>1012</v>
      </c>
    </row>
    <row r="841" spans="2:7">
      <c r="B841" s="88" t="s">
        <v>2062</v>
      </c>
      <c r="C841" s="77" t="s">
        <v>445</v>
      </c>
      <c r="D841" s="77">
        <v>27</v>
      </c>
      <c r="E841" s="77">
        <v>273</v>
      </c>
      <c r="F841" s="77">
        <v>2738</v>
      </c>
      <c r="G841" s="77" t="s">
        <v>1013</v>
      </c>
    </row>
    <row r="842" spans="2:7">
      <c r="B842" s="88" t="s">
        <v>2062</v>
      </c>
      <c r="C842" s="77" t="s">
        <v>445</v>
      </c>
      <c r="D842" s="77">
        <v>27</v>
      </c>
      <c r="E842" s="77">
        <v>273</v>
      </c>
      <c r="F842" s="77">
        <v>2739</v>
      </c>
      <c r="G842" s="77" t="s">
        <v>1014</v>
      </c>
    </row>
    <row r="843" spans="2:7">
      <c r="B843" s="88" t="s">
        <v>2062</v>
      </c>
      <c r="C843" s="77" t="s">
        <v>445</v>
      </c>
      <c r="D843" s="77">
        <v>27</v>
      </c>
      <c r="E843" s="77">
        <v>274</v>
      </c>
      <c r="F843" s="77">
        <v>0</v>
      </c>
      <c r="G843" s="77" t="s">
        <v>1015</v>
      </c>
    </row>
    <row r="844" spans="2:7">
      <c r="B844" s="88" t="s">
        <v>2062</v>
      </c>
      <c r="C844" s="77" t="s">
        <v>445</v>
      </c>
      <c r="D844" s="77">
        <v>27</v>
      </c>
      <c r="E844" s="77">
        <v>274</v>
      </c>
      <c r="F844" s="77">
        <v>2741</v>
      </c>
      <c r="G844" s="77" t="s">
        <v>1016</v>
      </c>
    </row>
    <row r="845" spans="2:7">
      <c r="B845" s="88" t="s">
        <v>2062</v>
      </c>
      <c r="C845" s="77" t="s">
        <v>445</v>
      </c>
      <c r="D845" s="77">
        <v>27</v>
      </c>
      <c r="E845" s="77">
        <v>274</v>
      </c>
      <c r="F845" s="77">
        <v>2742</v>
      </c>
      <c r="G845" s="77" t="s">
        <v>1017</v>
      </c>
    </row>
    <row r="846" spans="2:7">
      <c r="B846" s="88" t="s">
        <v>2062</v>
      </c>
      <c r="C846" s="77" t="s">
        <v>445</v>
      </c>
      <c r="D846" s="77">
        <v>27</v>
      </c>
      <c r="E846" s="77">
        <v>274</v>
      </c>
      <c r="F846" s="77">
        <v>2743</v>
      </c>
      <c r="G846" s="77" t="s">
        <v>1018</v>
      </c>
    </row>
    <row r="847" spans="2:7">
      <c r="B847" s="88" t="s">
        <v>2062</v>
      </c>
      <c r="C847" s="77" t="s">
        <v>445</v>
      </c>
      <c r="D847" s="77">
        <v>27</v>
      </c>
      <c r="E847" s="77">
        <v>274</v>
      </c>
      <c r="F847" s="77">
        <v>2744</v>
      </c>
      <c r="G847" s="77" t="s">
        <v>1019</v>
      </c>
    </row>
    <row r="848" spans="2:7">
      <c r="B848" s="88" t="s">
        <v>2062</v>
      </c>
      <c r="C848" s="77" t="s">
        <v>445</v>
      </c>
      <c r="D848" s="77">
        <v>27</v>
      </c>
      <c r="E848" s="77">
        <v>275</v>
      </c>
      <c r="F848" s="77">
        <v>0</v>
      </c>
      <c r="G848" s="77" t="s">
        <v>1020</v>
      </c>
    </row>
    <row r="849" spans="2:7">
      <c r="B849" s="88" t="s">
        <v>2062</v>
      </c>
      <c r="C849" s="77" t="s">
        <v>445</v>
      </c>
      <c r="D849" s="77">
        <v>27</v>
      </c>
      <c r="E849" s="77">
        <v>275</v>
      </c>
      <c r="F849" s="77">
        <v>2751</v>
      </c>
      <c r="G849" s="77" t="s">
        <v>1021</v>
      </c>
    </row>
    <row r="850" spans="2:7">
      <c r="B850" s="88" t="s">
        <v>2062</v>
      </c>
      <c r="C850" s="77" t="s">
        <v>445</v>
      </c>
      <c r="D850" s="77">
        <v>27</v>
      </c>
      <c r="E850" s="77">
        <v>275</v>
      </c>
      <c r="F850" s="77">
        <v>2752</v>
      </c>
      <c r="G850" s="77" t="s">
        <v>1022</v>
      </c>
    </row>
    <row r="851" spans="2:7">
      <c r="B851" s="88" t="s">
        <v>2062</v>
      </c>
      <c r="C851" s="77" t="s">
        <v>445</v>
      </c>
      <c r="D851" s="77">
        <v>27</v>
      </c>
      <c r="E851" s="77">
        <v>275</v>
      </c>
      <c r="F851" s="77">
        <v>2753</v>
      </c>
      <c r="G851" s="77" t="s">
        <v>1023</v>
      </c>
    </row>
    <row r="852" spans="2:7">
      <c r="B852" s="88" t="s">
        <v>2062</v>
      </c>
      <c r="C852" s="77" t="s">
        <v>445</v>
      </c>
      <c r="D852" s="77">
        <v>27</v>
      </c>
      <c r="E852" s="77">
        <v>276</v>
      </c>
      <c r="F852" s="77">
        <v>0</v>
      </c>
      <c r="G852" s="77" t="s">
        <v>1024</v>
      </c>
    </row>
    <row r="853" spans="2:7">
      <c r="B853" s="88" t="s">
        <v>2062</v>
      </c>
      <c r="C853" s="77" t="s">
        <v>445</v>
      </c>
      <c r="D853" s="77">
        <v>27</v>
      </c>
      <c r="E853" s="77">
        <v>276</v>
      </c>
      <c r="F853" s="77">
        <v>2761</v>
      </c>
      <c r="G853" s="77" t="s">
        <v>1024</v>
      </c>
    </row>
    <row r="854" spans="2:7">
      <c r="B854" s="88" t="s">
        <v>2062</v>
      </c>
      <c r="C854" s="77" t="s">
        <v>445</v>
      </c>
      <c r="D854" s="77">
        <v>28</v>
      </c>
      <c r="E854" s="77">
        <v>0</v>
      </c>
      <c r="F854" s="77">
        <v>0</v>
      </c>
      <c r="G854" s="77" t="s">
        <v>1025</v>
      </c>
    </row>
    <row r="855" spans="2:7">
      <c r="B855" s="88" t="s">
        <v>2062</v>
      </c>
      <c r="C855" s="77" t="s">
        <v>445</v>
      </c>
      <c r="D855" s="77">
        <v>28</v>
      </c>
      <c r="E855" s="77">
        <v>280</v>
      </c>
      <c r="F855" s="77">
        <v>0</v>
      </c>
      <c r="G855" s="77" t="s">
        <v>1026</v>
      </c>
    </row>
    <row r="856" spans="2:7">
      <c r="B856" s="88" t="s">
        <v>2062</v>
      </c>
      <c r="C856" s="77" t="s">
        <v>445</v>
      </c>
      <c r="D856" s="77">
        <v>28</v>
      </c>
      <c r="E856" s="77">
        <v>280</v>
      </c>
      <c r="F856" s="77">
        <v>2800</v>
      </c>
      <c r="G856" s="77" t="s">
        <v>272</v>
      </c>
    </row>
    <row r="857" spans="2:7">
      <c r="B857" s="88" t="s">
        <v>2062</v>
      </c>
      <c r="C857" s="77" t="s">
        <v>445</v>
      </c>
      <c r="D857" s="77">
        <v>28</v>
      </c>
      <c r="E857" s="77">
        <v>280</v>
      </c>
      <c r="F857" s="77">
        <v>2809</v>
      </c>
      <c r="G857" s="77" t="s">
        <v>273</v>
      </c>
    </row>
    <row r="858" spans="2:7">
      <c r="B858" s="88" t="s">
        <v>2062</v>
      </c>
      <c r="C858" s="77" t="s">
        <v>445</v>
      </c>
      <c r="D858" s="77">
        <v>28</v>
      </c>
      <c r="E858" s="77">
        <v>281</v>
      </c>
      <c r="F858" s="77">
        <v>0</v>
      </c>
      <c r="G858" s="77" t="s">
        <v>1027</v>
      </c>
    </row>
    <row r="859" spans="2:7">
      <c r="B859" s="88" t="s">
        <v>2062</v>
      </c>
      <c r="C859" s="77" t="s">
        <v>445</v>
      </c>
      <c r="D859" s="77">
        <v>28</v>
      </c>
      <c r="E859" s="77">
        <v>281</v>
      </c>
      <c r="F859" s="77">
        <v>2811</v>
      </c>
      <c r="G859" s="77" t="s">
        <v>1028</v>
      </c>
    </row>
    <row r="860" spans="2:7">
      <c r="B860" s="88" t="s">
        <v>2062</v>
      </c>
      <c r="C860" s="77" t="s">
        <v>445</v>
      </c>
      <c r="D860" s="77">
        <v>28</v>
      </c>
      <c r="E860" s="77">
        <v>281</v>
      </c>
      <c r="F860" s="77">
        <v>2812</v>
      </c>
      <c r="G860" s="77" t="s">
        <v>1029</v>
      </c>
    </row>
    <row r="861" spans="2:7">
      <c r="B861" s="88" t="s">
        <v>2062</v>
      </c>
      <c r="C861" s="77" t="s">
        <v>445</v>
      </c>
      <c r="D861" s="77">
        <v>28</v>
      </c>
      <c r="E861" s="77">
        <v>281</v>
      </c>
      <c r="F861" s="77">
        <v>2813</v>
      </c>
      <c r="G861" s="77" t="s">
        <v>1030</v>
      </c>
    </row>
    <row r="862" spans="2:7">
      <c r="B862" s="88" t="s">
        <v>2062</v>
      </c>
      <c r="C862" s="77" t="s">
        <v>445</v>
      </c>
      <c r="D862" s="77">
        <v>28</v>
      </c>
      <c r="E862" s="77">
        <v>281</v>
      </c>
      <c r="F862" s="77">
        <v>2814</v>
      </c>
      <c r="G862" s="77" t="s">
        <v>1031</v>
      </c>
    </row>
    <row r="863" spans="2:7">
      <c r="B863" s="88" t="s">
        <v>2062</v>
      </c>
      <c r="C863" s="77" t="s">
        <v>445</v>
      </c>
      <c r="D863" s="77">
        <v>28</v>
      </c>
      <c r="E863" s="77">
        <v>281</v>
      </c>
      <c r="F863" s="77">
        <v>2815</v>
      </c>
      <c r="G863" s="77" t="s">
        <v>1032</v>
      </c>
    </row>
    <row r="864" spans="2:7">
      <c r="B864" s="88" t="s">
        <v>2062</v>
      </c>
      <c r="C864" s="77" t="s">
        <v>445</v>
      </c>
      <c r="D864" s="77">
        <v>28</v>
      </c>
      <c r="E864" s="77">
        <v>282</v>
      </c>
      <c r="F864" s="77">
        <v>0</v>
      </c>
      <c r="G864" s="77" t="s">
        <v>1033</v>
      </c>
    </row>
    <row r="865" spans="2:7">
      <c r="B865" s="88" t="s">
        <v>2062</v>
      </c>
      <c r="C865" s="77" t="s">
        <v>445</v>
      </c>
      <c r="D865" s="77">
        <v>28</v>
      </c>
      <c r="E865" s="77">
        <v>282</v>
      </c>
      <c r="F865" s="77">
        <v>2821</v>
      </c>
      <c r="G865" s="77" t="s">
        <v>1034</v>
      </c>
    </row>
    <row r="866" spans="2:7">
      <c r="B866" s="88" t="s">
        <v>2062</v>
      </c>
      <c r="C866" s="77" t="s">
        <v>445</v>
      </c>
      <c r="D866" s="77">
        <v>28</v>
      </c>
      <c r="E866" s="77">
        <v>282</v>
      </c>
      <c r="F866" s="77">
        <v>2822</v>
      </c>
      <c r="G866" s="77" t="s">
        <v>1035</v>
      </c>
    </row>
    <row r="867" spans="2:7">
      <c r="B867" s="88" t="s">
        <v>2062</v>
      </c>
      <c r="C867" s="77" t="s">
        <v>445</v>
      </c>
      <c r="D867" s="77">
        <v>28</v>
      </c>
      <c r="E867" s="77">
        <v>282</v>
      </c>
      <c r="F867" s="77">
        <v>2823</v>
      </c>
      <c r="G867" s="77" t="s">
        <v>1036</v>
      </c>
    </row>
    <row r="868" spans="2:7">
      <c r="B868" s="88" t="s">
        <v>2062</v>
      </c>
      <c r="C868" s="77" t="s">
        <v>445</v>
      </c>
      <c r="D868" s="77">
        <v>28</v>
      </c>
      <c r="E868" s="77">
        <v>283</v>
      </c>
      <c r="F868" s="77">
        <v>0</v>
      </c>
      <c r="G868" s="77" t="s">
        <v>1037</v>
      </c>
    </row>
    <row r="869" spans="2:7">
      <c r="B869" s="88" t="s">
        <v>2062</v>
      </c>
      <c r="C869" s="77" t="s">
        <v>445</v>
      </c>
      <c r="D869" s="77">
        <v>28</v>
      </c>
      <c r="E869" s="77">
        <v>283</v>
      </c>
      <c r="F869" s="77">
        <v>2831</v>
      </c>
      <c r="G869" s="77" t="s">
        <v>1038</v>
      </c>
    </row>
    <row r="870" spans="2:7">
      <c r="B870" s="88" t="s">
        <v>2062</v>
      </c>
      <c r="C870" s="77" t="s">
        <v>445</v>
      </c>
      <c r="D870" s="77">
        <v>28</v>
      </c>
      <c r="E870" s="77">
        <v>283</v>
      </c>
      <c r="F870" s="77">
        <v>2832</v>
      </c>
      <c r="G870" s="77" t="s">
        <v>1039</v>
      </c>
    </row>
    <row r="871" spans="2:7">
      <c r="B871" s="88" t="s">
        <v>2062</v>
      </c>
      <c r="C871" s="77" t="s">
        <v>445</v>
      </c>
      <c r="D871" s="77">
        <v>28</v>
      </c>
      <c r="E871" s="77">
        <v>284</v>
      </c>
      <c r="F871" s="77">
        <v>0</v>
      </c>
      <c r="G871" s="77" t="s">
        <v>1040</v>
      </c>
    </row>
    <row r="872" spans="2:7">
      <c r="B872" s="88" t="s">
        <v>2062</v>
      </c>
      <c r="C872" s="77" t="s">
        <v>445</v>
      </c>
      <c r="D872" s="77">
        <v>28</v>
      </c>
      <c r="E872" s="77">
        <v>284</v>
      </c>
      <c r="F872" s="77">
        <v>2841</v>
      </c>
      <c r="G872" s="77" t="s">
        <v>1041</v>
      </c>
    </row>
    <row r="873" spans="2:7">
      <c r="B873" s="88" t="s">
        <v>2062</v>
      </c>
      <c r="C873" s="77" t="s">
        <v>445</v>
      </c>
      <c r="D873" s="77">
        <v>28</v>
      </c>
      <c r="E873" s="77">
        <v>284</v>
      </c>
      <c r="F873" s="77">
        <v>2842</v>
      </c>
      <c r="G873" s="77" t="s">
        <v>1042</v>
      </c>
    </row>
    <row r="874" spans="2:7">
      <c r="B874" s="88" t="s">
        <v>2062</v>
      </c>
      <c r="C874" s="77" t="s">
        <v>445</v>
      </c>
      <c r="D874" s="77">
        <v>28</v>
      </c>
      <c r="E874" s="77">
        <v>285</v>
      </c>
      <c r="F874" s="77">
        <v>0</v>
      </c>
      <c r="G874" s="77" t="s">
        <v>1043</v>
      </c>
    </row>
    <row r="875" spans="2:7">
      <c r="B875" s="88" t="s">
        <v>2062</v>
      </c>
      <c r="C875" s="77" t="s">
        <v>445</v>
      </c>
      <c r="D875" s="77">
        <v>28</v>
      </c>
      <c r="E875" s="77">
        <v>285</v>
      </c>
      <c r="F875" s="77">
        <v>2851</v>
      </c>
      <c r="G875" s="77" t="s">
        <v>1044</v>
      </c>
    </row>
    <row r="876" spans="2:7">
      <c r="B876" s="88" t="s">
        <v>2062</v>
      </c>
      <c r="C876" s="77" t="s">
        <v>445</v>
      </c>
      <c r="D876" s="77">
        <v>28</v>
      </c>
      <c r="E876" s="77">
        <v>285</v>
      </c>
      <c r="F876" s="77">
        <v>2859</v>
      </c>
      <c r="G876" s="77" t="s">
        <v>1045</v>
      </c>
    </row>
    <row r="877" spans="2:7">
      <c r="B877" s="88" t="s">
        <v>2062</v>
      </c>
      <c r="C877" s="77" t="s">
        <v>445</v>
      </c>
      <c r="D877" s="77">
        <v>28</v>
      </c>
      <c r="E877" s="77">
        <v>289</v>
      </c>
      <c r="F877" s="77">
        <v>0</v>
      </c>
      <c r="G877" s="77" t="s">
        <v>1046</v>
      </c>
    </row>
    <row r="878" spans="2:7">
      <c r="B878" s="88" t="s">
        <v>2062</v>
      </c>
      <c r="C878" s="77" t="s">
        <v>445</v>
      </c>
      <c r="D878" s="77">
        <v>28</v>
      </c>
      <c r="E878" s="77">
        <v>289</v>
      </c>
      <c r="F878" s="77">
        <v>2899</v>
      </c>
      <c r="G878" s="77" t="s">
        <v>1046</v>
      </c>
    </row>
    <row r="879" spans="2:7">
      <c r="B879" s="88" t="s">
        <v>2062</v>
      </c>
      <c r="C879" s="77" t="s">
        <v>445</v>
      </c>
      <c r="D879" s="77">
        <v>29</v>
      </c>
      <c r="E879" s="77">
        <v>0</v>
      </c>
      <c r="F879" s="77">
        <v>0</v>
      </c>
      <c r="G879" s="77" t="s">
        <v>1047</v>
      </c>
    </row>
    <row r="880" spans="2:7">
      <c r="B880" s="88" t="s">
        <v>2062</v>
      </c>
      <c r="C880" s="77" t="s">
        <v>445</v>
      </c>
      <c r="D880" s="77">
        <v>29</v>
      </c>
      <c r="E880" s="77">
        <v>290</v>
      </c>
      <c r="F880" s="77">
        <v>0</v>
      </c>
      <c r="G880" s="77" t="s">
        <v>1048</v>
      </c>
    </row>
    <row r="881" spans="2:7">
      <c r="B881" s="88" t="s">
        <v>2062</v>
      </c>
      <c r="C881" s="77" t="s">
        <v>445</v>
      </c>
      <c r="D881" s="77">
        <v>29</v>
      </c>
      <c r="E881" s="77">
        <v>290</v>
      </c>
      <c r="F881" s="77">
        <v>2900</v>
      </c>
      <c r="G881" s="77" t="s">
        <v>272</v>
      </c>
    </row>
    <row r="882" spans="2:7">
      <c r="B882" s="88" t="s">
        <v>2062</v>
      </c>
      <c r="C882" s="77" t="s">
        <v>445</v>
      </c>
      <c r="D882" s="77">
        <v>29</v>
      </c>
      <c r="E882" s="77">
        <v>290</v>
      </c>
      <c r="F882" s="77">
        <v>2909</v>
      </c>
      <c r="G882" s="77" t="s">
        <v>273</v>
      </c>
    </row>
    <row r="883" spans="2:7">
      <c r="B883" s="88" t="s">
        <v>2062</v>
      </c>
      <c r="C883" s="77" t="s">
        <v>445</v>
      </c>
      <c r="D883" s="77">
        <v>29</v>
      </c>
      <c r="E883" s="77">
        <v>291</v>
      </c>
      <c r="F883" s="77">
        <v>0</v>
      </c>
      <c r="G883" s="77" t="s">
        <v>1049</v>
      </c>
    </row>
    <row r="884" spans="2:7">
      <c r="B884" s="88" t="s">
        <v>2062</v>
      </c>
      <c r="C884" s="77" t="s">
        <v>445</v>
      </c>
      <c r="D884" s="77">
        <v>29</v>
      </c>
      <c r="E884" s="77">
        <v>291</v>
      </c>
      <c r="F884" s="77">
        <v>2911</v>
      </c>
      <c r="G884" s="77" t="s">
        <v>1050</v>
      </c>
    </row>
    <row r="885" spans="2:7">
      <c r="B885" s="88" t="s">
        <v>2062</v>
      </c>
      <c r="C885" s="77" t="s">
        <v>445</v>
      </c>
      <c r="D885" s="77">
        <v>29</v>
      </c>
      <c r="E885" s="77">
        <v>291</v>
      </c>
      <c r="F885" s="77">
        <v>2912</v>
      </c>
      <c r="G885" s="77" t="s">
        <v>1051</v>
      </c>
    </row>
    <row r="886" spans="2:7">
      <c r="B886" s="88" t="s">
        <v>2062</v>
      </c>
      <c r="C886" s="77" t="s">
        <v>445</v>
      </c>
      <c r="D886" s="77">
        <v>29</v>
      </c>
      <c r="E886" s="77">
        <v>291</v>
      </c>
      <c r="F886" s="77">
        <v>2913</v>
      </c>
      <c r="G886" s="77" t="s">
        <v>1052</v>
      </c>
    </row>
    <row r="887" spans="2:7">
      <c r="B887" s="88" t="s">
        <v>2062</v>
      </c>
      <c r="C887" s="77" t="s">
        <v>445</v>
      </c>
      <c r="D887" s="77">
        <v>29</v>
      </c>
      <c r="E887" s="77">
        <v>291</v>
      </c>
      <c r="F887" s="77">
        <v>2914</v>
      </c>
      <c r="G887" s="77" t="s">
        <v>1053</v>
      </c>
    </row>
    <row r="888" spans="2:7">
      <c r="B888" s="88" t="s">
        <v>2062</v>
      </c>
      <c r="C888" s="77" t="s">
        <v>445</v>
      </c>
      <c r="D888" s="77">
        <v>29</v>
      </c>
      <c r="E888" s="77">
        <v>291</v>
      </c>
      <c r="F888" s="77">
        <v>2915</v>
      </c>
      <c r="G888" s="77" t="s">
        <v>1054</v>
      </c>
    </row>
    <row r="889" spans="2:7">
      <c r="B889" s="88" t="s">
        <v>2062</v>
      </c>
      <c r="C889" s="77" t="s">
        <v>445</v>
      </c>
      <c r="D889" s="77">
        <v>29</v>
      </c>
      <c r="E889" s="77">
        <v>292</v>
      </c>
      <c r="F889" s="77">
        <v>0</v>
      </c>
      <c r="G889" s="77" t="s">
        <v>1055</v>
      </c>
    </row>
    <row r="890" spans="2:7">
      <c r="B890" s="88" t="s">
        <v>2062</v>
      </c>
      <c r="C890" s="77" t="s">
        <v>445</v>
      </c>
      <c r="D890" s="77">
        <v>29</v>
      </c>
      <c r="E890" s="77">
        <v>292</v>
      </c>
      <c r="F890" s="77">
        <v>2921</v>
      </c>
      <c r="G890" s="77" t="s">
        <v>1056</v>
      </c>
    </row>
    <row r="891" spans="2:7">
      <c r="B891" s="88" t="s">
        <v>2062</v>
      </c>
      <c r="C891" s="77" t="s">
        <v>445</v>
      </c>
      <c r="D891" s="77">
        <v>29</v>
      </c>
      <c r="E891" s="77">
        <v>292</v>
      </c>
      <c r="F891" s="77">
        <v>2922</v>
      </c>
      <c r="G891" s="77" t="s">
        <v>1057</v>
      </c>
    </row>
    <row r="892" spans="2:7">
      <c r="B892" s="88" t="s">
        <v>2062</v>
      </c>
      <c r="C892" s="77" t="s">
        <v>445</v>
      </c>
      <c r="D892" s="77">
        <v>29</v>
      </c>
      <c r="E892" s="77">
        <v>292</v>
      </c>
      <c r="F892" s="77">
        <v>2929</v>
      </c>
      <c r="G892" s="77" t="s">
        <v>1058</v>
      </c>
    </row>
    <row r="893" spans="2:7">
      <c r="B893" s="88" t="s">
        <v>2062</v>
      </c>
      <c r="C893" s="77" t="s">
        <v>445</v>
      </c>
      <c r="D893" s="77">
        <v>29</v>
      </c>
      <c r="E893" s="77">
        <v>293</v>
      </c>
      <c r="F893" s="77">
        <v>0</v>
      </c>
      <c r="G893" s="77" t="s">
        <v>1059</v>
      </c>
    </row>
    <row r="894" spans="2:7">
      <c r="B894" s="88" t="s">
        <v>2062</v>
      </c>
      <c r="C894" s="77" t="s">
        <v>445</v>
      </c>
      <c r="D894" s="77">
        <v>29</v>
      </c>
      <c r="E894" s="77">
        <v>293</v>
      </c>
      <c r="F894" s="77">
        <v>2931</v>
      </c>
      <c r="G894" s="77" t="s">
        <v>1060</v>
      </c>
    </row>
    <row r="895" spans="2:7">
      <c r="B895" s="88" t="s">
        <v>2062</v>
      </c>
      <c r="C895" s="77" t="s">
        <v>445</v>
      </c>
      <c r="D895" s="77">
        <v>29</v>
      </c>
      <c r="E895" s="77">
        <v>293</v>
      </c>
      <c r="F895" s="77">
        <v>2932</v>
      </c>
      <c r="G895" s="77" t="s">
        <v>1061</v>
      </c>
    </row>
    <row r="896" spans="2:7">
      <c r="B896" s="88" t="s">
        <v>2062</v>
      </c>
      <c r="C896" s="77" t="s">
        <v>445</v>
      </c>
      <c r="D896" s="77">
        <v>29</v>
      </c>
      <c r="E896" s="77">
        <v>293</v>
      </c>
      <c r="F896" s="77">
        <v>2933</v>
      </c>
      <c r="G896" s="77" t="s">
        <v>1062</v>
      </c>
    </row>
    <row r="897" spans="2:7">
      <c r="B897" s="88" t="s">
        <v>2062</v>
      </c>
      <c r="C897" s="77" t="s">
        <v>445</v>
      </c>
      <c r="D897" s="77">
        <v>29</v>
      </c>
      <c r="E897" s="77">
        <v>293</v>
      </c>
      <c r="F897" s="77">
        <v>2939</v>
      </c>
      <c r="G897" s="77" t="s">
        <v>1063</v>
      </c>
    </row>
    <row r="898" spans="2:7">
      <c r="B898" s="88" t="s">
        <v>2062</v>
      </c>
      <c r="C898" s="77" t="s">
        <v>445</v>
      </c>
      <c r="D898" s="77">
        <v>29</v>
      </c>
      <c r="E898" s="77">
        <v>294</v>
      </c>
      <c r="F898" s="77">
        <v>0</v>
      </c>
      <c r="G898" s="77" t="s">
        <v>1064</v>
      </c>
    </row>
    <row r="899" spans="2:7">
      <c r="B899" s="88" t="s">
        <v>2062</v>
      </c>
      <c r="C899" s="77" t="s">
        <v>445</v>
      </c>
      <c r="D899" s="77">
        <v>29</v>
      </c>
      <c r="E899" s="77">
        <v>294</v>
      </c>
      <c r="F899" s="77">
        <v>2941</v>
      </c>
      <c r="G899" s="77" t="s">
        <v>1065</v>
      </c>
    </row>
    <row r="900" spans="2:7">
      <c r="B900" s="88" t="s">
        <v>2062</v>
      </c>
      <c r="C900" s="77" t="s">
        <v>445</v>
      </c>
      <c r="D900" s="77">
        <v>29</v>
      </c>
      <c r="E900" s="77">
        <v>294</v>
      </c>
      <c r="F900" s="77">
        <v>2942</v>
      </c>
      <c r="G900" s="77" t="s">
        <v>1066</v>
      </c>
    </row>
    <row r="901" spans="2:7">
      <c r="B901" s="88" t="s">
        <v>2062</v>
      </c>
      <c r="C901" s="77" t="s">
        <v>445</v>
      </c>
      <c r="D901" s="77">
        <v>29</v>
      </c>
      <c r="E901" s="77">
        <v>295</v>
      </c>
      <c r="F901" s="77">
        <v>0</v>
      </c>
      <c r="G901" s="77" t="s">
        <v>1067</v>
      </c>
    </row>
    <row r="902" spans="2:7">
      <c r="B902" s="88" t="s">
        <v>2062</v>
      </c>
      <c r="C902" s="77" t="s">
        <v>445</v>
      </c>
      <c r="D902" s="77">
        <v>29</v>
      </c>
      <c r="E902" s="77">
        <v>295</v>
      </c>
      <c r="F902" s="77">
        <v>2951</v>
      </c>
      <c r="G902" s="77" t="s">
        <v>1068</v>
      </c>
    </row>
    <row r="903" spans="2:7">
      <c r="B903" s="88" t="s">
        <v>2062</v>
      </c>
      <c r="C903" s="77" t="s">
        <v>445</v>
      </c>
      <c r="D903" s="77">
        <v>29</v>
      </c>
      <c r="E903" s="77">
        <v>295</v>
      </c>
      <c r="F903" s="77">
        <v>2952</v>
      </c>
      <c r="G903" s="77" t="s">
        <v>1069</v>
      </c>
    </row>
    <row r="904" spans="2:7">
      <c r="B904" s="88" t="s">
        <v>2062</v>
      </c>
      <c r="C904" s="77" t="s">
        <v>445</v>
      </c>
      <c r="D904" s="77">
        <v>29</v>
      </c>
      <c r="E904" s="77">
        <v>296</v>
      </c>
      <c r="F904" s="77">
        <v>0</v>
      </c>
      <c r="G904" s="77" t="s">
        <v>1070</v>
      </c>
    </row>
    <row r="905" spans="2:7">
      <c r="B905" s="88" t="s">
        <v>2062</v>
      </c>
      <c r="C905" s="77" t="s">
        <v>445</v>
      </c>
      <c r="D905" s="77">
        <v>29</v>
      </c>
      <c r="E905" s="77">
        <v>296</v>
      </c>
      <c r="F905" s="77">
        <v>2961</v>
      </c>
      <c r="G905" s="77" t="s">
        <v>1071</v>
      </c>
    </row>
    <row r="906" spans="2:7">
      <c r="B906" s="88" t="s">
        <v>2062</v>
      </c>
      <c r="C906" s="77" t="s">
        <v>445</v>
      </c>
      <c r="D906" s="77">
        <v>29</v>
      </c>
      <c r="E906" s="77">
        <v>296</v>
      </c>
      <c r="F906" s="77">
        <v>2962</v>
      </c>
      <c r="G906" s="77" t="s">
        <v>1072</v>
      </c>
    </row>
    <row r="907" spans="2:7">
      <c r="B907" s="88" t="s">
        <v>2062</v>
      </c>
      <c r="C907" s="77" t="s">
        <v>445</v>
      </c>
      <c r="D907" s="77">
        <v>29</v>
      </c>
      <c r="E907" s="77">
        <v>296</v>
      </c>
      <c r="F907" s="77">
        <v>2969</v>
      </c>
      <c r="G907" s="77" t="s">
        <v>1073</v>
      </c>
    </row>
    <row r="908" spans="2:7">
      <c r="B908" s="88" t="s">
        <v>2062</v>
      </c>
      <c r="C908" s="77" t="s">
        <v>445</v>
      </c>
      <c r="D908" s="77">
        <v>29</v>
      </c>
      <c r="E908" s="77">
        <v>297</v>
      </c>
      <c r="F908" s="77">
        <v>0</v>
      </c>
      <c r="G908" s="77" t="s">
        <v>1074</v>
      </c>
    </row>
    <row r="909" spans="2:7">
      <c r="B909" s="88" t="s">
        <v>2062</v>
      </c>
      <c r="C909" s="77" t="s">
        <v>445</v>
      </c>
      <c r="D909" s="77">
        <v>29</v>
      </c>
      <c r="E909" s="77">
        <v>297</v>
      </c>
      <c r="F909" s="77">
        <v>2971</v>
      </c>
      <c r="G909" s="77" t="s">
        <v>1075</v>
      </c>
    </row>
    <row r="910" spans="2:7">
      <c r="B910" s="88" t="s">
        <v>2062</v>
      </c>
      <c r="C910" s="77" t="s">
        <v>445</v>
      </c>
      <c r="D910" s="77">
        <v>29</v>
      </c>
      <c r="E910" s="77">
        <v>297</v>
      </c>
      <c r="F910" s="77">
        <v>2972</v>
      </c>
      <c r="G910" s="77" t="s">
        <v>1076</v>
      </c>
    </row>
    <row r="911" spans="2:7">
      <c r="B911" s="88" t="s">
        <v>2062</v>
      </c>
      <c r="C911" s="77" t="s">
        <v>445</v>
      </c>
      <c r="D911" s="77">
        <v>29</v>
      </c>
      <c r="E911" s="77">
        <v>297</v>
      </c>
      <c r="F911" s="77">
        <v>2973</v>
      </c>
      <c r="G911" s="77" t="s">
        <v>1077</v>
      </c>
    </row>
    <row r="912" spans="2:7">
      <c r="B912" s="88" t="s">
        <v>2062</v>
      </c>
      <c r="C912" s="77" t="s">
        <v>445</v>
      </c>
      <c r="D912" s="77">
        <v>29</v>
      </c>
      <c r="E912" s="77">
        <v>299</v>
      </c>
      <c r="F912" s="77">
        <v>0</v>
      </c>
      <c r="G912" s="77" t="s">
        <v>1078</v>
      </c>
    </row>
    <row r="913" spans="2:7">
      <c r="B913" s="88" t="s">
        <v>2062</v>
      </c>
      <c r="C913" s="77" t="s">
        <v>445</v>
      </c>
      <c r="D913" s="77">
        <v>29</v>
      </c>
      <c r="E913" s="77">
        <v>299</v>
      </c>
      <c r="F913" s="77">
        <v>2999</v>
      </c>
      <c r="G913" s="77" t="s">
        <v>1078</v>
      </c>
    </row>
    <row r="914" spans="2:7">
      <c r="B914" s="88" t="s">
        <v>2062</v>
      </c>
      <c r="C914" s="77" t="s">
        <v>445</v>
      </c>
      <c r="D914" s="77">
        <v>30</v>
      </c>
      <c r="E914" s="77">
        <v>0</v>
      </c>
      <c r="F914" s="77">
        <v>0</v>
      </c>
      <c r="G914" s="77" t="s">
        <v>1079</v>
      </c>
    </row>
    <row r="915" spans="2:7">
      <c r="B915" s="88" t="s">
        <v>2062</v>
      </c>
      <c r="C915" s="77" t="s">
        <v>445</v>
      </c>
      <c r="D915" s="77">
        <v>30</v>
      </c>
      <c r="E915" s="77">
        <v>300</v>
      </c>
      <c r="F915" s="77">
        <v>0</v>
      </c>
      <c r="G915" s="77" t="s">
        <v>1080</v>
      </c>
    </row>
    <row r="916" spans="2:7">
      <c r="B916" s="88" t="s">
        <v>2062</v>
      </c>
      <c r="C916" s="77" t="s">
        <v>445</v>
      </c>
      <c r="D916" s="77">
        <v>30</v>
      </c>
      <c r="E916" s="77">
        <v>300</v>
      </c>
      <c r="F916" s="77">
        <v>3000</v>
      </c>
      <c r="G916" s="77" t="s">
        <v>272</v>
      </c>
    </row>
    <row r="917" spans="2:7">
      <c r="B917" s="88" t="s">
        <v>2062</v>
      </c>
      <c r="C917" s="77" t="s">
        <v>445</v>
      </c>
      <c r="D917" s="77">
        <v>30</v>
      </c>
      <c r="E917" s="77">
        <v>300</v>
      </c>
      <c r="F917" s="77">
        <v>3009</v>
      </c>
      <c r="G917" s="77" t="s">
        <v>273</v>
      </c>
    </row>
    <row r="918" spans="2:7">
      <c r="B918" s="88" t="s">
        <v>2062</v>
      </c>
      <c r="C918" s="77" t="s">
        <v>445</v>
      </c>
      <c r="D918" s="77">
        <v>30</v>
      </c>
      <c r="E918" s="77">
        <v>301</v>
      </c>
      <c r="F918" s="77">
        <v>0</v>
      </c>
      <c r="G918" s="77" t="s">
        <v>1081</v>
      </c>
    </row>
    <row r="919" spans="2:7">
      <c r="B919" s="88" t="s">
        <v>2062</v>
      </c>
      <c r="C919" s="77" t="s">
        <v>445</v>
      </c>
      <c r="D919" s="77">
        <v>30</v>
      </c>
      <c r="E919" s="77">
        <v>301</v>
      </c>
      <c r="F919" s="77">
        <v>3011</v>
      </c>
      <c r="G919" s="77" t="s">
        <v>1082</v>
      </c>
    </row>
    <row r="920" spans="2:7">
      <c r="B920" s="88" t="s">
        <v>2062</v>
      </c>
      <c r="C920" s="77" t="s">
        <v>445</v>
      </c>
      <c r="D920" s="77">
        <v>30</v>
      </c>
      <c r="E920" s="77">
        <v>301</v>
      </c>
      <c r="F920" s="77">
        <v>3012</v>
      </c>
      <c r="G920" s="77" t="s">
        <v>1083</v>
      </c>
    </row>
    <row r="921" spans="2:7">
      <c r="B921" s="88" t="s">
        <v>2062</v>
      </c>
      <c r="C921" s="77" t="s">
        <v>445</v>
      </c>
      <c r="D921" s="77">
        <v>30</v>
      </c>
      <c r="E921" s="77">
        <v>301</v>
      </c>
      <c r="F921" s="77">
        <v>3013</v>
      </c>
      <c r="G921" s="77" t="s">
        <v>1084</v>
      </c>
    </row>
    <row r="922" spans="2:7">
      <c r="B922" s="88" t="s">
        <v>2062</v>
      </c>
      <c r="C922" s="77" t="s">
        <v>445</v>
      </c>
      <c r="D922" s="77">
        <v>30</v>
      </c>
      <c r="E922" s="77">
        <v>301</v>
      </c>
      <c r="F922" s="77">
        <v>3014</v>
      </c>
      <c r="G922" s="77" t="s">
        <v>1085</v>
      </c>
    </row>
    <row r="923" spans="2:7">
      <c r="B923" s="88" t="s">
        <v>2062</v>
      </c>
      <c r="C923" s="77" t="s">
        <v>445</v>
      </c>
      <c r="D923" s="77">
        <v>30</v>
      </c>
      <c r="E923" s="77">
        <v>301</v>
      </c>
      <c r="F923" s="77">
        <v>3015</v>
      </c>
      <c r="G923" s="77" t="s">
        <v>1086</v>
      </c>
    </row>
    <row r="924" spans="2:7">
      <c r="B924" s="88" t="s">
        <v>2062</v>
      </c>
      <c r="C924" s="77" t="s">
        <v>445</v>
      </c>
      <c r="D924" s="77">
        <v>30</v>
      </c>
      <c r="E924" s="77">
        <v>301</v>
      </c>
      <c r="F924" s="77">
        <v>3019</v>
      </c>
      <c r="G924" s="77" t="s">
        <v>1087</v>
      </c>
    </row>
    <row r="925" spans="2:7">
      <c r="B925" s="88" t="s">
        <v>2062</v>
      </c>
      <c r="C925" s="77" t="s">
        <v>445</v>
      </c>
      <c r="D925" s="77">
        <v>30</v>
      </c>
      <c r="E925" s="77">
        <v>302</v>
      </c>
      <c r="F925" s="77">
        <v>0</v>
      </c>
      <c r="G925" s="77" t="s">
        <v>1088</v>
      </c>
    </row>
    <row r="926" spans="2:7">
      <c r="B926" s="88" t="s">
        <v>2062</v>
      </c>
      <c r="C926" s="77" t="s">
        <v>445</v>
      </c>
      <c r="D926" s="77">
        <v>30</v>
      </c>
      <c r="E926" s="77">
        <v>302</v>
      </c>
      <c r="F926" s="77">
        <v>3021</v>
      </c>
      <c r="G926" s="77" t="s">
        <v>1089</v>
      </c>
    </row>
    <row r="927" spans="2:7">
      <c r="B927" s="88" t="s">
        <v>2062</v>
      </c>
      <c r="C927" s="77" t="s">
        <v>445</v>
      </c>
      <c r="D927" s="77">
        <v>30</v>
      </c>
      <c r="E927" s="77">
        <v>302</v>
      </c>
      <c r="F927" s="77">
        <v>3022</v>
      </c>
      <c r="G927" s="77" t="s">
        <v>1090</v>
      </c>
    </row>
    <row r="928" spans="2:7">
      <c r="B928" s="88" t="s">
        <v>2062</v>
      </c>
      <c r="C928" s="77" t="s">
        <v>445</v>
      </c>
      <c r="D928" s="77">
        <v>30</v>
      </c>
      <c r="E928" s="77">
        <v>302</v>
      </c>
      <c r="F928" s="77">
        <v>3023</v>
      </c>
      <c r="G928" s="77" t="s">
        <v>1091</v>
      </c>
    </row>
    <row r="929" spans="2:7">
      <c r="B929" s="88" t="s">
        <v>2062</v>
      </c>
      <c r="C929" s="77" t="s">
        <v>445</v>
      </c>
      <c r="D929" s="77">
        <v>30</v>
      </c>
      <c r="E929" s="77">
        <v>303</v>
      </c>
      <c r="F929" s="77">
        <v>0</v>
      </c>
      <c r="G929" s="77" t="s">
        <v>1092</v>
      </c>
    </row>
    <row r="930" spans="2:7">
      <c r="B930" s="88" t="s">
        <v>2062</v>
      </c>
      <c r="C930" s="77" t="s">
        <v>445</v>
      </c>
      <c r="D930" s="77">
        <v>30</v>
      </c>
      <c r="E930" s="77">
        <v>303</v>
      </c>
      <c r="F930" s="77">
        <v>3031</v>
      </c>
      <c r="G930" s="77" t="s">
        <v>1093</v>
      </c>
    </row>
    <row r="931" spans="2:7">
      <c r="B931" s="88" t="s">
        <v>2062</v>
      </c>
      <c r="C931" s="77" t="s">
        <v>445</v>
      </c>
      <c r="D931" s="77">
        <v>30</v>
      </c>
      <c r="E931" s="77">
        <v>303</v>
      </c>
      <c r="F931" s="77">
        <v>3032</v>
      </c>
      <c r="G931" s="77" t="s">
        <v>1094</v>
      </c>
    </row>
    <row r="932" spans="2:7">
      <c r="B932" s="88" t="s">
        <v>2062</v>
      </c>
      <c r="C932" s="77" t="s">
        <v>445</v>
      </c>
      <c r="D932" s="77">
        <v>30</v>
      </c>
      <c r="E932" s="77">
        <v>303</v>
      </c>
      <c r="F932" s="77">
        <v>3033</v>
      </c>
      <c r="G932" s="77" t="s">
        <v>1095</v>
      </c>
    </row>
    <row r="933" spans="2:7">
      <c r="B933" s="88" t="s">
        <v>2062</v>
      </c>
      <c r="C933" s="77" t="s">
        <v>445</v>
      </c>
      <c r="D933" s="77">
        <v>30</v>
      </c>
      <c r="E933" s="77">
        <v>303</v>
      </c>
      <c r="F933" s="77">
        <v>3034</v>
      </c>
      <c r="G933" s="77" t="s">
        <v>1096</v>
      </c>
    </row>
    <row r="934" spans="2:7">
      <c r="B934" s="88" t="s">
        <v>2062</v>
      </c>
      <c r="C934" s="77" t="s">
        <v>445</v>
      </c>
      <c r="D934" s="77">
        <v>30</v>
      </c>
      <c r="E934" s="77">
        <v>303</v>
      </c>
      <c r="F934" s="77">
        <v>3035</v>
      </c>
      <c r="G934" s="77" t="s">
        <v>1097</v>
      </c>
    </row>
    <row r="935" spans="2:7">
      <c r="B935" s="88" t="s">
        <v>2062</v>
      </c>
      <c r="C935" s="77" t="s">
        <v>445</v>
      </c>
      <c r="D935" s="77">
        <v>30</v>
      </c>
      <c r="E935" s="77">
        <v>303</v>
      </c>
      <c r="F935" s="77">
        <v>3039</v>
      </c>
      <c r="G935" s="77" t="s">
        <v>1098</v>
      </c>
    </row>
    <row r="936" spans="2:7">
      <c r="B936" s="88" t="s">
        <v>2062</v>
      </c>
      <c r="C936" s="77" t="s">
        <v>445</v>
      </c>
      <c r="D936" s="77">
        <v>31</v>
      </c>
      <c r="E936" s="77">
        <v>0</v>
      </c>
      <c r="F936" s="77">
        <v>0</v>
      </c>
      <c r="G936" s="77" t="s">
        <v>1099</v>
      </c>
    </row>
    <row r="937" spans="2:7">
      <c r="B937" s="88" t="s">
        <v>2062</v>
      </c>
      <c r="C937" s="77" t="s">
        <v>445</v>
      </c>
      <c r="D937" s="77">
        <v>31</v>
      </c>
      <c r="E937" s="77">
        <v>310</v>
      </c>
      <c r="F937" s="77">
        <v>0</v>
      </c>
      <c r="G937" s="77" t="s">
        <v>1100</v>
      </c>
    </row>
    <row r="938" spans="2:7">
      <c r="B938" s="88" t="s">
        <v>2062</v>
      </c>
      <c r="C938" s="77" t="s">
        <v>445</v>
      </c>
      <c r="D938" s="77">
        <v>31</v>
      </c>
      <c r="E938" s="77">
        <v>310</v>
      </c>
      <c r="F938" s="77">
        <v>3100</v>
      </c>
      <c r="G938" s="77" t="s">
        <v>272</v>
      </c>
    </row>
    <row r="939" spans="2:7">
      <c r="B939" s="88" t="s">
        <v>2062</v>
      </c>
      <c r="C939" s="77" t="s">
        <v>445</v>
      </c>
      <c r="D939" s="77">
        <v>31</v>
      </c>
      <c r="E939" s="77">
        <v>310</v>
      </c>
      <c r="F939" s="77">
        <v>3109</v>
      </c>
      <c r="G939" s="77" t="s">
        <v>273</v>
      </c>
    </row>
    <row r="940" spans="2:7">
      <c r="B940" s="88" t="s">
        <v>2062</v>
      </c>
      <c r="C940" s="77" t="s">
        <v>445</v>
      </c>
      <c r="D940" s="77">
        <v>31</v>
      </c>
      <c r="E940" s="77">
        <v>311</v>
      </c>
      <c r="F940" s="77">
        <v>0</v>
      </c>
      <c r="G940" s="77" t="s">
        <v>1101</v>
      </c>
    </row>
    <row r="941" spans="2:7">
      <c r="B941" s="88" t="s">
        <v>2062</v>
      </c>
      <c r="C941" s="77" t="s">
        <v>445</v>
      </c>
      <c r="D941" s="77">
        <v>31</v>
      </c>
      <c r="E941" s="77">
        <v>311</v>
      </c>
      <c r="F941" s="77">
        <v>3111</v>
      </c>
      <c r="G941" s="77" t="s">
        <v>1102</v>
      </c>
    </row>
    <row r="942" spans="2:7">
      <c r="B942" s="88" t="s">
        <v>2062</v>
      </c>
      <c r="C942" s="77" t="s">
        <v>445</v>
      </c>
      <c r="D942" s="77">
        <v>31</v>
      </c>
      <c r="E942" s="77">
        <v>311</v>
      </c>
      <c r="F942" s="77">
        <v>3112</v>
      </c>
      <c r="G942" s="77" t="s">
        <v>1103</v>
      </c>
    </row>
    <row r="943" spans="2:7">
      <c r="B943" s="88" t="s">
        <v>2062</v>
      </c>
      <c r="C943" s="77" t="s">
        <v>445</v>
      </c>
      <c r="D943" s="77">
        <v>31</v>
      </c>
      <c r="E943" s="77">
        <v>311</v>
      </c>
      <c r="F943" s="77">
        <v>3113</v>
      </c>
      <c r="G943" s="77" t="s">
        <v>1104</v>
      </c>
    </row>
    <row r="944" spans="2:7">
      <c r="B944" s="88" t="s">
        <v>2062</v>
      </c>
      <c r="C944" s="77" t="s">
        <v>445</v>
      </c>
      <c r="D944" s="77">
        <v>31</v>
      </c>
      <c r="E944" s="77">
        <v>312</v>
      </c>
      <c r="F944" s="77">
        <v>0</v>
      </c>
      <c r="G944" s="77" t="s">
        <v>1105</v>
      </c>
    </row>
    <row r="945" spans="2:7">
      <c r="B945" s="88" t="s">
        <v>2062</v>
      </c>
      <c r="C945" s="77" t="s">
        <v>445</v>
      </c>
      <c r="D945" s="77">
        <v>31</v>
      </c>
      <c r="E945" s="77">
        <v>312</v>
      </c>
      <c r="F945" s="77">
        <v>3121</v>
      </c>
      <c r="G945" s="77" t="s">
        <v>1106</v>
      </c>
    </row>
    <row r="946" spans="2:7">
      <c r="B946" s="88" t="s">
        <v>2062</v>
      </c>
      <c r="C946" s="77" t="s">
        <v>445</v>
      </c>
      <c r="D946" s="77">
        <v>31</v>
      </c>
      <c r="E946" s="77">
        <v>312</v>
      </c>
      <c r="F946" s="77">
        <v>3122</v>
      </c>
      <c r="G946" s="77" t="s">
        <v>1107</v>
      </c>
    </row>
    <row r="947" spans="2:7">
      <c r="B947" s="88" t="s">
        <v>2062</v>
      </c>
      <c r="C947" s="77" t="s">
        <v>445</v>
      </c>
      <c r="D947" s="77">
        <v>31</v>
      </c>
      <c r="E947" s="77">
        <v>313</v>
      </c>
      <c r="F947" s="77">
        <v>0</v>
      </c>
      <c r="G947" s="77" t="s">
        <v>1108</v>
      </c>
    </row>
    <row r="948" spans="2:7">
      <c r="B948" s="88" t="s">
        <v>2062</v>
      </c>
      <c r="C948" s="77" t="s">
        <v>445</v>
      </c>
      <c r="D948" s="77">
        <v>31</v>
      </c>
      <c r="E948" s="77">
        <v>313</v>
      </c>
      <c r="F948" s="77">
        <v>3131</v>
      </c>
      <c r="G948" s="77" t="s">
        <v>1109</v>
      </c>
    </row>
    <row r="949" spans="2:7">
      <c r="B949" s="88" t="s">
        <v>2062</v>
      </c>
      <c r="C949" s="77" t="s">
        <v>445</v>
      </c>
      <c r="D949" s="77">
        <v>31</v>
      </c>
      <c r="E949" s="77">
        <v>313</v>
      </c>
      <c r="F949" s="77">
        <v>3132</v>
      </c>
      <c r="G949" s="77" t="s">
        <v>1110</v>
      </c>
    </row>
    <row r="950" spans="2:7">
      <c r="B950" s="88" t="s">
        <v>2062</v>
      </c>
      <c r="C950" s="77" t="s">
        <v>445</v>
      </c>
      <c r="D950" s="77">
        <v>31</v>
      </c>
      <c r="E950" s="77">
        <v>313</v>
      </c>
      <c r="F950" s="77">
        <v>3133</v>
      </c>
      <c r="G950" s="77" t="s">
        <v>1111</v>
      </c>
    </row>
    <row r="951" spans="2:7">
      <c r="B951" s="88" t="s">
        <v>2062</v>
      </c>
      <c r="C951" s="77" t="s">
        <v>445</v>
      </c>
      <c r="D951" s="77">
        <v>31</v>
      </c>
      <c r="E951" s="77">
        <v>313</v>
      </c>
      <c r="F951" s="77">
        <v>3134</v>
      </c>
      <c r="G951" s="77" t="s">
        <v>1112</v>
      </c>
    </row>
    <row r="952" spans="2:7">
      <c r="B952" s="88" t="s">
        <v>2062</v>
      </c>
      <c r="C952" s="77" t="s">
        <v>445</v>
      </c>
      <c r="D952" s="77">
        <v>31</v>
      </c>
      <c r="E952" s="77">
        <v>314</v>
      </c>
      <c r="F952" s="77">
        <v>0</v>
      </c>
      <c r="G952" s="77" t="s">
        <v>1113</v>
      </c>
    </row>
    <row r="953" spans="2:7">
      <c r="B953" s="88" t="s">
        <v>2062</v>
      </c>
      <c r="C953" s="77" t="s">
        <v>445</v>
      </c>
      <c r="D953" s="77">
        <v>31</v>
      </c>
      <c r="E953" s="77">
        <v>314</v>
      </c>
      <c r="F953" s="77">
        <v>3141</v>
      </c>
      <c r="G953" s="77" t="s">
        <v>1114</v>
      </c>
    </row>
    <row r="954" spans="2:7">
      <c r="B954" s="88" t="s">
        <v>2062</v>
      </c>
      <c r="C954" s="77" t="s">
        <v>445</v>
      </c>
      <c r="D954" s="77">
        <v>31</v>
      </c>
      <c r="E954" s="77">
        <v>314</v>
      </c>
      <c r="F954" s="77">
        <v>3142</v>
      </c>
      <c r="G954" s="77" t="s">
        <v>1115</v>
      </c>
    </row>
    <row r="955" spans="2:7">
      <c r="B955" s="88" t="s">
        <v>2062</v>
      </c>
      <c r="C955" s="77" t="s">
        <v>445</v>
      </c>
      <c r="D955" s="77">
        <v>31</v>
      </c>
      <c r="E955" s="77">
        <v>314</v>
      </c>
      <c r="F955" s="77">
        <v>3149</v>
      </c>
      <c r="G955" s="77" t="s">
        <v>1116</v>
      </c>
    </row>
    <row r="956" spans="2:7">
      <c r="B956" s="88" t="s">
        <v>2062</v>
      </c>
      <c r="C956" s="77" t="s">
        <v>445</v>
      </c>
      <c r="D956" s="77">
        <v>31</v>
      </c>
      <c r="E956" s="77">
        <v>315</v>
      </c>
      <c r="F956" s="77">
        <v>0</v>
      </c>
      <c r="G956" s="77" t="s">
        <v>1117</v>
      </c>
    </row>
    <row r="957" spans="2:7">
      <c r="B957" s="88" t="s">
        <v>2062</v>
      </c>
      <c r="C957" s="77" t="s">
        <v>445</v>
      </c>
      <c r="D957" s="77">
        <v>31</v>
      </c>
      <c r="E957" s="77">
        <v>315</v>
      </c>
      <c r="F957" s="77">
        <v>3151</v>
      </c>
      <c r="G957" s="77" t="s">
        <v>1118</v>
      </c>
    </row>
    <row r="958" spans="2:7">
      <c r="B958" s="88" t="s">
        <v>2062</v>
      </c>
      <c r="C958" s="77" t="s">
        <v>445</v>
      </c>
      <c r="D958" s="77">
        <v>31</v>
      </c>
      <c r="E958" s="77">
        <v>315</v>
      </c>
      <c r="F958" s="77">
        <v>3159</v>
      </c>
      <c r="G958" s="77" t="s">
        <v>1119</v>
      </c>
    </row>
    <row r="959" spans="2:7">
      <c r="B959" s="88" t="s">
        <v>2062</v>
      </c>
      <c r="C959" s="77" t="s">
        <v>445</v>
      </c>
      <c r="D959" s="77">
        <v>31</v>
      </c>
      <c r="E959" s="77">
        <v>319</v>
      </c>
      <c r="F959" s="77">
        <v>0</v>
      </c>
      <c r="G959" s="77" t="s">
        <v>1120</v>
      </c>
    </row>
    <row r="960" spans="2:7">
      <c r="B960" s="88" t="s">
        <v>2062</v>
      </c>
      <c r="C960" s="77" t="s">
        <v>445</v>
      </c>
      <c r="D960" s="77">
        <v>31</v>
      </c>
      <c r="E960" s="77">
        <v>319</v>
      </c>
      <c r="F960" s="77">
        <v>3191</v>
      </c>
      <c r="G960" s="77" t="s">
        <v>1121</v>
      </c>
    </row>
    <row r="961" spans="2:7">
      <c r="B961" s="88" t="s">
        <v>2062</v>
      </c>
      <c r="C961" s="77" t="s">
        <v>445</v>
      </c>
      <c r="D961" s="77">
        <v>31</v>
      </c>
      <c r="E961" s="77">
        <v>319</v>
      </c>
      <c r="F961" s="77">
        <v>3199</v>
      </c>
      <c r="G961" s="77" t="s">
        <v>1122</v>
      </c>
    </row>
    <row r="962" spans="2:7">
      <c r="B962" s="88" t="s">
        <v>2062</v>
      </c>
      <c r="C962" s="77" t="s">
        <v>445</v>
      </c>
      <c r="D962" s="77">
        <v>32</v>
      </c>
      <c r="E962" s="77">
        <v>0</v>
      </c>
      <c r="F962" s="77">
        <v>0</v>
      </c>
      <c r="G962" s="77" t="s">
        <v>1123</v>
      </c>
    </row>
    <row r="963" spans="2:7">
      <c r="B963" s="88" t="s">
        <v>2062</v>
      </c>
      <c r="C963" s="77" t="s">
        <v>445</v>
      </c>
      <c r="D963" s="77">
        <v>32</v>
      </c>
      <c r="E963" s="77">
        <v>320</v>
      </c>
      <c r="F963" s="77">
        <v>0</v>
      </c>
      <c r="G963" s="77" t="s">
        <v>1124</v>
      </c>
    </row>
    <row r="964" spans="2:7">
      <c r="B964" s="88" t="s">
        <v>2062</v>
      </c>
      <c r="C964" s="77" t="s">
        <v>445</v>
      </c>
      <c r="D964" s="77">
        <v>32</v>
      </c>
      <c r="E964" s="77">
        <v>320</v>
      </c>
      <c r="F964" s="77">
        <v>3200</v>
      </c>
      <c r="G964" s="77" t="s">
        <v>272</v>
      </c>
    </row>
    <row r="965" spans="2:7">
      <c r="B965" s="88" t="s">
        <v>2062</v>
      </c>
      <c r="C965" s="77" t="s">
        <v>445</v>
      </c>
      <c r="D965" s="77">
        <v>32</v>
      </c>
      <c r="E965" s="77">
        <v>320</v>
      </c>
      <c r="F965" s="77">
        <v>3209</v>
      </c>
      <c r="G965" s="77" t="s">
        <v>273</v>
      </c>
    </row>
    <row r="966" spans="2:7">
      <c r="B966" s="88" t="s">
        <v>2062</v>
      </c>
      <c r="C966" s="77" t="s">
        <v>445</v>
      </c>
      <c r="D966" s="77">
        <v>32</v>
      </c>
      <c r="E966" s="77">
        <v>321</v>
      </c>
      <c r="F966" s="77">
        <v>0</v>
      </c>
      <c r="G966" s="77" t="s">
        <v>1125</v>
      </c>
    </row>
    <row r="967" spans="2:7">
      <c r="B967" s="88" t="s">
        <v>2062</v>
      </c>
      <c r="C967" s="77" t="s">
        <v>445</v>
      </c>
      <c r="D967" s="77">
        <v>32</v>
      </c>
      <c r="E967" s="77">
        <v>321</v>
      </c>
      <c r="F967" s="77">
        <v>3211</v>
      </c>
      <c r="G967" s="77" t="s">
        <v>1126</v>
      </c>
    </row>
    <row r="968" spans="2:7">
      <c r="B968" s="88" t="s">
        <v>2062</v>
      </c>
      <c r="C968" s="77" t="s">
        <v>445</v>
      </c>
      <c r="D968" s="77">
        <v>32</v>
      </c>
      <c r="E968" s="77">
        <v>321</v>
      </c>
      <c r="F968" s="77">
        <v>3212</v>
      </c>
      <c r="G968" s="77" t="s">
        <v>1127</v>
      </c>
    </row>
    <row r="969" spans="2:7">
      <c r="B969" s="88" t="s">
        <v>2062</v>
      </c>
      <c r="C969" s="77" t="s">
        <v>445</v>
      </c>
      <c r="D969" s="77">
        <v>32</v>
      </c>
      <c r="E969" s="77">
        <v>321</v>
      </c>
      <c r="F969" s="77">
        <v>3219</v>
      </c>
      <c r="G969" s="77" t="s">
        <v>1128</v>
      </c>
    </row>
    <row r="970" spans="2:7">
      <c r="B970" s="88" t="s">
        <v>2062</v>
      </c>
      <c r="C970" s="77" t="s">
        <v>445</v>
      </c>
      <c r="D970" s="77">
        <v>32</v>
      </c>
      <c r="E970" s="77">
        <v>322</v>
      </c>
      <c r="F970" s="77">
        <v>0</v>
      </c>
      <c r="G970" s="77" t="s">
        <v>1129</v>
      </c>
    </row>
    <row r="971" spans="2:7">
      <c r="B971" s="88" t="s">
        <v>2062</v>
      </c>
      <c r="C971" s="77" t="s">
        <v>445</v>
      </c>
      <c r="D971" s="77">
        <v>32</v>
      </c>
      <c r="E971" s="77">
        <v>322</v>
      </c>
      <c r="F971" s="77">
        <v>3221</v>
      </c>
      <c r="G971" s="77" t="s">
        <v>1130</v>
      </c>
    </row>
    <row r="972" spans="2:7">
      <c r="B972" s="88" t="s">
        <v>2062</v>
      </c>
      <c r="C972" s="77" t="s">
        <v>445</v>
      </c>
      <c r="D972" s="77">
        <v>32</v>
      </c>
      <c r="E972" s="77">
        <v>322</v>
      </c>
      <c r="F972" s="77">
        <v>3222</v>
      </c>
      <c r="G972" s="77" t="s">
        <v>1131</v>
      </c>
    </row>
    <row r="973" spans="2:7">
      <c r="B973" s="88" t="s">
        <v>2062</v>
      </c>
      <c r="C973" s="77" t="s">
        <v>445</v>
      </c>
      <c r="D973" s="77">
        <v>32</v>
      </c>
      <c r="E973" s="77">
        <v>322</v>
      </c>
      <c r="F973" s="77">
        <v>3223</v>
      </c>
      <c r="G973" s="77" t="s">
        <v>1132</v>
      </c>
    </row>
    <row r="974" spans="2:7">
      <c r="B974" s="88" t="s">
        <v>2062</v>
      </c>
      <c r="C974" s="77" t="s">
        <v>445</v>
      </c>
      <c r="D974" s="77">
        <v>32</v>
      </c>
      <c r="E974" s="77">
        <v>322</v>
      </c>
      <c r="F974" s="77">
        <v>3224</v>
      </c>
      <c r="G974" s="77" t="s">
        <v>1133</v>
      </c>
    </row>
    <row r="975" spans="2:7">
      <c r="B975" s="88" t="s">
        <v>2062</v>
      </c>
      <c r="C975" s="77" t="s">
        <v>445</v>
      </c>
      <c r="D975" s="77">
        <v>32</v>
      </c>
      <c r="E975" s="77">
        <v>322</v>
      </c>
      <c r="F975" s="77">
        <v>3229</v>
      </c>
      <c r="G975" s="77" t="s">
        <v>1134</v>
      </c>
    </row>
    <row r="976" spans="2:7">
      <c r="B976" s="88" t="s">
        <v>2062</v>
      </c>
      <c r="C976" s="77" t="s">
        <v>445</v>
      </c>
      <c r="D976" s="77">
        <v>32</v>
      </c>
      <c r="E976" s="77">
        <v>323</v>
      </c>
      <c r="F976" s="77">
        <v>0</v>
      </c>
      <c r="G976" s="77" t="s">
        <v>1135</v>
      </c>
    </row>
    <row r="977" spans="2:7">
      <c r="B977" s="88" t="s">
        <v>2062</v>
      </c>
      <c r="C977" s="77" t="s">
        <v>445</v>
      </c>
      <c r="D977" s="77">
        <v>32</v>
      </c>
      <c r="E977" s="77">
        <v>323</v>
      </c>
      <c r="F977" s="77">
        <v>3231</v>
      </c>
      <c r="G977" s="77" t="s">
        <v>1135</v>
      </c>
    </row>
    <row r="978" spans="2:7">
      <c r="B978" s="88" t="s">
        <v>2062</v>
      </c>
      <c r="C978" s="77" t="s">
        <v>445</v>
      </c>
      <c r="D978" s="77">
        <v>32</v>
      </c>
      <c r="E978" s="77">
        <v>324</v>
      </c>
      <c r="F978" s="77">
        <v>0</v>
      </c>
      <c r="G978" s="77" t="s">
        <v>1136</v>
      </c>
    </row>
    <row r="979" spans="2:7">
      <c r="B979" s="88" t="s">
        <v>2062</v>
      </c>
      <c r="C979" s="77" t="s">
        <v>445</v>
      </c>
      <c r="D979" s="77">
        <v>32</v>
      </c>
      <c r="E979" s="77">
        <v>324</v>
      </c>
      <c r="F979" s="77">
        <v>3241</v>
      </c>
      <c r="G979" s="77" t="s">
        <v>1137</v>
      </c>
    </row>
    <row r="980" spans="2:7">
      <c r="B980" s="88" t="s">
        <v>2062</v>
      </c>
      <c r="C980" s="77" t="s">
        <v>445</v>
      </c>
      <c r="D980" s="77">
        <v>32</v>
      </c>
      <c r="E980" s="77">
        <v>324</v>
      </c>
      <c r="F980" s="77">
        <v>3249</v>
      </c>
      <c r="G980" s="77" t="s">
        <v>1138</v>
      </c>
    </row>
    <row r="981" spans="2:7">
      <c r="B981" s="88" t="s">
        <v>2062</v>
      </c>
      <c r="C981" s="77" t="s">
        <v>445</v>
      </c>
      <c r="D981" s="77">
        <v>32</v>
      </c>
      <c r="E981" s="77">
        <v>325</v>
      </c>
      <c r="F981" s="77">
        <v>0</v>
      </c>
      <c r="G981" s="77" t="s">
        <v>1139</v>
      </c>
    </row>
    <row r="982" spans="2:7">
      <c r="B982" s="88" t="s">
        <v>2062</v>
      </c>
      <c r="C982" s="77" t="s">
        <v>445</v>
      </c>
      <c r="D982" s="77">
        <v>32</v>
      </c>
      <c r="E982" s="77">
        <v>325</v>
      </c>
      <c r="F982" s="77">
        <v>3251</v>
      </c>
      <c r="G982" s="77" t="s">
        <v>1140</v>
      </c>
    </row>
    <row r="983" spans="2:7">
      <c r="B983" s="88" t="s">
        <v>2062</v>
      </c>
      <c r="C983" s="77" t="s">
        <v>445</v>
      </c>
      <c r="D983" s="77">
        <v>32</v>
      </c>
      <c r="E983" s="77">
        <v>325</v>
      </c>
      <c r="F983" s="77">
        <v>3252</v>
      </c>
      <c r="G983" s="77" t="s">
        <v>1141</v>
      </c>
    </row>
    <row r="984" spans="2:7">
      <c r="B984" s="88" t="s">
        <v>2062</v>
      </c>
      <c r="C984" s="77" t="s">
        <v>445</v>
      </c>
      <c r="D984" s="77">
        <v>32</v>
      </c>
      <c r="E984" s="77">
        <v>325</v>
      </c>
      <c r="F984" s="77">
        <v>3253</v>
      </c>
      <c r="G984" s="77" t="s">
        <v>1142</v>
      </c>
    </row>
    <row r="985" spans="2:7">
      <c r="B985" s="88" t="s">
        <v>2062</v>
      </c>
      <c r="C985" s="77" t="s">
        <v>445</v>
      </c>
      <c r="D985" s="77">
        <v>32</v>
      </c>
      <c r="E985" s="77">
        <v>326</v>
      </c>
      <c r="F985" s="77">
        <v>0</v>
      </c>
      <c r="G985" s="77" t="s">
        <v>1143</v>
      </c>
    </row>
    <row r="986" spans="2:7">
      <c r="B986" s="88" t="s">
        <v>2062</v>
      </c>
      <c r="C986" s="77" t="s">
        <v>445</v>
      </c>
      <c r="D986" s="77">
        <v>32</v>
      </c>
      <c r="E986" s="77">
        <v>326</v>
      </c>
      <c r="F986" s="77">
        <v>3261</v>
      </c>
      <c r="G986" s="77" t="s">
        <v>1144</v>
      </c>
    </row>
    <row r="987" spans="2:7">
      <c r="B987" s="88" t="s">
        <v>2062</v>
      </c>
      <c r="C987" s="77" t="s">
        <v>445</v>
      </c>
      <c r="D987" s="77">
        <v>32</v>
      </c>
      <c r="E987" s="77">
        <v>326</v>
      </c>
      <c r="F987" s="77">
        <v>3262</v>
      </c>
      <c r="G987" s="77" t="s">
        <v>1145</v>
      </c>
    </row>
    <row r="988" spans="2:7">
      <c r="B988" s="88" t="s">
        <v>2062</v>
      </c>
      <c r="C988" s="77" t="s">
        <v>445</v>
      </c>
      <c r="D988" s="77">
        <v>32</v>
      </c>
      <c r="E988" s="77">
        <v>326</v>
      </c>
      <c r="F988" s="77">
        <v>3269</v>
      </c>
      <c r="G988" s="77" t="s">
        <v>1146</v>
      </c>
    </row>
    <row r="989" spans="2:7">
      <c r="B989" s="88" t="s">
        <v>2062</v>
      </c>
      <c r="C989" s="77" t="s">
        <v>445</v>
      </c>
      <c r="D989" s="77">
        <v>32</v>
      </c>
      <c r="E989" s="77">
        <v>327</v>
      </c>
      <c r="F989" s="77">
        <v>0</v>
      </c>
      <c r="G989" s="77" t="s">
        <v>1147</v>
      </c>
    </row>
    <row r="990" spans="2:7">
      <c r="B990" s="88" t="s">
        <v>2062</v>
      </c>
      <c r="C990" s="77" t="s">
        <v>445</v>
      </c>
      <c r="D990" s="77">
        <v>32</v>
      </c>
      <c r="E990" s="77">
        <v>327</v>
      </c>
      <c r="F990" s="77">
        <v>3271</v>
      </c>
      <c r="G990" s="77" t="s">
        <v>1147</v>
      </c>
    </row>
    <row r="991" spans="2:7">
      <c r="B991" s="88" t="s">
        <v>2062</v>
      </c>
      <c r="C991" s="77" t="s">
        <v>445</v>
      </c>
      <c r="D991" s="77">
        <v>32</v>
      </c>
      <c r="E991" s="77">
        <v>328</v>
      </c>
      <c r="F991" s="77">
        <v>0</v>
      </c>
      <c r="G991" s="77" t="s">
        <v>1148</v>
      </c>
    </row>
    <row r="992" spans="2:7">
      <c r="B992" s="88" t="s">
        <v>2062</v>
      </c>
      <c r="C992" s="77" t="s">
        <v>445</v>
      </c>
      <c r="D992" s="77">
        <v>32</v>
      </c>
      <c r="E992" s="77">
        <v>328</v>
      </c>
      <c r="F992" s="77">
        <v>3281</v>
      </c>
      <c r="G992" s="77" t="s">
        <v>1149</v>
      </c>
    </row>
    <row r="993" spans="2:7">
      <c r="B993" s="88" t="s">
        <v>2062</v>
      </c>
      <c r="C993" s="77" t="s">
        <v>445</v>
      </c>
      <c r="D993" s="77">
        <v>32</v>
      </c>
      <c r="E993" s="77">
        <v>328</v>
      </c>
      <c r="F993" s="77">
        <v>3282</v>
      </c>
      <c r="G993" s="77" t="s">
        <v>1150</v>
      </c>
    </row>
    <row r="994" spans="2:7">
      <c r="B994" s="88" t="s">
        <v>2062</v>
      </c>
      <c r="C994" s="77" t="s">
        <v>445</v>
      </c>
      <c r="D994" s="77">
        <v>32</v>
      </c>
      <c r="E994" s="77">
        <v>328</v>
      </c>
      <c r="F994" s="77">
        <v>3283</v>
      </c>
      <c r="G994" s="77" t="s">
        <v>1151</v>
      </c>
    </row>
    <row r="995" spans="2:7">
      <c r="B995" s="88" t="s">
        <v>2062</v>
      </c>
      <c r="C995" s="77" t="s">
        <v>445</v>
      </c>
      <c r="D995" s="77">
        <v>32</v>
      </c>
      <c r="E995" s="77">
        <v>328</v>
      </c>
      <c r="F995" s="77">
        <v>3284</v>
      </c>
      <c r="G995" s="77" t="s">
        <v>1152</v>
      </c>
    </row>
    <row r="996" spans="2:7">
      <c r="B996" s="88" t="s">
        <v>2062</v>
      </c>
      <c r="C996" s="77" t="s">
        <v>445</v>
      </c>
      <c r="D996" s="77">
        <v>32</v>
      </c>
      <c r="E996" s="77">
        <v>328</v>
      </c>
      <c r="F996" s="77">
        <v>3285</v>
      </c>
      <c r="G996" s="77" t="s">
        <v>1153</v>
      </c>
    </row>
    <row r="997" spans="2:7">
      <c r="B997" s="88" t="s">
        <v>2062</v>
      </c>
      <c r="C997" s="77" t="s">
        <v>445</v>
      </c>
      <c r="D997" s="77">
        <v>32</v>
      </c>
      <c r="E997" s="77">
        <v>328</v>
      </c>
      <c r="F997" s="77">
        <v>3289</v>
      </c>
      <c r="G997" s="77" t="s">
        <v>1154</v>
      </c>
    </row>
    <row r="998" spans="2:7">
      <c r="B998" s="88" t="s">
        <v>2062</v>
      </c>
      <c r="C998" s="77" t="s">
        <v>445</v>
      </c>
      <c r="D998" s="77">
        <v>32</v>
      </c>
      <c r="E998" s="77">
        <v>329</v>
      </c>
      <c r="F998" s="77">
        <v>0</v>
      </c>
      <c r="G998" s="77" t="s">
        <v>1155</v>
      </c>
    </row>
    <row r="999" spans="2:7">
      <c r="B999" s="88" t="s">
        <v>2062</v>
      </c>
      <c r="C999" s="77" t="s">
        <v>445</v>
      </c>
      <c r="D999" s="77">
        <v>32</v>
      </c>
      <c r="E999" s="77">
        <v>329</v>
      </c>
      <c r="F999" s="77">
        <v>3291</v>
      </c>
      <c r="G999" s="77" t="s">
        <v>1156</v>
      </c>
    </row>
    <row r="1000" spans="2:7">
      <c r="B1000" s="88" t="s">
        <v>2062</v>
      </c>
      <c r="C1000" s="77" t="s">
        <v>445</v>
      </c>
      <c r="D1000" s="77">
        <v>32</v>
      </c>
      <c r="E1000" s="77">
        <v>329</v>
      </c>
      <c r="F1000" s="77">
        <v>3292</v>
      </c>
      <c r="G1000" s="77" t="s">
        <v>1157</v>
      </c>
    </row>
    <row r="1001" spans="2:7">
      <c r="B1001" s="88" t="s">
        <v>2062</v>
      </c>
      <c r="C1001" s="77" t="s">
        <v>445</v>
      </c>
      <c r="D1001" s="77">
        <v>32</v>
      </c>
      <c r="E1001" s="77">
        <v>329</v>
      </c>
      <c r="F1001" s="77">
        <v>3293</v>
      </c>
      <c r="G1001" s="77" t="s">
        <v>1158</v>
      </c>
    </row>
    <row r="1002" spans="2:7">
      <c r="B1002" s="88" t="s">
        <v>2062</v>
      </c>
      <c r="C1002" s="77" t="s">
        <v>445</v>
      </c>
      <c r="D1002" s="77">
        <v>32</v>
      </c>
      <c r="E1002" s="77">
        <v>329</v>
      </c>
      <c r="F1002" s="77">
        <v>3294</v>
      </c>
      <c r="G1002" s="77" t="s">
        <v>1159</v>
      </c>
    </row>
    <row r="1003" spans="2:7">
      <c r="B1003" s="88" t="s">
        <v>2062</v>
      </c>
      <c r="C1003" s="77" t="s">
        <v>445</v>
      </c>
      <c r="D1003" s="77">
        <v>32</v>
      </c>
      <c r="E1003" s="77">
        <v>329</v>
      </c>
      <c r="F1003" s="77">
        <v>3295</v>
      </c>
      <c r="G1003" s="77" t="s">
        <v>1160</v>
      </c>
    </row>
    <row r="1004" spans="2:7">
      <c r="B1004" s="88" t="s">
        <v>2062</v>
      </c>
      <c r="C1004" s="77" t="s">
        <v>445</v>
      </c>
      <c r="D1004" s="77">
        <v>32</v>
      </c>
      <c r="E1004" s="77">
        <v>329</v>
      </c>
      <c r="F1004" s="77">
        <v>3296</v>
      </c>
      <c r="G1004" s="77" t="s">
        <v>1161</v>
      </c>
    </row>
    <row r="1005" spans="2:7">
      <c r="B1005" s="88" t="s">
        <v>2062</v>
      </c>
      <c r="C1005" s="77" t="s">
        <v>445</v>
      </c>
      <c r="D1005" s="77">
        <v>32</v>
      </c>
      <c r="E1005" s="77">
        <v>329</v>
      </c>
      <c r="F1005" s="77">
        <v>3297</v>
      </c>
      <c r="G1005" s="77" t="s">
        <v>1162</v>
      </c>
    </row>
    <row r="1006" spans="2:7">
      <c r="B1006" s="88" t="s">
        <v>2062</v>
      </c>
      <c r="C1006" s="77" t="s">
        <v>445</v>
      </c>
      <c r="D1006" s="77">
        <v>32</v>
      </c>
      <c r="E1006" s="77">
        <v>329</v>
      </c>
      <c r="F1006" s="77">
        <v>3299</v>
      </c>
      <c r="G1006" s="77" t="s">
        <v>1163</v>
      </c>
    </row>
    <row r="1007" spans="2:7">
      <c r="B1007" s="88" t="s">
        <v>2062</v>
      </c>
      <c r="C1007" s="77" t="s">
        <v>1164</v>
      </c>
      <c r="D1007" s="77">
        <v>0</v>
      </c>
      <c r="E1007" s="77">
        <v>0</v>
      </c>
      <c r="F1007" s="77">
        <v>0</v>
      </c>
      <c r="G1007" s="77" t="s">
        <v>1165</v>
      </c>
    </row>
    <row r="1008" spans="2:7">
      <c r="B1008" s="88" t="s">
        <v>2062</v>
      </c>
      <c r="C1008" s="77" t="s">
        <v>1164</v>
      </c>
      <c r="D1008" s="77">
        <v>33</v>
      </c>
      <c r="E1008" s="77">
        <v>0</v>
      </c>
      <c r="F1008" s="77">
        <v>0</v>
      </c>
      <c r="G1008" s="77" t="s">
        <v>1166</v>
      </c>
    </row>
    <row r="1009" spans="2:7">
      <c r="B1009" s="88" t="s">
        <v>2062</v>
      </c>
      <c r="C1009" s="77" t="s">
        <v>1164</v>
      </c>
      <c r="D1009" s="77">
        <v>33</v>
      </c>
      <c r="E1009" s="77">
        <v>330</v>
      </c>
      <c r="F1009" s="77">
        <v>0</v>
      </c>
      <c r="G1009" s="77" t="s">
        <v>1167</v>
      </c>
    </row>
    <row r="1010" spans="2:7">
      <c r="B1010" s="88" t="s">
        <v>2062</v>
      </c>
      <c r="C1010" s="77" t="s">
        <v>1164</v>
      </c>
      <c r="D1010" s="77">
        <v>33</v>
      </c>
      <c r="E1010" s="77">
        <v>330</v>
      </c>
      <c r="F1010" s="77">
        <v>3300</v>
      </c>
      <c r="G1010" s="77" t="s">
        <v>272</v>
      </c>
    </row>
    <row r="1011" spans="2:7">
      <c r="B1011" s="88" t="s">
        <v>2062</v>
      </c>
      <c r="C1011" s="77" t="s">
        <v>1164</v>
      </c>
      <c r="D1011" s="77">
        <v>33</v>
      </c>
      <c r="E1011" s="77">
        <v>330</v>
      </c>
      <c r="F1011" s="77">
        <v>3309</v>
      </c>
      <c r="G1011" s="77" t="s">
        <v>273</v>
      </c>
    </row>
    <row r="1012" spans="2:7">
      <c r="B1012" s="88" t="s">
        <v>2062</v>
      </c>
      <c r="C1012" s="77" t="s">
        <v>1164</v>
      </c>
      <c r="D1012" s="77">
        <v>33</v>
      </c>
      <c r="E1012" s="77">
        <v>331</v>
      </c>
      <c r="F1012" s="77">
        <v>0</v>
      </c>
      <c r="G1012" s="77" t="s">
        <v>1166</v>
      </c>
    </row>
    <row r="1013" spans="2:7">
      <c r="B1013" s="88" t="s">
        <v>2062</v>
      </c>
      <c r="C1013" s="77" t="s">
        <v>1164</v>
      </c>
      <c r="D1013" s="77">
        <v>33</v>
      </c>
      <c r="E1013" s="77">
        <v>331</v>
      </c>
      <c r="F1013" s="77">
        <v>3311</v>
      </c>
      <c r="G1013" s="77" t="s">
        <v>1168</v>
      </c>
    </row>
    <row r="1014" spans="2:7">
      <c r="B1014" s="88" t="s">
        <v>2062</v>
      </c>
      <c r="C1014" s="77" t="s">
        <v>1164</v>
      </c>
      <c r="D1014" s="77">
        <v>33</v>
      </c>
      <c r="E1014" s="77">
        <v>331</v>
      </c>
      <c r="F1014" s="77">
        <v>3312</v>
      </c>
      <c r="G1014" s="77" t="s">
        <v>1169</v>
      </c>
    </row>
    <row r="1015" spans="2:7">
      <c r="B1015" s="88" t="s">
        <v>2062</v>
      </c>
      <c r="C1015" s="77" t="s">
        <v>1164</v>
      </c>
      <c r="D1015" s="77">
        <v>34</v>
      </c>
      <c r="E1015" s="77">
        <v>0</v>
      </c>
      <c r="F1015" s="77">
        <v>0</v>
      </c>
      <c r="G1015" s="77" t="s">
        <v>1170</v>
      </c>
    </row>
    <row r="1016" spans="2:7">
      <c r="B1016" s="88" t="s">
        <v>2062</v>
      </c>
      <c r="C1016" s="77" t="s">
        <v>1164</v>
      </c>
      <c r="D1016" s="77">
        <v>34</v>
      </c>
      <c r="E1016" s="77">
        <v>340</v>
      </c>
      <c r="F1016" s="77">
        <v>0</v>
      </c>
      <c r="G1016" s="77" t="s">
        <v>1171</v>
      </c>
    </row>
    <row r="1017" spans="2:7">
      <c r="B1017" s="88" t="s">
        <v>2062</v>
      </c>
      <c r="C1017" s="77" t="s">
        <v>1164</v>
      </c>
      <c r="D1017" s="77">
        <v>34</v>
      </c>
      <c r="E1017" s="77">
        <v>340</v>
      </c>
      <c r="F1017" s="77">
        <v>3400</v>
      </c>
      <c r="G1017" s="77" t="s">
        <v>272</v>
      </c>
    </row>
    <row r="1018" spans="2:7">
      <c r="B1018" s="88" t="s">
        <v>2062</v>
      </c>
      <c r="C1018" s="77" t="s">
        <v>1164</v>
      </c>
      <c r="D1018" s="77">
        <v>34</v>
      </c>
      <c r="E1018" s="77">
        <v>340</v>
      </c>
      <c r="F1018" s="77">
        <v>3409</v>
      </c>
      <c r="G1018" s="77" t="s">
        <v>273</v>
      </c>
    </row>
    <row r="1019" spans="2:7">
      <c r="B1019" s="88" t="s">
        <v>2062</v>
      </c>
      <c r="C1019" s="77" t="s">
        <v>1164</v>
      </c>
      <c r="D1019" s="77">
        <v>34</v>
      </c>
      <c r="E1019" s="77">
        <v>341</v>
      </c>
      <c r="F1019" s="77">
        <v>0</v>
      </c>
      <c r="G1019" s="77" t="s">
        <v>1170</v>
      </c>
    </row>
    <row r="1020" spans="2:7">
      <c r="B1020" s="88" t="s">
        <v>2062</v>
      </c>
      <c r="C1020" s="77" t="s">
        <v>1164</v>
      </c>
      <c r="D1020" s="77">
        <v>34</v>
      </c>
      <c r="E1020" s="77">
        <v>341</v>
      </c>
      <c r="F1020" s="77">
        <v>3411</v>
      </c>
      <c r="G1020" s="77" t="s">
        <v>1172</v>
      </c>
    </row>
    <row r="1021" spans="2:7">
      <c r="B1021" s="88" t="s">
        <v>2062</v>
      </c>
      <c r="C1021" s="77" t="s">
        <v>1164</v>
      </c>
      <c r="D1021" s="77">
        <v>34</v>
      </c>
      <c r="E1021" s="77">
        <v>341</v>
      </c>
      <c r="F1021" s="77">
        <v>3412</v>
      </c>
      <c r="G1021" s="77" t="s">
        <v>1173</v>
      </c>
    </row>
    <row r="1022" spans="2:7">
      <c r="B1022" s="88" t="s">
        <v>2062</v>
      </c>
      <c r="C1022" s="77" t="s">
        <v>1164</v>
      </c>
      <c r="D1022" s="77">
        <v>35</v>
      </c>
      <c r="E1022" s="77">
        <v>0</v>
      </c>
      <c r="F1022" s="77">
        <v>0</v>
      </c>
      <c r="G1022" s="77" t="s">
        <v>1174</v>
      </c>
    </row>
    <row r="1023" spans="2:7">
      <c r="B1023" s="88" t="s">
        <v>2062</v>
      </c>
      <c r="C1023" s="77" t="s">
        <v>1164</v>
      </c>
      <c r="D1023" s="77">
        <v>35</v>
      </c>
      <c r="E1023" s="77">
        <v>350</v>
      </c>
      <c r="F1023" s="77">
        <v>0</v>
      </c>
      <c r="G1023" s="77" t="s">
        <v>1175</v>
      </c>
    </row>
    <row r="1024" spans="2:7">
      <c r="B1024" s="88" t="s">
        <v>2062</v>
      </c>
      <c r="C1024" s="77" t="s">
        <v>1164</v>
      </c>
      <c r="D1024" s="77">
        <v>35</v>
      </c>
      <c r="E1024" s="77">
        <v>350</v>
      </c>
      <c r="F1024" s="77">
        <v>3500</v>
      </c>
      <c r="G1024" s="77" t="s">
        <v>272</v>
      </c>
    </row>
    <row r="1025" spans="2:7">
      <c r="B1025" s="88" t="s">
        <v>2062</v>
      </c>
      <c r="C1025" s="77" t="s">
        <v>1164</v>
      </c>
      <c r="D1025" s="77">
        <v>35</v>
      </c>
      <c r="E1025" s="77">
        <v>350</v>
      </c>
      <c r="F1025" s="77">
        <v>3509</v>
      </c>
      <c r="G1025" s="77" t="s">
        <v>273</v>
      </c>
    </row>
    <row r="1026" spans="2:7">
      <c r="B1026" s="88" t="s">
        <v>2062</v>
      </c>
      <c r="C1026" s="77" t="s">
        <v>1164</v>
      </c>
      <c r="D1026" s="77">
        <v>35</v>
      </c>
      <c r="E1026" s="77">
        <v>351</v>
      </c>
      <c r="F1026" s="77">
        <v>0</v>
      </c>
      <c r="G1026" s="77" t="s">
        <v>1174</v>
      </c>
    </row>
    <row r="1027" spans="2:7">
      <c r="B1027" s="88" t="s">
        <v>2062</v>
      </c>
      <c r="C1027" s="77" t="s">
        <v>1164</v>
      </c>
      <c r="D1027" s="77">
        <v>35</v>
      </c>
      <c r="E1027" s="77">
        <v>351</v>
      </c>
      <c r="F1027" s="77">
        <v>3511</v>
      </c>
      <c r="G1027" s="77" t="s">
        <v>1174</v>
      </c>
    </row>
    <row r="1028" spans="2:7">
      <c r="B1028" s="88" t="s">
        <v>2062</v>
      </c>
      <c r="C1028" s="77" t="s">
        <v>1164</v>
      </c>
      <c r="D1028" s="77">
        <v>36</v>
      </c>
      <c r="E1028" s="77">
        <v>0</v>
      </c>
      <c r="F1028" s="77">
        <v>0</v>
      </c>
      <c r="G1028" s="77" t="s">
        <v>1176</v>
      </c>
    </row>
    <row r="1029" spans="2:7">
      <c r="B1029" s="88" t="s">
        <v>2062</v>
      </c>
      <c r="C1029" s="77" t="s">
        <v>1164</v>
      </c>
      <c r="D1029" s="77">
        <v>36</v>
      </c>
      <c r="E1029" s="77">
        <v>360</v>
      </c>
      <c r="F1029" s="77">
        <v>0</v>
      </c>
      <c r="G1029" s="77" t="s">
        <v>1177</v>
      </c>
    </row>
    <row r="1030" spans="2:7">
      <c r="B1030" s="88" t="s">
        <v>2062</v>
      </c>
      <c r="C1030" s="77" t="s">
        <v>1164</v>
      </c>
      <c r="D1030" s="77">
        <v>36</v>
      </c>
      <c r="E1030" s="77">
        <v>360</v>
      </c>
      <c r="F1030" s="77">
        <v>3600</v>
      </c>
      <c r="G1030" s="77" t="s">
        <v>272</v>
      </c>
    </row>
    <row r="1031" spans="2:7">
      <c r="B1031" s="88" t="s">
        <v>2062</v>
      </c>
      <c r="C1031" s="77" t="s">
        <v>1164</v>
      </c>
      <c r="D1031" s="77">
        <v>36</v>
      </c>
      <c r="E1031" s="77">
        <v>360</v>
      </c>
      <c r="F1031" s="77">
        <v>3609</v>
      </c>
      <c r="G1031" s="77" t="s">
        <v>273</v>
      </c>
    </row>
    <row r="1032" spans="2:7">
      <c r="B1032" s="88" t="s">
        <v>2062</v>
      </c>
      <c r="C1032" s="77" t="s">
        <v>1164</v>
      </c>
      <c r="D1032" s="77">
        <v>36</v>
      </c>
      <c r="E1032" s="77">
        <v>361</v>
      </c>
      <c r="F1032" s="77">
        <v>0</v>
      </c>
      <c r="G1032" s="77" t="s">
        <v>1178</v>
      </c>
    </row>
    <row r="1033" spans="2:7">
      <c r="B1033" s="88" t="s">
        <v>2062</v>
      </c>
      <c r="C1033" s="77" t="s">
        <v>1164</v>
      </c>
      <c r="D1033" s="77">
        <v>36</v>
      </c>
      <c r="E1033" s="77">
        <v>361</v>
      </c>
      <c r="F1033" s="77">
        <v>3611</v>
      </c>
      <c r="G1033" s="77" t="s">
        <v>1178</v>
      </c>
    </row>
    <row r="1034" spans="2:7">
      <c r="B1034" s="88" t="s">
        <v>2062</v>
      </c>
      <c r="C1034" s="77" t="s">
        <v>1164</v>
      </c>
      <c r="D1034" s="77">
        <v>36</v>
      </c>
      <c r="E1034" s="77">
        <v>362</v>
      </c>
      <c r="F1034" s="77">
        <v>0</v>
      </c>
      <c r="G1034" s="77" t="s">
        <v>1179</v>
      </c>
    </row>
    <row r="1035" spans="2:7">
      <c r="B1035" s="88" t="s">
        <v>2062</v>
      </c>
      <c r="C1035" s="77" t="s">
        <v>1164</v>
      </c>
      <c r="D1035" s="77">
        <v>36</v>
      </c>
      <c r="E1035" s="77">
        <v>362</v>
      </c>
      <c r="F1035" s="77">
        <v>3621</v>
      </c>
      <c r="G1035" s="77" t="s">
        <v>1179</v>
      </c>
    </row>
    <row r="1036" spans="2:7">
      <c r="B1036" s="88" t="s">
        <v>2062</v>
      </c>
      <c r="C1036" s="77" t="s">
        <v>1164</v>
      </c>
      <c r="D1036" s="77">
        <v>36</v>
      </c>
      <c r="E1036" s="77">
        <v>363</v>
      </c>
      <c r="F1036" s="77">
        <v>0</v>
      </c>
      <c r="G1036" s="77" t="s">
        <v>1180</v>
      </c>
    </row>
    <row r="1037" spans="2:7">
      <c r="B1037" s="88" t="s">
        <v>2062</v>
      </c>
      <c r="C1037" s="77" t="s">
        <v>1164</v>
      </c>
      <c r="D1037" s="77">
        <v>36</v>
      </c>
      <c r="E1037" s="77">
        <v>363</v>
      </c>
      <c r="F1037" s="77">
        <v>3631</v>
      </c>
      <c r="G1037" s="77" t="s">
        <v>1181</v>
      </c>
    </row>
    <row r="1038" spans="2:7">
      <c r="B1038" s="88" t="s">
        <v>2062</v>
      </c>
      <c r="C1038" s="77" t="s">
        <v>1164</v>
      </c>
      <c r="D1038" s="77">
        <v>36</v>
      </c>
      <c r="E1038" s="77">
        <v>363</v>
      </c>
      <c r="F1038" s="77">
        <v>3632</v>
      </c>
      <c r="G1038" s="77" t="s">
        <v>1182</v>
      </c>
    </row>
    <row r="1039" spans="2:7">
      <c r="B1039" s="88" t="s">
        <v>2062</v>
      </c>
      <c r="C1039" s="77" t="s">
        <v>1183</v>
      </c>
      <c r="D1039" s="77">
        <v>0</v>
      </c>
      <c r="E1039" s="77">
        <v>0</v>
      </c>
      <c r="F1039" s="77">
        <v>0</v>
      </c>
      <c r="G1039" s="77" t="s">
        <v>1184</v>
      </c>
    </row>
    <row r="1040" spans="2:7">
      <c r="B1040" s="88" t="s">
        <v>2062</v>
      </c>
      <c r="C1040" s="77" t="s">
        <v>1183</v>
      </c>
      <c r="D1040" s="77">
        <v>37</v>
      </c>
      <c r="E1040" s="77">
        <v>0</v>
      </c>
      <c r="F1040" s="77">
        <v>0</v>
      </c>
      <c r="G1040" s="77" t="s">
        <v>1185</v>
      </c>
    </row>
    <row r="1041" spans="2:7">
      <c r="B1041" s="88" t="s">
        <v>2062</v>
      </c>
      <c r="C1041" s="77" t="s">
        <v>1183</v>
      </c>
      <c r="D1041" s="77">
        <v>37</v>
      </c>
      <c r="E1041" s="77">
        <v>370</v>
      </c>
      <c r="F1041" s="77">
        <v>0</v>
      </c>
      <c r="G1041" s="77" t="s">
        <v>1186</v>
      </c>
    </row>
    <row r="1042" spans="2:7">
      <c r="B1042" s="88" t="s">
        <v>2062</v>
      </c>
      <c r="C1042" s="77" t="s">
        <v>1183</v>
      </c>
      <c r="D1042" s="77">
        <v>37</v>
      </c>
      <c r="E1042" s="77">
        <v>370</v>
      </c>
      <c r="F1042" s="77">
        <v>3700</v>
      </c>
      <c r="G1042" s="77" t="s">
        <v>272</v>
      </c>
    </row>
    <row r="1043" spans="2:7">
      <c r="B1043" s="88" t="s">
        <v>2062</v>
      </c>
      <c r="C1043" s="77" t="s">
        <v>1183</v>
      </c>
      <c r="D1043" s="77">
        <v>37</v>
      </c>
      <c r="E1043" s="77">
        <v>370</v>
      </c>
      <c r="F1043" s="77">
        <v>3709</v>
      </c>
      <c r="G1043" s="77" t="s">
        <v>273</v>
      </c>
    </row>
    <row r="1044" spans="2:7">
      <c r="B1044" s="88" t="s">
        <v>2062</v>
      </c>
      <c r="C1044" s="77" t="s">
        <v>1183</v>
      </c>
      <c r="D1044" s="77">
        <v>37</v>
      </c>
      <c r="E1044" s="77">
        <v>371</v>
      </c>
      <c r="F1044" s="77">
        <v>0</v>
      </c>
      <c r="G1044" s="77" t="s">
        <v>1187</v>
      </c>
    </row>
    <row r="1045" spans="2:7">
      <c r="B1045" s="88" t="s">
        <v>2062</v>
      </c>
      <c r="C1045" s="77" t="s">
        <v>1183</v>
      </c>
      <c r="D1045" s="77">
        <v>37</v>
      </c>
      <c r="E1045" s="77">
        <v>371</v>
      </c>
      <c r="F1045" s="77">
        <v>3711</v>
      </c>
      <c r="G1045" s="77" t="s">
        <v>1188</v>
      </c>
    </row>
    <row r="1046" spans="2:7">
      <c r="B1046" s="88" t="s">
        <v>2062</v>
      </c>
      <c r="C1046" s="77" t="s">
        <v>1183</v>
      </c>
      <c r="D1046" s="77">
        <v>37</v>
      </c>
      <c r="E1046" s="77">
        <v>371</v>
      </c>
      <c r="F1046" s="77">
        <v>3712</v>
      </c>
      <c r="G1046" s="77" t="s">
        <v>1189</v>
      </c>
    </row>
    <row r="1047" spans="2:7">
      <c r="B1047" s="88" t="s">
        <v>2062</v>
      </c>
      <c r="C1047" s="77" t="s">
        <v>1183</v>
      </c>
      <c r="D1047" s="77">
        <v>37</v>
      </c>
      <c r="E1047" s="77">
        <v>371</v>
      </c>
      <c r="F1047" s="77">
        <v>3713</v>
      </c>
      <c r="G1047" s="77" t="s">
        <v>1190</v>
      </c>
    </row>
    <row r="1048" spans="2:7">
      <c r="B1048" s="88" t="s">
        <v>2062</v>
      </c>
      <c r="C1048" s="77" t="s">
        <v>1183</v>
      </c>
      <c r="D1048" s="77">
        <v>37</v>
      </c>
      <c r="E1048" s="77">
        <v>371</v>
      </c>
      <c r="F1048" s="77">
        <v>3719</v>
      </c>
      <c r="G1048" s="77" t="s">
        <v>1191</v>
      </c>
    </row>
    <row r="1049" spans="2:7">
      <c r="B1049" s="88" t="s">
        <v>2062</v>
      </c>
      <c r="C1049" s="77" t="s">
        <v>1183</v>
      </c>
      <c r="D1049" s="77">
        <v>37</v>
      </c>
      <c r="E1049" s="77">
        <v>372</v>
      </c>
      <c r="F1049" s="77">
        <v>0</v>
      </c>
      <c r="G1049" s="77" t="s">
        <v>1192</v>
      </c>
    </row>
    <row r="1050" spans="2:7">
      <c r="B1050" s="88" t="s">
        <v>2062</v>
      </c>
      <c r="C1050" s="77" t="s">
        <v>1183</v>
      </c>
      <c r="D1050" s="77">
        <v>37</v>
      </c>
      <c r="E1050" s="77">
        <v>372</v>
      </c>
      <c r="F1050" s="77">
        <v>3721</v>
      </c>
      <c r="G1050" s="77" t="s">
        <v>1192</v>
      </c>
    </row>
    <row r="1051" spans="2:7">
      <c r="B1051" s="88" t="s">
        <v>2062</v>
      </c>
      <c r="C1051" s="77" t="s">
        <v>1183</v>
      </c>
      <c r="D1051" s="77">
        <v>37</v>
      </c>
      <c r="E1051" s="77">
        <v>373</v>
      </c>
      <c r="F1051" s="77">
        <v>0</v>
      </c>
      <c r="G1051" s="77" t="s">
        <v>1193</v>
      </c>
    </row>
    <row r="1052" spans="2:7">
      <c r="B1052" s="88" t="s">
        <v>2062</v>
      </c>
      <c r="C1052" s="77" t="s">
        <v>1183</v>
      </c>
      <c r="D1052" s="77">
        <v>37</v>
      </c>
      <c r="E1052" s="77">
        <v>373</v>
      </c>
      <c r="F1052" s="77">
        <v>3731</v>
      </c>
      <c r="G1052" s="77" t="s">
        <v>1193</v>
      </c>
    </row>
    <row r="1053" spans="2:7">
      <c r="B1053" s="88" t="s">
        <v>2061</v>
      </c>
      <c r="C1053" s="77" t="s">
        <v>1183</v>
      </c>
      <c r="D1053" s="77">
        <v>38</v>
      </c>
      <c r="E1053" s="77">
        <v>0</v>
      </c>
      <c r="F1053" s="77">
        <v>0</v>
      </c>
      <c r="G1053" s="77" t="s">
        <v>1194</v>
      </c>
    </row>
    <row r="1054" spans="2:7">
      <c r="B1054" s="88" t="s">
        <v>2061</v>
      </c>
      <c r="C1054" s="77" t="s">
        <v>1183</v>
      </c>
      <c r="D1054" s="77">
        <v>38</v>
      </c>
      <c r="E1054" s="77">
        <v>380</v>
      </c>
      <c r="F1054" s="77">
        <v>0</v>
      </c>
      <c r="G1054" s="77" t="s">
        <v>1195</v>
      </c>
    </row>
    <row r="1055" spans="2:7">
      <c r="B1055" s="88" t="s">
        <v>2061</v>
      </c>
      <c r="C1055" s="77" t="s">
        <v>1183</v>
      </c>
      <c r="D1055" s="77">
        <v>38</v>
      </c>
      <c r="E1055" s="77">
        <v>380</v>
      </c>
      <c r="F1055" s="77">
        <v>3800</v>
      </c>
      <c r="G1055" s="77" t="s">
        <v>272</v>
      </c>
    </row>
    <row r="1056" spans="2:7">
      <c r="B1056" s="88" t="s">
        <v>2061</v>
      </c>
      <c r="C1056" s="77" t="s">
        <v>1183</v>
      </c>
      <c r="D1056" s="77">
        <v>38</v>
      </c>
      <c r="E1056" s="77">
        <v>380</v>
      </c>
      <c r="F1056" s="77">
        <v>3809</v>
      </c>
      <c r="G1056" s="77" t="s">
        <v>273</v>
      </c>
    </row>
    <row r="1057" spans="2:7">
      <c r="B1057" s="88" t="s">
        <v>2061</v>
      </c>
      <c r="C1057" s="77" t="s">
        <v>1183</v>
      </c>
      <c r="D1057" s="77">
        <v>38</v>
      </c>
      <c r="E1057" s="77">
        <v>381</v>
      </c>
      <c r="F1057" s="77">
        <v>0</v>
      </c>
      <c r="G1057" s="77" t="s">
        <v>1196</v>
      </c>
    </row>
    <row r="1058" spans="2:7">
      <c r="B1058" s="88" t="s">
        <v>2061</v>
      </c>
      <c r="C1058" s="77" t="s">
        <v>1183</v>
      </c>
      <c r="D1058" s="77">
        <v>38</v>
      </c>
      <c r="E1058" s="77">
        <v>381</v>
      </c>
      <c r="F1058" s="77">
        <v>3811</v>
      </c>
      <c r="G1058" s="77" t="s">
        <v>1196</v>
      </c>
    </row>
    <row r="1059" spans="2:7">
      <c r="B1059" s="88" t="s">
        <v>2061</v>
      </c>
      <c r="C1059" s="77" t="s">
        <v>1183</v>
      </c>
      <c r="D1059" s="77">
        <v>38</v>
      </c>
      <c r="E1059" s="77">
        <v>382</v>
      </c>
      <c r="F1059" s="77">
        <v>0</v>
      </c>
      <c r="G1059" s="77" t="s">
        <v>1197</v>
      </c>
    </row>
    <row r="1060" spans="2:7">
      <c r="B1060" s="88" t="s">
        <v>2061</v>
      </c>
      <c r="C1060" s="77" t="s">
        <v>1183</v>
      </c>
      <c r="D1060" s="77">
        <v>38</v>
      </c>
      <c r="E1060" s="77">
        <v>382</v>
      </c>
      <c r="F1060" s="77">
        <v>3821</v>
      </c>
      <c r="G1060" s="77" t="s">
        <v>1198</v>
      </c>
    </row>
    <row r="1061" spans="2:7">
      <c r="B1061" s="88" t="s">
        <v>2061</v>
      </c>
      <c r="C1061" s="77" t="s">
        <v>1183</v>
      </c>
      <c r="D1061" s="77">
        <v>38</v>
      </c>
      <c r="E1061" s="77">
        <v>382</v>
      </c>
      <c r="F1061" s="77">
        <v>3822</v>
      </c>
      <c r="G1061" s="77" t="s">
        <v>1199</v>
      </c>
    </row>
    <row r="1062" spans="2:7">
      <c r="B1062" s="88" t="s">
        <v>2061</v>
      </c>
      <c r="C1062" s="77" t="s">
        <v>1183</v>
      </c>
      <c r="D1062" s="77">
        <v>38</v>
      </c>
      <c r="E1062" s="77">
        <v>382</v>
      </c>
      <c r="F1062" s="77">
        <v>3823</v>
      </c>
      <c r="G1062" s="77" t="s">
        <v>1200</v>
      </c>
    </row>
    <row r="1063" spans="2:7">
      <c r="B1063" s="88" t="s">
        <v>2061</v>
      </c>
      <c r="C1063" s="77" t="s">
        <v>1183</v>
      </c>
      <c r="D1063" s="77">
        <v>38</v>
      </c>
      <c r="E1063" s="77">
        <v>382</v>
      </c>
      <c r="F1063" s="77">
        <v>3829</v>
      </c>
      <c r="G1063" s="77" t="s">
        <v>1201</v>
      </c>
    </row>
    <row r="1064" spans="2:7">
      <c r="B1064" s="88" t="s">
        <v>2061</v>
      </c>
      <c r="C1064" s="77" t="s">
        <v>1183</v>
      </c>
      <c r="D1064" s="77">
        <v>38</v>
      </c>
      <c r="E1064" s="77">
        <v>383</v>
      </c>
      <c r="F1064" s="77">
        <v>0</v>
      </c>
      <c r="G1064" s="77" t="s">
        <v>1202</v>
      </c>
    </row>
    <row r="1065" spans="2:7">
      <c r="B1065" s="88" t="s">
        <v>2061</v>
      </c>
      <c r="C1065" s="77" t="s">
        <v>1183</v>
      </c>
      <c r="D1065" s="77">
        <v>38</v>
      </c>
      <c r="E1065" s="77">
        <v>383</v>
      </c>
      <c r="F1065" s="77">
        <v>3831</v>
      </c>
      <c r="G1065" s="77" t="s">
        <v>1203</v>
      </c>
    </row>
    <row r="1066" spans="2:7">
      <c r="B1066" s="88" t="s">
        <v>2061</v>
      </c>
      <c r="C1066" s="77" t="s">
        <v>1183</v>
      </c>
      <c r="D1066" s="77">
        <v>38</v>
      </c>
      <c r="E1066" s="77">
        <v>383</v>
      </c>
      <c r="F1066" s="77">
        <v>3832</v>
      </c>
      <c r="G1066" s="77" t="s">
        <v>1204</v>
      </c>
    </row>
    <row r="1067" spans="2:7">
      <c r="B1067" s="88" t="s">
        <v>2061</v>
      </c>
      <c r="C1067" s="77" t="s">
        <v>1183</v>
      </c>
      <c r="D1067" s="77">
        <v>39</v>
      </c>
      <c r="E1067" s="77">
        <v>0</v>
      </c>
      <c r="F1067" s="77">
        <v>0</v>
      </c>
      <c r="G1067" s="77" t="s">
        <v>1205</v>
      </c>
    </row>
    <row r="1068" spans="2:7">
      <c r="B1068" s="88" t="s">
        <v>2061</v>
      </c>
      <c r="C1068" s="77" t="s">
        <v>1183</v>
      </c>
      <c r="D1068" s="77">
        <v>39</v>
      </c>
      <c r="E1068" s="77">
        <v>390</v>
      </c>
      <c r="F1068" s="77">
        <v>0</v>
      </c>
      <c r="G1068" s="77" t="s">
        <v>1206</v>
      </c>
    </row>
    <row r="1069" spans="2:7">
      <c r="B1069" s="88" t="s">
        <v>2061</v>
      </c>
      <c r="C1069" s="77" t="s">
        <v>1183</v>
      </c>
      <c r="D1069" s="77">
        <v>39</v>
      </c>
      <c r="E1069" s="77">
        <v>390</v>
      </c>
      <c r="F1069" s="77">
        <v>3900</v>
      </c>
      <c r="G1069" s="77" t="s">
        <v>272</v>
      </c>
    </row>
    <row r="1070" spans="2:7">
      <c r="B1070" s="88" t="s">
        <v>2061</v>
      </c>
      <c r="C1070" s="77" t="s">
        <v>1183</v>
      </c>
      <c r="D1070" s="77">
        <v>39</v>
      </c>
      <c r="E1070" s="77">
        <v>390</v>
      </c>
      <c r="F1070" s="77">
        <v>3909</v>
      </c>
      <c r="G1070" s="77" t="s">
        <v>273</v>
      </c>
    </row>
    <row r="1071" spans="2:7">
      <c r="B1071" s="88" t="s">
        <v>2061</v>
      </c>
      <c r="C1071" s="77" t="s">
        <v>1183</v>
      </c>
      <c r="D1071" s="77">
        <v>39</v>
      </c>
      <c r="E1071" s="77">
        <v>391</v>
      </c>
      <c r="F1071" s="77">
        <v>0</v>
      </c>
      <c r="G1071" s="77" t="s">
        <v>1207</v>
      </c>
    </row>
    <row r="1072" spans="2:7">
      <c r="B1072" s="88" t="s">
        <v>2061</v>
      </c>
      <c r="C1072" s="77" t="s">
        <v>1183</v>
      </c>
      <c r="D1072" s="77">
        <v>39</v>
      </c>
      <c r="E1072" s="77">
        <v>391</v>
      </c>
      <c r="F1072" s="77">
        <v>3911</v>
      </c>
      <c r="G1072" s="77" t="s">
        <v>1208</v>
      </c>
    </row>
    <row r="1073" spans="2:7">
      <c r="B1073" s="88" t="s">
        <v>2061</v>
      </c>
      <c r="C1073" s="77" t="s">
        <v>1183</v>
      </c>
      <c r="D1073" s="77">
        <v>39</v>
      </c>
      <c r="E1073" s="77">
        <v>391</v>
      </c>
      <c r="F1073" s="77">
        <v>3912</v>
      </c>
      <c r="G1073" s="77" t="s">
        <v>1209</v>
      </c>
    </row>
    <row r="1074" spans="2:7">
      <c r="B1074" s="88" t="s">
        <v>2061</v>
      </c>
      <c r="C1074" s="77" t="s">
        <v>1183</v>
      </c>
      <c r="D1074" s="77">
        <v>39</v>
      </c>
      <c r="E1074" s="77">
        <v>391</v>
      </c>
      <c r="F1074" s="77">
        <v>3913</v>
      </c>
      <c r="G1074" s="77" t="s">
        <v>1210</v>
      </c>
    </row>
    <row r="1075" spans="2:7">
      <c r="B1075" s="88" t="s">
        <v>2061</v>
      </c>
      <c r="C1075" s="77" t="s">
        <v>1183</v>
      </c>
      <c r="D1075" s="77">
        <v>39</v>
      </c>
      <c r="E1075" s="77">
        <v>391</v>
      </c>
      <c r="F1075" s="77">
        <v>3914</v>
      </c>
      <c r="G1075" s="77" t="s">
        <v>1211</v>
      </c>
    </row>
    <row r="1076" spans="2:7">
      <c r="B1076" s="88" t="s">
        <v>2061</v>
      </c>
      <c r="C1076" s="77" t="s">
        <v>1183</v>
      </c>
      <c r="D1076" s="77">
        <v>39</v>
      </c>
      <c r="E1076" s="77">
        <v>392</v>
      </c>
      <c r="F1076" s="77">
        <v>0</v>
      </c>
      <c r="G1076" s="77" t="s">
        <v>1212</v>
      </c>
    </row>
    <row r="1077" spans="2:7">
      <c r="B1077" s="88" t="s">
        <v>2061</v>
      </c>
      <c r="C1077" s="77" t="s">
        <v>1183</v>
      </c>
      <c r="D1077" s="77">
        <v>39</v>
      </c>
      <c r="E1077" s="77">
        <v>392</v>
      </c>
      <c r="F1077" s="77">
        <v>3921</v>
      </c>
      <c r="G1077" s="77" t="s">
        <v>1213</v>
      </c>
    </row>
    <row r="1078" spans="2:7">
      <c r="B1078" s="88" t="s">
        <v>2061</v>
      </c>
      <c r="C1078" s="77" t="s">
        <v>1183</v>
      </c>
      <c r="D1078" s="77">
        <v>39</v>
      </c>
      <c r="E1078" s="77">
        <v>392</v>
      </c>
      <c r="F1078" s="77">
        <v>3922</v>
      </c>
      <c r="G1078" s="77" t="s">
        <v>1214</v>
      </c>
    </row>
    <row r="1079" spans="2:7">
      <c r="B1079" s="88" t="s">
        <v>2061</v>
      </c>
      <c r="C1079" s="77" t="s">
        <v>1183</v>
      </c>
      <c r="D1079" s="77">
        <v>39</v>
      </c>
      <c r="E1079" s="77">
        <v>392</v>
      </c>
      <c r="F1079" s="77">
        <v>3923</v>
      </c>
      <c r="G1079" s="77" t="s">
        <v>1215</v>
      </c>
    </row>
    <row r="1080" spans="2:7">
      <c r="B1080" s="88" t="s">
        <v>2061</v>
      </c>
      <c r="C1080" s="77" t="s">
        <v>1183</v>
      </c>
      <c r="D1080" s="77">
        <v>39</v>
      </c>
      <c r="E1080" s="77">
        <v>392</v>
      </c>
      <c r="F1080" s="77">
        <v>3929</v>
      </c>
      <c r="G1080" s="77" t="s">
        <v>1216</v>
      </c>
    </row>
    <row r="1081" spans="2:7">
      <c r="B1081" s="88" t="s">
        <v>2062</v>
      </c>
      <c r="C1081" s="77" t="s">
        <v>1183</v>
      </c>
      <c r="D1081" s="77">
        <v>40</v>
      </c>
      <c r="E1081" s="77">
        <v>0</v>
      </c>
      <c r="F1081" s="77">
        <v>0</v>
      </c>
      <c r="G1081" s="77" t="s">
        <v>1217</v>
      </c>
    </row>
    <row r="1082" spans="2:7">
      <c r="B1082" s="88" t="s">
        <v>2062</v>
      </c>
      <c r="C1082" s="77" t="s">
        <v>1183</v>
      </c>
      <c r="D1082" s="77">
        <v>40</v>
      </c>
      <c r="E1082" s="77">
        <v>400</v>
      </c>
      <c r="F1082" s="77">
        <v>0</v>
      </c>
      <c r="G1082" s="77" t="s">
        <v>1218</v>
      </c>
    </row>
    <row r="1083" spans="2:7">
      <c r="B1083" s="88" t="s">
        <v>2062</v>
      </c>
      <c r="C1083" s="77" t="s">
        <v>1183</v>
      </c>
      <c r="D1083" s="77">
        <v>40</v>
      </c>
      <c r="E1083" s="77">
        <v>400</v>
      </c>
      <c r="F1083" s="77">
        <v>4000</v>
      </c>
      <c r="G1083" s="77" t="s">
        <v>272</v>
      </c>
    </row>
    <row r="1084" spans="2:7">
      <c r="B1084" s="88" t="s">
        <v>2062</v>
      </c>
      <c r="C1084" s="77" t="s">
        <v>1183</v>
      </c>
      <c r="D1084" s="77">
        <v>40</v>
      </c>
      <c r="E1084" s="77">
        <v>400</v>
      </c>
      <c r="F1084" s="77">
        <v>4009</v>
      </c>
      <c r="G1084" s="77" t="s">
        <v>273</v>
      </c>
    </row>
    <row r="1085" spans="2:7">
      <c r="B1085" s="88" t="s">
        <v>2062</v>
      </c>
      <c r="C1085" s="77" t="s">
        <v>1183</v>
      </c>
      <c r="D1085" s="77">
        <v>40</v>
      </c>
      <c r="E1085" s="77">
        <v>401</v>
      </c>
      <c r="F1085" s="77">
        <v>0</v>
      </c>
      <c r="G1085" s="77" t="s">
        <v>1217</v>
      </c>
    </row>
    <row r="1086" spans="2:7">
      <c r="B1086" s="88" t="s">
        <v>2062</v>
      </c>
      <c r="C1086" s="77" t="s">
        <v>1183</v>
      </c>
      <c r="D1086" s="77">
        <v>40</v>
      </c>
      <c r="E1086" s="77">
        <v>401</v>
      </c>
      <c r="F1086" s="77">
        <v>4011</v>
      </c>
      <c r="G1086" s="77" t="s">
        <v>1219</v>
      </c>
    </row>
    <row r="1087" spans="2:7">
      <c r="B1087" s="88" t="s">
        <v>2062</v>
      </c>
      <c r="C1087" s="77" t="s">
        <v>1183</v>
      </c>
      <c r="D1087" s="77">
        <v>40</v>
      </c>
      <c r="E1087" s="77">
        <v>401</v>
      </c>
      <c r="F1087" s="77">
        <v>4012</v>
      </c>
      <c r="G1087" s="77" t="s">
        <v>1220</v>
      </c>
    </row>
    <row r="1088" spans="2:7">
      <c r="B1088" s="88" t="s">
        <v>2062</v>
      </c>
      <c r="C1088" s="77" t="s">
        <v>1183</v>
      </c>
      <c r="D1088" s="77">
        <v>40</v>
      </c>
      <c r="E1088" s="77">
        <v>401</v>
      </c>
      <c r="F1088" s="77">
        <v>4013</v>
      </c>
      <c r="G1088" s="77" t="s">
        <v>1221</v>
      </c>
    </row>
    <row r="1089" spans="2:7">
      <c r="B1089" s="88" t="s">
        <v>2062</v>
      </c>
      <c r="C1089" s="77" t="s">
        <v>1183</v>
      </c>
      <c r="D1089" s="77">
        <v>41</v>
      </c>
      <c r="E1089" s="77">
        <v>0</v>
      </c>
      <c r="F1089" s="77">
        <v>0</v>
      </c>
      <c r="G1089" s="77" t="s">
        <v>1222</v>
      </c>
    </row>
    <row r="1090" spans="2:7">
      <c r="B1090" s="88" t="s">
        <v>2062</v>
      </c>
      <c r="C1090" s="77" t="s">
        <v>1183</v>
      </c>
      <c r="D1090" s="77">
        <v>41</v>
      </c>
      <c r="E1090" s="77">
        <v>410</v>
      </c>
      <c r="F1090" s="77">
        <v>0</v>
      </c>
      <c r="G1090" s="77" t="s">
        <v>1223</v>
      </c>
    </row>
    <row r="1091" spans="2:7">
      <c r="B1091" s="88" t="s">
        <v>2062</v>
      </c>
      <c r="C1091" s="77" t="s">
        <v>1183</v>
      </c>
      <c r="D1091" s="77">
        <v>41</v>
      </c>
      <c r="E1091" s="77">
        <v>410</v>
      </c>
      <c r="F1091" s="77">
        <v>4100</v>
      </c>
      <c r="G1091" s="77" t="s">
        <v>272</v>
      </c>
    </row>
    <row r="1092" spans="2:7">
      <c r="B1092" s="88" t="s">
        <v>2062</v>
      </c>
      <c r="C1092" s="77" t="s">
        <v>1183</v>
      </c>
      <c r="D1092" s="77">
        <v>41</v>
      </c>
      <c r="E1092" s="77">
        <v>410</v>
      </c>
      <c r="F1092" s="77">
        <v>4109</v>
      </c>
      <c r="G1092" s="77" t="s">
        <v>273</v>
      </c>
    </row>
    <row r="1093" spans="2:7">
      <c r="B1093" s="88" t="s">
        <v>2061</v>
      </c>
      <c r="C1093" s="77" t="s">
        <v>1183</v>
      </c>
      <c r="D1093" s="77">
        <v>41</v>
      </c>
      <c r="E1093" s="77">
        <v>411</v>
      </c>
      <c r="F1093" s="77">
        <v>0</v>
      </c>
      <c r="G1093" s="77" t="s">
        <v>1224</v>
      </c>
    </row>
    <row r="1094" spans="2:7">
      <c r="B1094" s="88" t="s">
        <v>2061</v>
      </c>
      <c r="C1094" s="77" t="s">
        <v>1183</v>
      </c>
      <c r="D1094" s="77">
        <v>41</v>
      </c>
      <c r="E1094" s="77">
        <v>411</v>
      </c>
      <c r="F1094" s="77">
        <v>4111</v>
      </c>
      <c r="G1094" s="77" t="s">
        <v>1225</v>
      </c>
    </row>
    <row r="1095" spans="2:7">
      <c r="B1095" s="88" t="s">
        <v>2061</v>
      </c>
      <c r="C1095" s="77" t="s">
        <v>1183</v>
      </c>
      <c r="D1095" s="77">
        <v>41</v>
      </c>
      <c r="E1095" s="77">
        <v>411</v>
      </c>
      <c r="F1095" s="77">
        <v>4112</v>
      </c>
      <c r="G1095" s="77" t="s">
        <v>1226</v>
      </c>
    </row>
    <row r="1096" spans="2:7">
      <c r="B1096" s="88" t="s">
        <v>2061</v>
      </c>
      <c r="C1096" s="77" t="s">
        <v>1183</v>
      </c>
      <c r="D1096" s="77">
        <v>41</v>
      </c>
      <c r="E1096" s="77">
        <v>411</v>
      </c>
      <c r="F1096" s="77">
        <v>4113</v>
      </c>
      <c r="G1096" s="77" t="s">
        <v>1227</v>
      </c>
    </row>
    <row r="1097" spans="2:7">
      <c r="B1097" s="88" t="s">
        <v>2061</v>
      </c>
      <c r="C1097" s="77" t="s">
        <v>1183</v>
      </c>
      <c r="D1097" s="77">
        <v>41</v>
      </c>
      <c r="E1097" s="77">
        <v>411</v>
      </c>
      <c r="F1097" s="77">
        <v>4114</v>
      </c>
      <c r="G1097" s="77" t="s">
        <v>1228</v>
      </c>
    </row>
    <row r="1098" spans="2:7">
      <c r="B1098" s="88" t="s">
        <v>2061</v>
      </c>
      <c r="C1098" s="77" t="s">
        <v>1183</v>
      </c>
      <c r="D1098" s="77">
        <v>41</v>
      </c>
      <c r="E1098" s="77">
        <v>412</v>
      </c>
      <c r="F1098" s="77">
        <v>0</v>
      </c>
      <c r="G1098" s="77" t="s">
        <v>1229</v>
      </c>
    </row>
    <row r="1099" spans="2:7">
      <c r="B1099" s="88" t="s">
        <v>2061</v>
      </c>
      <c r="C1099" s="77" t="s">
        <v>1183</v>
      </c>
      <c r="D1099" s="77">
        <v>41</v>
      </c>
      <c r="E1099" s="77">
        <v>412</v>
      </c>
      <c r="F1099" s="77">
        <v>4121</v>
      </c>
      <c r="G1099" s="77" t="s">
        <v>1230</v>
      </c>
    </row>
    <row r="1100" spans="2:7">
      <c r="B1100" s="88" t="s">
        <v>2061</v>
      </c>
      <c r="C1100" s="77" t="s">
        <v>1183</v>
      </c>
      <c r="D1100" s="77">
        <v>41</v>
      </c>
      <c r="E1100" s="77">
        <v>412</v>
      </c>
      <c r="F1100" s="77">
        <v>4122</v>
      </c>
      <c r="G1100" s="77" t="s">
        <v>1231</v>
      </c>
    </row>
    <row r="1101" spans="2:7">
      <c r="B1101" s="88" t="s">
        <v>2062</v>
      </c>
      <c r="C1101" s="77" t="s">
        <v>1183</v>
      </c>
      <c r="D1101" s="77">
        <v>41</v>
      </c>
      <c r="E1101" s="77">
        <v>413</v>
      </c>
      <c r="F1101" s="77">
        <v>0</v>
      </c>
      <c r="G1101" s="77" t="s">
        <v>1232</v>
      </c>
    </row>
    <row r="1102" spans="2:7">
      <c r="B1102" s="88" t="s">
        <v>2062</v>
      </c>
      <c r="C1102" s="77" t="s">
        <v>1183</v>
      </c>
      <c r="D1102" s="77">
        <v>41</v>
      </c>
      <c r="E1102" s="77">
        <v>413</v>
      </c>
      <c r="F1102" s="77">
        <v>4131</v>
      </c>
      <c r="G1102" s="77" t="s">
        <v>1232</v>
      </c>
    </row>
    <row r="1103" spans="2:7">
      <c r="B1103" s="88" t="s">
        <v>2062</v>
      </c>
      <c r="C1103" s="77" t="s">
        <v>1183</v>
      </c>
      <c r="D1103" s="77">
        <v>41</v>
      </c>
      <c r="E1103" s="77">
        <v>414</v>
      </c>
      <c r="F1103" s="77">
        <v>0</v>
      </c>
      <c r="G1103" s="77" t="s">
        <v>1233</v>
      </c>
    </row>
    <row r="1104" spans="2:7">
      <c r="B1104" s="88" t="s">
        <v>2062</v>
      </c>
      <c r="C1104" s="77" t="s">
        <v>1183</v>
      </c>
      <c r="D1104" s="77">
        <v>41</v>
      </c>
      <c r="E1104" s="77">
        <v>414</v>
      </c>
      <c r="F1104" s="77">
        <v>4141</v>
      </c>
      <c r="G1104" s="77" t="s">
        <v>1233</v>
      </c>
    </row>
    <row r="1105" spans="2:7">
      <c r="B1105" s="88" t="s">
        <v>2061</v>
      </c>
      <c r="C1105" s="77" t="s">
        <v>1183</v>
      </c>
      <c r="D1105" s="77">
        <v>41</v>
      </c>
      <c r="E1105" s="77">
        <v>415</v>
      </c>
      <c r="F1105" s="77">
        <v>0</v>
      </c>
      <c r="G1105" s="77" t="s">
        <v>1234</v>
      </c>
    </row>
    <row r="1106" spans="2:7">
      <c r="B1106" s="88" t="s">
        <v>2061</v>
      </c>
      <c r="C1106" s="77" t="s">
        <v>1183</v>
      </c>
      <c r="D1106" s="77">
        <v>41</v>
      </c>
      <c r="E1106" s="77">
        <v>415</v>
      </c>
      <c r="F1106" s="77">
        <v>4151</v>
      </c>
      <c r="G1106" s="77" t="s">
        <v>1234</v>
      </c>
    </row>
    <row r="1107" spans="2:7">
      <c r="B1107" s="88" t="s">
        <v>2061</v>
      </c>
      <c r="C1107" s="77" t="s">
        <v>1183</v>
      </c>
      <c r="D1107" s="77">
        <v>41</v>
      </c>
      <c r="E1107" s="77">
        <v>416</v>
      </c>
      <c r="F1107" s="77">
        <v>0</v>
      </c>
      <c r="G1107" s="77" t="s">
        <v>1235</v>
      </c>
    </row>
    <row r="1108" spans="2:7">
      <c r="B1108" s="88" t="s">
        <v>2061</v>
      </c>
      <c r="C1108" s="77" t="s">
        <v>1183</v>
      </c>
      <c r="D1108" s="77">
        <v>41</v>
      </c>
      <c r="E1108" s="77">
        <v>416</v>
      </c>
      <c r="F1108" s="77">
        <v>4161</v>
      </c>
      <c r="G1108" s="77" t="s">
        <v>1236</v>
      </c>
    </row>
    <row r="1109" spans="2:7">
      <c r="B1109" s="88" t="s">
        <v>2061</v>
      </c>
      <c r="C1109" s="77" t="s">
        <v>1183</v>
      </c>
      <c r="D1109" s="77">
        <v>41</v>
      </c>
      <c r="E1109" s="77">
        <v>416</v>
      </c>
      <c r="F1109" s="77">
        <v>4169</v>
      </c>
      <c r="G1109" s="77" t="s">
        <v>1237</v>
      </c>
    </row>
    <row r="1110" spans="2:7">
      <c r="B1110" s="88" t="s">
        <v>2062</v>
      </c>
      <c r="C1110" s="77" t="s">
        <v>1238</v>
      </c>
      <c r="D1110" s="77">
        <v>0</v>
      </c>
      <c r="E1110" s="77">
        <v>0</v>
      </c>
      <c r="F1110" s="77">
        <v>0</v>
      </c>
      <c r="G1110" s="77" t="s">
        <v>1239</v>
      </c>
    </row>
    <row r="1111" spans="2:7">
      <c r="B1111" s="88" t="s">
        <v>2062</v>
      </c>
      <c r="C1111" s="77" t="s">
        <v>1238</v>
      </c>
      <c r="D1111" s="77">
        <v>42</v>
      </c>
      <c r="E1111" s="77">
        <v>0</v>
      </c>
      <c r="F1111" s="77">
        <v>0</v>
      </c>
      <c r="G1111" s="77" t="s">
        <v>1240</v>
      </c>
    </row>
    <row r="1112" spans="2:7">
      <c r="B1112" s="88" t="s">
        <v>2062</v>
      </c>
      <c r="C1112" s="77" t="s">
        <v>1238</v>
      </c>
      <c r="D1112" s="77">
        <v>42</v>
      </c>
      <c r="E1112" s="77">
        <v>420</v>
      </c>
      <c r="F1112" s="77">
        <v>0</v>
      </c>
      <c r="G1112" s="77" t="s">
        <v>1241</v>
      </c>
    </row>
    <row r="1113" spans="2:7">
      <c r="B1113" s="88" t="s">
        <v>2062</v>
      </c>
      <c r="C1113" s="77" t="s">
        <v>1238</v>
      </c>
      <c r="D1113" s="77">
        <v>42</v>
      </c>
      <c r="E1113" s="77">
        <v>420</v>
      </c>
      <c r="F1113" s="77">
        <v>4200</v>
      </c>
      <c r="G1113" s="77" t="s">
        <v>272</v>
      </c>
    </row>
    <row r="1114" spans="2:7">
      <c r="B1114" s="88" t="s">
        <v>2062</v>
      </c>
      <c r="C1114" s="77" t="s">
        <v>1238</v>
      </c>
      <c r="D1114" s="77">
        <v>42</v>
      </c>
      <c r="E1114" s="77">
        <v>420</v>
      </c>
      <c r="F1114" s="77">
        <v>4209</v>
      </c>
      <c r="G1114" s="77" t="s">
        <v>273</v>
      </c>
    </row>
    <row r="1115" spans="2:7">
      <c r="B1115" s="88" t="s">
        <v>2062</v>
      </c>
      <c r="C1115" s="77" t="s">
        <v>1238</v>
      </c>
      <c r="D1115" s="77">
        <v>42</v>
      </c>
      <c r="E1115" s="77">
        <v>421</v>
      </c>
      <c r="F1115" s="77">
        <v>0</v>
      </c>
      <c r="G1115" s="77" t="s">
        <v>1240</v>
      </c>
    </row>
    <row r="1116" spans="2:7">
      <c r="B1116" s="88" t="s">
        <v>2062</v>
      </c>
      <c r="C1116" s="77" t="s">
        <v>1238</v>
      </c>
      <c r="D1116" s="77">
        <v>42</v>
      </c>
      <c r="E1116" s="77">
        <v>421</v>
      </c>
      <c r="F1116" s="77">
        <v>4211</v>
      </c>
      <c r="G1116" s="77" t="s">
        <v>1242</v>
      </c>
    </row>
    <row r="1117" spans="2:7">
      <c r="B1117" s="88" t="s">
        <v>2062</v>
      </c>
      <c r="C1117" s="77" t="s">
        <v>1238</v>
      </c>
      <c r="D1117" s="77">
        <v>42</v>
      </c>
      <c r="E1117" s="77">
        <v>421</v>
      </c>
      <c r="F1117" s="77">
        <v>4212</v>
      </c>
      <c r="G1117" s="77" t="s">
        <v>1243</v>
      </c>
    </row>
    <row r="1118" spans="2:7">
      <c r="B1118" s="88" t="s">
        <v>2062</v>
      </c>
      <c r="C1118" s="77" t="s">
        <v>1238</v>
      </c>
      <c r="D1118" s="77">
        <v>42</v>
      </c>
      <c r="E1118" s="77">
        <v>421</v>
      </c>
      <c r="F1118" s="77">
        <v>4213</v>
      </c>
      <c r="G1118" s="77" t="s">
        <v>1244</v>
      </c>
    </row>
    <row r="1119" spans="2:7">
      <c r="B1119" s="88" t="s">
        <v>2062</v>
      </c>
      <c r="C1119" s="77" t="s">
        <v>1238</v>
      </c>
      <c r="D1119" s="77">
        <v>42</v>
      </c>
      <c r="E1119" s="77">
        <v>421</v>
      </c>
      <c r="F1119" s="77">
        <v>4214</v>
      </c>
      <c r="G1119" s="77" t="s">
        <v>1245</v>
      </c>
    </row>
    <row r="1120" spans="2:7">
      <c r="B1120" s="88" t="s">
        <v>2062</v>
      </c>
      <c r="C1120" s="77" t="s">
        <v>1238</v>
      </c>
      <c r="D1120" s="77">
        <v>42</v>
      </c>
      <c r="E1120" s="77">
        <v>421</v>
      </c>
      <c r="F1120" s="77">
        <v>4215</v>
      </c>
      <c r="G1120" s="77" t="s">
        <v>1246</v>
      </c>
    </row>
    <row r="1121" spans="2:7">
      <c r="B1121" s="88" t="s">
        <v>2062</v>
      </c>
      <c r="C1121" s="77" t="s">
        <v>1238</v>
      </c>
      <c r="D1121" s="77">
        <v>42</v>
      </c>
      <c r="E1121" s="77">
        <v>421</v>
      </c>
      <c r="F1121" s="77">
        <v>4216</v>
      </c>
      <c r="G1121" s="77" t="s">
        <v>1247</v>
      </c>
    </row>
    <row r="1122" spans="2:7">
      <c r="B1122" s="88" t="s">
        <v>2062</v>
      </c>
      <c r="C1122" s="77" t="s">
        <v>1238</v>
      </c>
      <c r="D1122" s="77">
        <v>42</v>
      </c>
      <c r="E1122" s="77">
        <v>421</v>
      </c>
      <c r="F1122" s="77">
        <v>4217</v>
      </c>
      <c r="G1122" s="77" t="s">
        <v>1248</v>
      </c>
    </row>
    <row r="1123" spans="2:7">
      <c r="B1123" s="88" t="s">
        <v>2062</v>
      </c>
      <c r="C1123" s="77" t="s">
        <v>1238</v>
      </c>
      <c r="D1123" s="77">
        <v>42</v>
      </c>
      <c r="E1123" s="77">
        <v>421</v>
      </c>
      <c r="F1123" s="77">
        <v>4219</v>
      </c>
      <c r="G1123" s="77" t="s">
        <v>1249</v>
      </c>
    </row>
    <row r="1124" spans="2:7">
      <c r="B1124" s="88" t="s">
        <v>2062</v>
      </c>
      <c r="C1124" s="77" t="s">
        <v>1238</v>
      </c>
      <c r="D1124" s="77">
        <v>43</v>
      </c>
      <c r="E1124" s="77">
        <v>0</v>
      </c>
      <c r="F1124" s="77">
        <v>0</v>
      </c>
      <c r="G1124" s="77" t="s">
        <v>1250</v>
      </c>
    </row>
    <row r="1125" spans="2:7">
      <c r="B1125" s="88" t="s">
        <v>2062</v>
      </c>
      <c r="C1125" s="77" t="s">
        <v>1238</v>
      </c>
      <c r="D1125" s="77">
        <v>43</v>
      </c>
      <c r="E1125" s="77">
        <v>430</v>
      </c>
      <c r="F1125" s="77">
        <v>0</v>
      </c>
      <c r="G1125" s="77" t="s">
        <v>1251</v>
      </c>
    </row>
    <row r="1126" spans="2:7">
      <c r="B1126" s="88" t="s">
        <v>2062</v>
      </c>
      <c r="C1126" s="77" t="s">
        <v>1238</v>
      </c>
      <c r="D1126" s="77">
        <v>43</v>
      </c>
      <c r="E1126" s="77">
        <v>430</v>
      </c>
      <c r="F1126" s="77">
        <v>4300</v>
      </c>
      <c r="G1126" s="77" t="s">
        <v>272</v>
      </c>
    </row>
    <row r="1127" spans="2:7">
      <c r="B1127" s="88" t="s">
        <v>2062</v>
      </c>
      <c r="C1127" s="77" t="s">
        <v>1238</v>
      </c>
      <c r="D1127" s="77">
        <v>43</v>
      </c>
      <c r="E1127" s="77">
        <v>430</v>
      </c>
      <c r="F1127" s="77">
        <v>4309</v>
      </c>
      <c r="G1127" s="77" t="s">
        <v>273</v>
      </c>
    </row>
    <row r="1128" spans="2:7">
      <c r="B1128" s="88" t="s">
        <v>2062</v>
      </c>
      <c r="C1128" s="77" t="s">
        <v>1238</v>
      </c>
      <c r="D1128" s="77">
        <v>43</v>
      </c>
      <c r="E1128" s="77">
        <v>431</v>
      </c>
      <c r="F1128" s="77">
        <v>0</v>
      </c>
      <c r="G1128" s="77" t="s">
        <v>1252</v>
      </c>
    </row>
    <row r="1129" spans="2:7">
      <c r="B1129" s="88" t="s">
        <v>2062</v>
      </c>
      <c r="C1129" s="77" t="s">
        <v>1238</v>
      </c>
      <c r="D1129" s="77">
        <v>43</v>
      </c>
      <c r="E1129" s="77">
        <v>431</v>
      </c>
      <c r="F1129" s="77">
        <v>4311</v>
      </c>
      <c r="G1129" s="77" t="s">
        <v>1252</v>
      </c>
    </row>
    <row r="1130" spans="2:7">
      <c r="B1130" s="88" t="s">
        <v>2062</v>
      </c>
      <c r="C1130" s="77" t="s">
        <v>1238</v>
      </c>
      <c r="D1130" s="77">
        <v>43</v>
      </c>
      <c r="E1130" s="77">
        <v>432</v>
      </c>
      <c r="F1130" s="77">
        <v>0</v>
      </c>
      <c r="G1130" s="77" t="s">
        <v>1253</v>
      </c>
    </row>
    <row r="1131" spans="2:7">
      <c r="B1131" s="88" t="s">
        <v>2062</v>
      </c>
      <c r="C1131" s="77" t="s">
        <v>1238</v>
      </c>
      <c r="D1131" s="77">
        <v>43</v>
      </c>
      <c r="E1131" s="77">
        <v>432</v>
      </c>
      <c r="F1131" s="77">
        <v>4321</v>
      </c>
      <c r="G1131" s="77" t="s">
        <v>1253</v>
      </c>
    </row>
    <row r="1132" spans="2:7">
      <c r="B1132" s="88" t="s">
        <v>2062</v>
      </c>
      <c r="C1132" s="77" t="s">
        <v>1238</v>
      </c>
      <c r="D1132" s="77">
        <v>43</v>
      </c>
      <c r="E1132" s="77">
        <v>433</v>
      </c>
      <c r="F1132" s="77">
        <v>0</v>
      </c>
      <c r="G1132" s="77" t="s">
        <v>1254</v>
      </c>
    </row>
    <row r="1133" spans="2:7">
      <c r="B1133" s="88" t="s">
        <v>2062</v>
      </c>
      <c r="C1133" s="77" t="s">
        <v>1238</v>
      </c>
      <c r="D1133" s="77">
        <v>43</v>
      </c>
      <c r="E1133" s="77">
        <v>433</v>
      </c>
      <c r="F1133" s="77">
        <v>4331</v>
      </c>
      <c r="G1133" s="77" t="s">
        <v>1254</v>
      </c>
    </row>
    <row r="1134" spans="2:7">
      <c r="B1134" s="88" t="s">
        <v>2062</v>
      </c>
      <c r="C1134" s="77" t="s">
        <v>1238</v>
      </c>
      <c r="D1134" s="77">
        <v>43</v>
      </c>
      <c r="E1134" s="77">
        <v>439</v>
      </c>
      <c r="F1134" s="77">
        <v>0</v>
      </c>
      <c r="G1134" s="77" t="s">
        <v>1255</v>
      </c>
    </row>
    <row r="1135" spans="2:7">
      <c r="B1135" s="88" t="s">
        <v>2062</v>
      </c>
      <c r="C1135" s="77" t="s">
        <v>1238</v>
      </c>
      <c r="D1135" s="77">
        <v>43</v>
      </c>
      <c r="E1135" s="77">
        <v>439</v>
      </c>
      <c r="F1135" s="77">
        <v>4391</v>
      </c>
      <c r="G1135" s="77" t="s">
        <v>1256</v>
      </c>
    </row>
    <row r="1136" spans="2:7">
      <c r="B1136" s="88" t="s">
        <v>2062</v>
      </c>
      <c r="C1136" s="77" t="s">
        <v>1238</v>
      </c>
      <c r="D1136" s="77">
        <v>43</v>
      </c>
      <c r="E1136" s="77">
        <v>439</v>
      </c>
      <c r="F1136" s="77">
        <v>4399</v>
      </c>
      <c r="G1136" s="77" t="s">
        <v>1257</v>
      </c>
    </row>
    <row r="1137" spans="2:7">
      <c r="B1137" s="88" t="s">
        <v>2062</v>
      </c>
      <c r="C1137" s="77" t="s">
        <v>1238</v>
      </c>
      <c r="D1137" s="77">
        <v>44</v>
      </c>
      <c r="E1137" s="77">
        <v>0</v>
      </c>
      <c r="F1137" s="77">
        <v>0</v>
      </c>
      <c r="G1137" s="77" t="s">
        <v>1258</v>
      </c>
    </row>
    <row r="1138" spans="2:7">
      <c r="B1138" s="88" t="s">
        <v>2062</v>
      </c>
      <c r="C1138" s="77" t="s">
        <v>1238</v>
      </c>
      <c r="D1138" s="77">
        <v>44</v>
      </c>
      <c r="E1138" s="77">
        <v>440</v>
      </c>
      <c r="F1138" s="77">
        <v>0</v>
      </c>
      <c r="G1138" s="77" t="s">
        <v>1259</v>
      </c>
    </row>
    <row r="1139" spans="2:7">
      <c r="B1139" s="88" t="s">
        <v>2062</v>
      </c>
      <c r="C1139" s="77" t="s">
        <v>1238</v>
      </c>
      <c r="D1139" s="77">
        <v>44</v>
      </c>
      <c r="E1139" s="77">
        <v>440</v>
      </c>
      <c r="F1139" s="77">
        <v>4400</v>
      </c>
      <c r="G1139" s="77" t="s">
        <v>272</v>
      </c>
    </row>
    <row r="1140" spans="2:7">
      <c r="B1140" s="88" t="s">
        <v>2062</v>
      </c>
      <c r="C1140" s="77" t="s">
        <v>1238</v>
      </c>
      <c r="D1140" s="77">
        <v>44</v>
      </c>
      <c r="E1140" s="77">
        <v>440</v>
      </c>
      <c r="F1140" s="77">
        <v>4409</v>
      </c>
      <c r="G1140" s="77" t="s">
        <v>273</v>
      </c>
    </row>
    <row r="1141" spans="2:7">
      <c r="B1141" s="88" t="s">
        <v>2062</v>
      </c>
      <c r="C1141" s="77" t="s">
        <v>1238</v>
      </c>
      <c r="D1141" s="77">
        <v>44</v>
      </c>
      <c r="E1141" s="77">
        <v>441</v>
      </c>
      <c r="F1141" s="77">
        <v>0</v>
      </c>
      <c r="G1141" s="77" t="s">
        <v>1260</v>
      </c>
    </row>
    <row r="1142" spans="2:7">
      <c r="B1142" s="88" t="s">
        <v>2062</v>
      </c>
      <c r="C1142" s="77" t="s">
        <v>1238</v>
      </c>
      <c r="D1142" s="77">
        <v>44</v>
      </c>
      <c r="E1142" s="77">
        <v>441</v>
      </c>
      <c r="F1142" s="77">
        <v>4411</v>
      </c>
      <c r="G1142" s="77" t="s">
        <v>1261</v>
      </c>
    </row>
    <row r="1143" spans="2:7">
      <c r="B1143" s="88" t="s">
        <v>2062</v>
      </c>
      <c r="C1143" s="77" t="s">
        <v>1238</v>
      </c>
      <c r="D1143" s="77">
        <v>44</v>
      </c>
      <c r="E1143" s="77">
        <v>441</v>
      </c>
      <c r="F1143" s="77">
        <v>4412</v>
      </c>
      <c r="G1143" s="77" t="s">
        <v>1262</v>
      </c>
    </row>
    <row r="1144" spans="2:7">
      <c r="B1144" s="88" t="s">
        <v>2062</v>
      </c>
      <c r="C1144" s="77" t="s">
        <v>1238</v>
      </c>
      <c r="D1144" s="77">
        <v>44</v>
      </c>
      <c r="E1144" s="77">
        <v>442</v>
      </c>
      <c r="F1144" s="77">
        <v>0</v>
      </c>
      <c r="G1144" s="77" t="s">
        <v>1263</v>
      </c>
    </row>
    <row r="1145" spans="2:7">
      <c r="B1145" s="88" t="s">
        <v>2062</v>
      </c>
      <c r="C1145" s="77" t="s">
        <v>1238</v>
      </c>
      <c r="D1145" s="77">
        <v>44</v>
      </c>
      <c r="E1145" s="77">
        <v>442</v>
      </c>
      <c r="F1145" s="77">
        <v>4421</v>
      </c>
      <c r="G1145" s="77" t="s">
        <v>1263</v>
      </c>
    </row>
    <row r="1146" spans="2:7">
      <c r="B1146" s="88" t="s">
        <v>2062</v>
      </c>
      <c r="C1146" s="77" t="s">
        <v>1238</v>
      </c>
      <c r="D1146" s="77">
        <v>44</v>
      </c>
      <c r="E1146" s="77">
        <v>443</v>
      </c>
      <c r="F1146" s="77">
        <v>0</v>
      </c>
      <c r="G1146" s="77" t="s">
        <v>1264</v>
      </c>
    </row>
    <row r="1147" spans="2:7">
      <c r="B1147" s="88" t="s">
        <v>2062</v>
      </c>
      <c r="C1147" s="77" t="s">
        <v>1238</v>
      </c>
      <c r="D1147" s="77">
        <v>44</v>
      </c>
      <c r="E1147" s="77">
        <v>443</v>
      </c>
      <c r="F1147" s="77">
        <v>4431</v>
      </c>
      <c r="G1147" s="77" t="s">
        <v>1264</v>
      </c>
    </row>
    <row r="1148" spans="2:7">
      <c r="B1148" s="88" t="s">
        <v>2062</v>
      </c>
      <c r="C1148" s="77" t="s">
        <v>1238</v>
      </c>
      <c r="D1148" s="77">
        <v>44</v>
      </c>
      <c r="E1148" s="77">
        <v>444</v>
      </c>
      <c r="F1148" s="77">
        <v>0</v>
      </c>
      <c r="G1148" s="77" t="s">
        <v>1265</v>
      </c>
    </row>
    <row r="1149" spans="2:7">
      <c r="B1149" s="88" t="s">
        <v>2062</v>
      </c>
      <c r="C1149" s="77" t="s">
        <v>1238</v>
      </c>
      <c r="D1149" s="77">
        <v>44</v>
      </c>
      <c r="E1149" s="77">
        <v>444</v>
      </c>
      <c r="F1149" s="77">
        <v>4441</v>
      </c>
      <c r="G1149" s="77" t="s">
        <v>1265</v>
      </c>
    </row>
    <row r="1150" spans="2:7">
      <c r="B1150" s="88" t="s">
        <v>2062</v>
      </c>
      <c r="C1150" s="77" t="s">
        <v>1238</v>
      </c>
      <c r="D1150" s="77">
        <v>44</v>
      </c>
      <c r="E1150" s="77">
        <v>449</v>
      </c>
      <c r="F1150" s="77">
        <v>0</v>
      </c>
      <c r="G1150" s="77" t="s">
        <v>1266</v>
      </c>
    </row>
    <row r="1151" spans="2:7">
      <c r="B1151" s="88" t="s">
        <v>2062</v>
      </c>
      <c r="C1151" s="77" t="s">
        <v>1238</v>
      </c>
      <c r="D1151" s="77">
        <v>44</v>
      </c>
      <c r="E1151" s="77">
        <v>449</v>
      </c>
      <c r="F1151" s="77">
        <v>4499</v>
      </c>
      <c r="G1151" s="77" t="s">
        <v>1266</v>
      </c>
    </row>
    <row r="1152" spans="2:7">
      <c r="B1152" s="88" t="s">
        <v>2062</v>
      </c>
      <c r="C1152" s="77" t="s">
        <v>1238</v>
      </c>
      <c r="D1152" s="77">
        <v>45</v>
      </c>
      <c r="E1152" s="77">
        <v>0</v>
      </c>
      <c r="F1152" s="77">
        <v>0</v>
      </c>
      <c r="G1152" s="77" t="s">
        <v>1267</v>
      </c>
    </row>
    <row r="1153" spans="2:7">
      <c r="B1153" s="88" t="s">
        <v>2062</v>
      </c>
      <c r="C1153" s="77" t="s">
        <v>1238</v>
      </c>
      <c r="D1153" s="77">
        <v>45</v>
      </c>
      <c r="E1153" s="77">
        <v>450</v>
      </c>
      <c r="F1153" s="77">
        <v>0</v>
      </c>
      <c r="G1153" s="77" t="s">
        <v>1268</v>
      </c>
    </row>
    <row r="1154" spans="2:7">
      <c r="B1154" s="88" t="s">
        <v>2062</v>
      </c>
      <c r="C1154" s="77" t="s">
        <v>1238</v>
      </c>
      <c r="D1154" s="77">
        <v>45</v>
      </c>
      <c r="E1154" s="77">
        <v>450</v>
      </c>
      <c r="F1154" s="77">
        <v>4500</v>
      </c>
      <c r="G1154" s="77" t="s">
        <v>272</v>
      </c>
    </row>
    <row r="1155" spans="2:7">
      <c r="B1155" s="88" t="s">
        <v>2062</v>
      </c>
      <c r="C1155" s="77" t="s">
        <v>1238</v>
      </c>
      <c r="D1155" s="77">
        <v>45</v>
      </c>
      <c r="E1155" s="77">
        <v>450</v>
      </c>
      <c r="F1155" s="77">
        <v>4509</v>
      </c>
      <c r="G1155" s="77" t="s">
        <v>273</v>
      </c>
    </row>
    <row r="1156" spans="2:7">
      <c r="B1156" s="88" t="s">
        <v>2062</v>
      </c>
      <c r="C1156" s="77" t="s">
        <v>1238</v>
      </c>
      <c r="D1156" s="77">
        <v>45</v>
      </c>
      <c r="E1156" s="77">
        <v>451</v>
      </c>
      <c r="F1156" s="77">
        <v>0</v>
      </c>
      <c r="G1156" s="77" t="s">
        <v>1269</v>
      </c>
    </row>
    <row r="1157" spans="2:7">
      <c r="B1157" s="88" t="s">
        <v>2062</v>
      </c>
      <c r="C1157" s="77" t="s">
        <v>1238</v>
      </c>
      <c r="D1157" s="77">
        <v>45</v>
      </c>
      <c r="E1157" s="77">
        <v>451</v>
      </c>
      <c r="F1157" s="77">
        <v>4511</v>
      </c>
      <c r="G1157" s="77" t="s">
        <v>1270</v>
      </c>
    </row>
    <row r="1158" spans="2:7">
      <c r="B1158" s="88" t="s">
        <v>2062</v>
      </c>
      <c r="C1158" s="77" t="s">
        <v>1238</v>
      </c>
      <c r="D1158" s="77">
        <v>45</v>
      </c>
      <c r="E1158" s="77">
        <v>451</v>
      </c>
      <c r="F1158" s="77">
        <v>4512</v>
      </c>
      <c r="G1158" s="77" t="s">
        <v>1271</v>
      </c>
    </row>
    <row r="1159" spans="2:7">
      <c r="B1159" s="88" t="s">
        <v>2062</v>
      </c>
      <c r="C1159" s="77" t="s">
        <v>1238</v>
      </c>
      <c r="D1159" s="77">
        <v>45</v>
      </c>
      <c r="E1159" s="77">
        <v>452</v>
      </c>
      <c r="F1159" s="77">
        <v>0</v>
      </c>
      <c r="G1159" s="77" t="s">
        <v>1272</v>
      </c>
    </row>
    <row r="1160" spans="2:7">
      <c r="B1160" s="88" t="s">
        <v>2062</v>
      </c>
      <c r="C1160" s="77" t="s">
        <v>1238</v>
      </c>
      <c r="D1160" s="77">
        <v>45</v>
      </c>
      <c r="E1160" s="77">
        <v>452</v>
      </c>
      <c r="F1160" s="77">
        <v>4521</v>
      </c>
      <c r="G1160" s="77" t="s">
        <v>1273</v>
      </c>
    </row>
    <row r="1161" spans="2:7">
      <c r="B1161" s="88" t="s">
        <v>2062</v>
      </c>
      <c r="C1161" s="77" t="s">
        <v>1238</v>
      </c>
      <c r="D1161" s="77">
        <v>45</v>
      </c>
      <c r="E1161" s="77">
        <v>452</v>
      </c>
      <c r="F1161" s="77">
        <v>4522</v>
      </c>
      <c r="G1161" s="77" t="s">
        <v>1274</v>
      </c>
    </row>
    <row r="1162" spans="2:7">
      <c r="B1162" s="88" t="s">
        <v>2062</v>
      </c>
      <c r="C1162" s="77" t="s">
        <v>1238</v>
      </c>
      <c r="D1162" s="77">
        <v>45</v>
      </c>
      <c r="E1162" s="77">
        <v>453</v>
      </c>
      <c r="F1162" s="77">
        <v>0</v>
      </c>
      <c r="G1162" s="77" t="s">
        <v>1275</v>
      </c>
    </row>
    <row r="1163" spans="2:7">
      <c r="B1163" s="88" t="s">
        <v>2062</v>
      </c>
      <c r="C1163" s="77" t="s">
        <v>1238</v>
      </c>
      <c r="D1163" s="77">
        <v>45</v>
      </c>
      <c r="E1163" s="77">
        <v>453</v>
      </c>
      <c r="F1163" s="77">
        <v>4531</v>
      </c>
      <c r="G1163" s="77" t="s">
        <v>1276</v>
      </c>
    </row>
    <row r="1164" spans="2:7">
      <c r="B1164" s="88" t="s">
        <v>2062</v>
      </c>
      <c r="C1164" s="77" t="s">
        <v>1238</v>
      </c>
      <c r="D1164" s="77">
        <v>45</v>
      </c>
      <c r="E1164" s="77">
        <v>453</v>
      </c>
      <c r="F1164" s="77">
        <v>4532</v>
      </c>
      <c r="G1164" s="77" t="s">
        <v>1277</v>
      </c>
    </row>
    <row r="1165" spans="2:7">
      <c r="B1165" s="88" t="s">
        <v>2062</v>
      </c>
      <c r="C1165" s="77" t="s">
        <v>1238</v>
      </c>
      <c r="D1165" s="77">
        <v>45</v>
      </c>
      <c r="E1165" s="77">
        <v>453</v>
      </c>
      <c r="F1165" s="77">
        <v>4533</v>
      </c>
      <c r="G1165" s="77" t="s">
        <v>1278</v>
      </c>
    </row>
    <row r="1166" spans="2:7">
      <c r="B1166" s="88" t="s">
        <v>2062</v>
      </c>
      <c r="C1166" s="77" t="s">
        <v>1238</v>
      </c>
      <c r="D1166" s="77">
        <v>45</v>
      </c>
      <c r="E1166" s="77">
        <v>454</v>
      </c>
      <c r="F1166" s="77">
        <v>0</v>
      </c>
      <c r="G1166" s="77" t="s">
        <v>1279</v>
      </c>
    </row>
    <row r="1167" spans="2:7">
      <c r="B1167" s="88" t="s">
        <v>2062</v>
      </c>
      <c r="C1167" s="77" t="s">
        <v>1238</v>
      </c>
      <c r="D1167" s="77">
        <v>45</v>
      </c>
      <c r="E1167" s="77">
        <v>454</v>
      </c>
      <c r="F1167" s="77">
        <v>4541</v>
      </c>
      <c r="G1167" s="77" t="s">
        <v>1280</v>
      </c>
    </row>
    <row r="1168" spans="2:7">
      <c r="B1168" s="88" t="s">
        <v>2062</v>
      </c>
      <c r="C1168" s="77" t="s">
        <v>1238</v>
      </c>
      <c r="D1168" s="77">
        <v>45</v>
      </c>
      <c r="E1168" s="77">
        <v>454</v>
      </c>
      <c r="F1168" s="77">
        <v>4542</v>
      </c>
      <c r="G1168" s="77" t="s">
        <v>1281</v>
      </c>
    </row>
    <row r="1169" spans="2:7">
      <c r="B1169" s="88" t="s">
        <v>2062</v>
      </c>
      <c r="C1169" s="77" t="s">
        <v>1238</v>
      </c>
      <c r="D1169" s="77">
        <v>46</v>
      </c>
      <c r="E1169" s="77">
        <v>0</v>
      </c>
      <c r="F1169" s="77">
        <v>0</v>
      </c>
      <c r="G1169" s="77" t="s">
        <v>1282</v>
      </c>
    </row>
    <row r="1170" spans="2:7">
      <c r="B1170" s="88" t="s">
        <v>2062</v>
      </c>
      <c r="C1170" s="77" t="s">
        <v>1238</v>
      </c>
      <c r="D1170" s="77">
        <v>46</v>
      </c>
      <c r="E1170" s="77">
        <v>460</v>
      </c>
      <c r="F1170" s="77">
        <v>0</v>
      </c>
      <c r="G1170" s="77" t="s">
        <v>1283</v>
      </c>
    </row>
    <row r="1171" spans="2:7">
      <c r="B1171" s="88" t="s">
        <v>2062</v>
      </c>
      <c r="C1171" s="77" t="s">
        <v>1238</v>
      </c>
      <c r="D1171" s="77">
        <v>46</v>
      </c>
      <c r="E1171" s="77">
        <v>460</v>
      </c>
      <c r="F1171" s="77">
        <v>4600</v>
      </c>
      <c r="G1171" s="77" t="s">
        <v>272</v>
      </c>
    </row>
    <row r="1172" spans="2:7">
      <c r="B1172" s="88" t="s">
        <v>2062</v>
      </c>
      <c r="C1172" s="77" t="s">
        <v>1238</v>
      </c>
      <c r="D1172" s="77">
        <v>46</v>
      </c>
      <c r="E1172" s="77">
        <v>460</v>
      </c>
      <c r="F1172" s="77">
        <v>4609</v>
      </c>
      <c r="G1172" s="77" t="s">
        <v>273</v>
      </c>
    </row>
    <row r="1173" spans="2:7">
      <c r="B1173" s="88" t="s">
        <v>2062</v>
      </c>
      <c r="C1173" s="77" t="s">
        <v>1238</v>
      </c>
      <c r="D1173" s="77">
        <v>46</v>
      </c>
      <c r="E1173" s="77">
        <v>461</v>
      </c>
      <c r="F1173" s="77">
        <v>0</v>
      </c>
      <c r="G1173" s="77" t="s">
        <v>1284</v>
      </c>
    </row>
    <row r="1174" spans="2:7">
      <c r="B1174" s="88" t="s">
        <v>2062</v>
      </c>
      <c r="C1174" s="77" t="s">
        <v>1238</v>
      </c>
      <c r="D1174" s="77">
        <v>46</v>
      </c>
      <c r="E1174" s="77">
        <v>461</v>
      </c>
      <c r="F1174" s="77">
        <v>4611</v>
      </c>
      <c r="G1174" s="77" t="s">
        <v>1284</v>
      </c>
    </row>
    <row r="1175" spans="2:7">
      <c r="B1175" s="88" t="s">
        <v>2062</v>
      </c>
      <c r="C1175" s="77" t="s">
        <v>1238</v>
      </c>
      <c r="D1175" s="77">
        <v>46</v>
      </c>
      <c r="E1175" s="77">
        <v>462</v>
      </c>
      <c r="F1175" s="77">
        <v>0</v>
      </c>
      <c r="G1175" s="77" t="s">
        <v>1285</v>
      </c>
    </row>
    <row r="1176" spans="2:7">
      <c r="B1176" s="88" t="s">
        <v>2062</v>
      </c>
      <c r="C1176" s="77" t="s">
        <v>1238</v>
      </c>
      <c r="D1176" s="77">
        <v>46</v>
      </c>
      <c r="E1176" s="77">
        <v>462</v>
      </c>
      <c r="F1176" s="77">
        <v>4621</v>
      </c>
      <c r="G1176" s="77" t="s">
        <v>1285</v>
      </c>
    </row>
    <row r="1177" spans="2:7">
      <c r="B1177" s="88" t="s">
        <v>2062</v>
      </c>
      <c r="C1177" s="77" t="s">
        <v>1238</v>
      </c>
      <c r="D1177" s="77">
        <v>47</v>
      </c>
      <c r="E1177" s="77">
        <v>0</v>
      </c>
      <c r="F1177" s="77">
        <v>0</v>
      </c>
      <c r="G1177" s="77" t="s">
        <v>1286</v>
      </c>
    </row>
    <row r="1178" spans="2:7">
      <c r="B1178" s="88" t="s">
        <v>2062</v>
      </c>
      <c r="C1178" s="77" t="s">
        <v>1238</v>
      </c>
      <c r="D1178" s="77">
        <v>47</v>
      </c>
      <c r="E1178" s="77">
        <v>470</v>
      </c>
      <c r="F1178" s="77">
        <v>0</v>
      </c>
      <c r="G1178" s="77" t="s">
        <v>1287</v>
      </c>
    </row>
    <row r="1179" spans="2:7">
      <c r="B1179" s="88" t="s">
        <v>2062</v>
      </c>
      <c r="C1179" s="77" t="s">
        <v>1238</v>
      </c>
      <c r="D1179" s="77">
        <v>47</v>
      </c>
      <c r="E1179" s="77">
        <v>470</v>
      </c>
      <c r="F1179" s="77">
        <v>4700</v>
      </c>
      <c r="G1179" s="77" t="s">
        <v>272</v>
      </c>
    </row>
    <row r="1180" spans="2:7">
      <c r="B1180" s="88" t="s">
        <v>2062</v>
      </c>
      <c r="C1180" s="77" t="s">
        <v>1238</v>
      </c>
      <c r="D1180" s="77">
        <v>47</v>
      </c>
      <c r="E1180" s="77">
        <v>470</v>
      </c>
      <c r="F1180" s="77">
        <v>4709</v>
      </c>
      <c r="G1180" s="77" t="s">
        <v>273</v>
      </c>
    </row>
    <row r="1181" spans="2:7">
      <c r="B1181" s="88" t="s">
        <v>2062</v>
      </c>
      <c r="C1181" s="77" t="s">
        <v>1238</v>
      </c>
      <c r="D1181" s="77">
        <v>47</v>
      </c>
      <c r="E1181" s="77">
        <v>471</v>
      </c>
      <c r="F1181" s="77">
        <v>0</v>
      </c>
      <c r="G1181" s="77" t="s">
        <v>1288</v>
      </c>
    </row>
    <row r="1182" spans="2:7">
      <c r="B1182" s="88" t="s">
        <v>2062</v>
      </c>
      <c r="C1182" s="77" t="s">
        <v>1238</v>
      </c>
      <c r="D1182" s="77">
        <v>47</v>
      </c>
      <c r="E1182" s="77">
        <v>471</v>
      </c>
      <c r="F1182" s="77">
        <v>4711</v>
      </c>
      <c r="G1182" s="77" t="s">
        <v>1288</v>
      </c>
    </row>
    <row r="1183" spans="2:7">
      <c r="B1183" s="88" t="s">
        <v>2062</v>
      </c>
      <c r="C1183" s="77" t="s">
        <v>1238</v>
      </c>
      <c r="D1183" s="77">
        <v>47</v>
      </c>
      <c r="E1183" s="77">
        <v>472</v>
      </c>
      <c r="F1183" s="77">
        <v>0</v>
      </c>
      <c r="G1183" s="77" t="s">
        <v>1289</v>
      </c>
    </row>
    <row r="1184" spans="2:7">
      <c r="B1184" s="88" t="s">
        <v>2062</v>
      </c>
      <c r="C1184" s="77" t="s">
        <v>1238</v>
      </c>
      <c r="D1184" s="77">
        <v>47</v>
      </c>
      <c r="E1184" s="77">
        <v>472</v>
      </c>
      <c r="F1184" s="77">
        <v>4721</v>
      </c>
      <c r="G1184" s="77" t="s">
        <v>1289</v>
      </c>
    </row>
    <row r="1185" spans="2:7">
      <c r="B1185" s="88" t="s">
        <v>2062</v>
      </c>
      <c r="C1185" s="77" t="s">
        <v>1238</v>
      </c>
      <c r="D1185" s="77">
        <v>48</v>
      </c>
      <c r="E1185" s="77">
        <v>0</v>
      </c>
      <c r="F1185" s="77">
        <v>0</v>
      </c>
      <c r="G1185" s="77" t="s">
        <v>1290</v>
      </c>
    </row>
    <row r="1186" spans="2:7">
      <c r="B1186" s="88" t="s">
        <v>2062</v>
      </c>
      <c r="C1186" s="77" t="s">
        <v>1238</v>
      </c>
      <c r="D1186" s="77">
        <v>48</v>
      </c>
      <c r="E1186" s="77">
        <v>480</v>
      </c>
      <c r="F1186" s="77">
        <v>0</v>
      </c>
      <c r="G1186" s="77" t="s">
        <v>1291</v>
      </c>
    </row>
    <row r="1187" spans="2:7">
      <c r="B1187" s="88" t="s">
        <v>2062</v>
      </c>
      <c r="C1187" s="77" t="s">
        <v>1238</v>
      </c>
      <c r="D1187" s="77">
        <v>48</v>
      </c>
      <c r="E1187" s="77">
        <v>480</v>
      </c>
      <c r="F1187" s="77">
        <v>4800</v>
      </c>
      <c r="G1187" s="77" t="s">
        <v>272</v>
      </c>
    </row>
    <row r="1188" spans="2:7">
      <c r="B1188" s="88" t="s">
        <v>2062</v>
      </c>
      <c r="C1188" s="77" t="s">
        <v>1238</v>
      </c>
      <c r="D1188" s="77">
        <v>48</v>
      </c>
      <c r="E1188" s="77">
        <v>480</v>
      </c>
      <c r="F1188" s="77">
        <v>4809</v>
      </c>
      <c r="G1188" s="77" t="s">
        <v>273</v>
      </c>
    </row>
    <row r="1189" spans="2:7">
      <c r="B1189" s="88" t="s">
        <v>2062</v>
      </c>
      <c r="C1189" s="77" t="s">
        <v>1238</v>
      </c>
      <c r="D1189" s="77">
        <v>48</v>
      </c>
      <c r="E1189" s="77">
        <v>481</v>
      </c>
      <c r="F1189" s="77">
        <v>0</v>
      </c>
      <c r="G1189" s="77" t="s">
        <v>1292</v>
      </c>
    </row>
    <row r="1190" spans="2:7">
      <c r="B1190" s="88" t="s">
        <v>2062</v>
      </c>
      <c r="C1190" s="77" t="s">
        <v>1238</v>
      </c>
      <c r="D1190" s="77">
        <v>48</v>
      </c>
      <c r="E1190" s="77">
        <v>481</v>
      </c>
      <c r="F1190" s="77">
        <v>4811</v>
      </c>
      <c r="G1190" s="77" t="s">
        <v>1292</v>
      </c>
    </row>
    <row r="1191" spans="2:7">
      <c r="B1191" s="88" t="s">
        <v>2062</v>
      </c>
      <c r="C1191" s="77" t="s">
        <v>1238</v>
      </c>
      <c r="D1191" s="77">
        <v>48</v>
      </c>
      <c r="E1191" s="77">
        <v>482</v>
      </c>
      <c r="F1191" s="77">
        <v>0</v>
      </c>
      <c r="G1191" s="77" t="s">
        <v>1293</v>
      </c>
    </row>
    <row r="1192" spans="2:7">
      <c r="B1192" s="88" t="s">
        <v>2062</v>
      </c>
      <c r="C1192" s="77" t="s">
        <v>1238</v>
      </c>
      <c r="D1192" s="77">
        <v>48</v>
      </c>
      <c r="E1192" s="77">
        <v>482</v>
      </c>
      <c r="F1192" s="77">
        <v>4821</v>
      </c>
      <c r="G1192" s="77" t="s">
        <v>1294</v>
      </c>
    </row>
    <row r="1193" spans="2:7">
      <c r="B1193" s="88" t="s">
        <v>2062</v>
      </c>
      <c r="C1193" s="77" t="s">
        <v>1238</v>
      </c>
      <c r="D1193" s="77">
        <v>48</v>
      </c>
      <c r="E1193" s="77">
        <v>482</v>
      </c>
      <c r="F1193" s="77">
        <v>4822</v>
      </c>
      <c r="G1193" s="77" t="s">
        <v>1295</v>
      </c>
    </row>
    <row r="1194" spans="2:7">
      <c r="B1194" s="88" t="s">
        <v>2062</v>
      </c>
      <c r="C1194" s="77" t="s">
        <v>1238</v>
      </c>
      <c r="D1194" s="77">
        <v>48</v>
      </c>
      <c r="E1194" s="77">
        <v>483</v>
      </c>
      <c r="F1194" s="77">
        <v>0</v>
      </c>
      <c r="G1194" s="77" t="s">
        <v>1296</v>
      </c>
    </row>
    <row r="1195" spans="2:7">
      <c r="B1195" s="88" t="s">
        <v>2062</v>
      </c>
      <c r="C1195" s="77" t="s">
        <v>1238</v>
      </c>
      <c r="D1195" s="77">
        <v>48</v>
      </c>
      <c r="E1195" s="77">
        <v>483</v>
      </c>
      <c r="F1195" s="77">
        <v>4831</v>
      </c>
      <c r="G1195" s="77" t="s">
        <v>1296</v>
      </c>
    </row>
    <row r="1196" spans="2:7">
      <c r="B1196" s="88" t="s">
        <v>2062</v>
      </c>
      <c r="C1196" s="77" t="s">
        <v>1238</v>
      </c>
      <c r="D1196" s="77">
        <v>48</v>
      </c>
      <c r="E1196" s="77">
        <v>484</v>
      </c>
      <c r="F1196" s="77">
        <v>0</v>
      </c>
      <c r="G1196" s="77" t="s">
        <v>1297</v>
      </c>
    </row>
    <row r="1197" spans="2:7">
      <c r="B1197" s="88" t="s">
        <v>2062</v>
      </c>
      <c r="C1197" s="77" t="s">
        <v>1238</v>
      </c>
      <c r="D1197" s="77">
        <v>48</v>
      </c>
      <c r="E1197" s="77">
        <v>484</v>
      </c>
      <c r="F1197" s="77">
        <v>4841</v>
      </c>
      <c r="G1197" s="77" t="s">
        <v>1298</v>
      </c>
    </row>
    <row r="1198" spans="2:7">
      <c r="B1198" s="88" t="s">
        <v>2062</v>
      </c>
      <c r="C1198" s="77" t="s">
        <v>1238</v>
      </c>
      <c r="D1198" s="77">
        <v>48</v>
      </c>
      <c r="E1198" s="77">
        <v>484</v>
      </c>
      <c r="F1198" s="77">
        <v>4842</v>
      </c>
      <c r="G1198" s="77" t="s">
        <v>1299</v>
      </c>
    </row>
    <row r="1199" spans="2:7">
      <c r="B1199" s="88" t="s">
        <v>2062</v>
      </c>
      <c r="C1199" s="77" t="s">
        <v>1238</v>
      </c>
      <c r="D1199" s="77">
        <v>48</v>
      </c>
      <c r="E1199" s="77">
        <v>485</v>
      </c>
      <c r="F1199" s="77">
        <v>0</v>
      </c>
      <c r="G1199" s="77" t="s">
        <v>1300</v>
      </c>
    </row>
    <row r="1200" spans="2:7">
      <c r="B1200" s="88" t="s">
        <v>2062</v>
      </c>
      <c r="C1200" s="77" t="s">
        <v>1238</v>
      </c>
      <c r="D1200" s="77">
        <v>48</v>
      </c>
      <c r="E1200" s="77">
        <v>485</v>
      </c>
      <c r="F1200" s="77">
        <v>4851</v>
      </c>
      <c r="G1200" s="77" t="s">
        <v>1301</v>
      </c>
    </row>
    <row r="1201" spans="2:7">
      <c r="B1201" s="88" t="s">
        <v>2062</v>
      </c>
      <c r="C1201" s="77" t="s">
        <v>1238</v>
      </c>
      <c r="D1201" s="77">
        <v>48</v>
      </c>
      <c r="E1201" s="77">
        <v>485</v>
      </c>
      <c r="F1201" s="77">
        <v>4852</v>
      </c>
      <c r="G1201" s="77" t="s">
        <v>1302</v>
      </c>
    </row>
    <row r="1202" spans="2:7">
      <c r="B1202" s="88" t="s">
        <v>2062</v>
      </c>
      <c r="C1202" s="77" t="s">
        <v>1238</v>
      </c>
      <c r="D1202" s="77">
        <v>48</v>
      </c>
      <c r="E1202" s="77">
        <v>485</v>
      </c>
      <c r="F1202" s="77">
        <v>4853</v>
      </c>
      <c r="G1202" s="77" t="s">
        <v>1303</v>
      </c>
    </row>
    <row r="1203" spans="2:7">
      <c r="B1203" s="88" t="s">
        <v>2062</v>
      </c>
      <c r="C1203" s="77" t="s">
        <v>1238</v>
      </c>
      <c r="D1203" s="77">
        <v>48</v>
      </c>
      <c r="E1203" s="77">
        <v>485</v>
      </c>
      <c r="F1203" s="77">
        <v>4854</v>
      </c>
      <c r="G1203" s="77" t="s">
        <v>1304</v>
      </c>
    </row>
    <row r="1204" spans="2:7">
      <c r="B1204" s="88" t="s">
        <v>2062</v>
      </c>
      <c r="C1204" s="77" t="s">
        <v>1238</v>
      </c>
      <c r="D1204" s="77">
        <v>48</v>
      </c>
      <c r="E1204" s="77">
        <v>485</v>
      </c>
      <c r="F1204" s="77">
        <v>4855</v>
      </c>
      <c r="G1204" s="77" t="s">
        <v>1305</v>
      </c>
    </row>
    <row r="1205" spans="2:7">
      <c r="B1205" s="88" t="s">
        <v>2062</v>
      </c>
      <c r="C1205" s="77" t="s">
        <v>1238</v>
      </c>
      <c r="D1205" s="77">
        <v>48</v>
      </c>
      <c r="E1205" s="77">
        <v>485</v>
      </c>
      <c r="F1205" s="77">
        <v>4856</v>
      </c>
      <c r="G1205" s="77" t="s">
        <v>1306</v>
      </c>
    </row>
    <row r="1206" spans="2:7">
      <c r="B1206" s="88" t="s">
        <v>2062</v>
      </c>
      <c r="C1206" s="77" t="s">
        <v>1238</v>
      </c>
      <c r="D1206" s="77">
        <v>48</v>
      </c>
      <c r="E1206" s="77">
        <v>489</v>
      </c>
      <c r="F1206" s="77">
        <v>0</v>
      </c>
      <c r="G1206" s="77" t="s">
        <v>1307</v>
      </c>
    </row>
    <row r="1207" spans="2:7">
      <c r="B1207" s="88" t="s">
        <v>2062</v>
      </c>
      <c r="C1207" s="77" t="s">
        <v>1238</v>
      </c>
      <c r="D1207" s="77">
        <v>48</v>
      </c>
      <c r="E1207" s="77">
        <v>489</v>
      </c>
      <c r="F1207" s="77">
        <v>4891</v>
      </c>
      <c r="G1207" s="77" t="s">
        <v>1308</v>
      </c>
    </row>
    <row r="1208" spans="2:7">
      <c r="B1208" s="88" t="s">
        <v>2062</v>
      </c>
      <c r="C1208" s="77" t="s">
        <v>1238</v>
      </c>
      <c r="D1208" s="77">
        <v>48</v>
      </c>
      <c r="E1208" s="77">
        <v>489</v>
      </c>
      <c r="F1208" s="77">
        <v>4899</v>
      </c>
      <c r="G1208" s="77" t="s">
        <v>1309</v>
      </c>
    </row>
    <row r="1209" spans="2:7">
      <c r="B1209" s="88" t="s">
        <v>2062</v>
      </c>
      <c r="C1209" s="77" t="s">
        <v>1238</v>
      </c>
      <c r="D1209" s="77">
        <v>49</v>
      </c>
      <c r="E1209" s="77">
        <v>0</v>
      </c>
      <c r="F1209" s="77">
        <v>0</v>
      </c>
      <c r="G1209" s="77" t="s">
        <v>1310</v>
      </c>
    </row>
    <row r="1210" spans="2:7">
      <c r="B1210" s="88" t="s">
        <v>2062</v>
      </c>
      <c r="C1210" s="77" t="s">
        <v>1238</v>
      </c>
      <c r="D1210" s="77">
        <v>49</v>
      </c>
      <c r="E1210" s="77">
        <v>490</v>
      </c>
      <c r="F1210" s="77">
        <v>0</v>
      </c>
      <c r="G1210" s="77" t="s">
        <v>1311</v>
      </c>
    </row>
    <row r="1211" spans="2:7">
      <c r="B1211" s="88" t="s">
        <v>2062</v>
      </c>
      <c r="C1211" s="77" t="s">
        <v>1238</v>
      </c>
      <c r="D1211" s="77">
        <v>49</v>
      </c>
      <c r="E1211" s="77">
        <v>490</v>
      </c>
      <c r="F1211" s="77">
        <v>4901</v>
      </c>
      <c r="G1211" s="77" t="s">
        <v>1312</v>
      </c>
    </row>
    <row r="1212" spans="2:7">
      <c r="B1212" s="88" t="s">
        <v>2062</v>
      </c>
      <c r="C1212" s="77" t="s">
        <v>1238</v>
      </c>
      <c r="D1212" s="77">
        <v>49</v>
      </c>
      <c r="E1212" s="77">
        <v>491</v>
      </c>
      <c r="F1212" s="77">
        <v>0</v>
      </c>
      <c r="G1212" s="77" t="s">
        <v>1310</v>
      </c>
    </row>
    <row r="1213" spans="2:7">
      <c r="B1213" s="88" t="s">
        <v>2062</v>
      </c>
      <c r="C1213" s="77" t="s">
        <v>1238</v>
      </c>
      <c r="D1213" s="77">
        <v>49</v>
      </c>
      <c r="E1213" s="77">
        <v>491</v>
      </c>
      <c r="F1213" s="77">
        <v>4911</v>
      </c>
      <c r="G1213" s="77" t="s">
        <v>1310</v>
      </c>
    </row>
    <row r="1214" spans="2:7">
      <c r="B1214" s="88" t="s">
        <v>2062</v>
      </c>
      <c r="C1214" s="77" t="s">
        <v>1313</v>
      </c>
      <c r="D1214" s="77">
        <v>0</v>
      </c>
      <c r="E1214" s="77">
        <v>0</v>
      </c>
      <c r="F1214" s="77">
        <v>0</v>
      </c>
      <c r="G1214" s="77" t="s">
        <v>1314</v>
      </c>
    </row>
    <row r="1215" spans="2:7">
      <c r="B1215" s="88" t="s">
        <v>2059</v>
      </c>
      <c r="C1215" s="77" t="s">
        <v>1313</v>
      </c>
      <c r="D1215" s="77">
        <v>50</v>
      </c>
      <c r="E1215" s="77">
        <v>0</v>
      </c>
      <c r="F1215" s="77">
        <v>0</v>
      </c>
      <c r="G1215" s="77" t="s">
        <v>1315</v>
      </c>
    </row>
    <row r="1216" spans="2:7">
      <c r="B1216" s="88" t="s">
        <v>2059</v>
      </c>
      <c r="C1216" s="77" t="s">
        <v>1313</v>
      </c>
      <c r="D1216" s="77">
        <v>50</v>
      </c>
      <c r="E1216" s="77">
        <v>500</v>
      </c>
      <c r="F1216" s="77">
        <v>0</v>
      </c>
      <c r="G1216" s="77" t="s">
        <v>1820</v>
      </c>
    </row>
    <row r="1217" spans="2:7">
      <c r="B1217" s="88" t="s">
        <v>2059</v>
      </c>
      <c r="C1217" s="77" t="s">
        <v>1313</v>
      </c>
      <c r="D1217" s="77">
        <v>50</v>
      </c>
      <c r="E1217" s="77">
        <v>500</v>
      </c>
      <c r="F1217" s="77">
        <v>5000</v>
      </c>
      <c r="G1217" s="77" t="s">
        <v>272</v>
      </c>
    </row>
    <row r="1218" spans="2:7">
      <c r="B1218" s="88" t="s">
        <v>2059</v>
      </c>
      <c r="C1218" s="77" t="s">
        <v>1313</v>
      </c>
      <c r="D1218" s="77">
        <v>50</v>
      </c>
      <c r="E1218" s="77">
        <v>500</v>
      </c>
      <c r="F1218" s="77">
        <v>5008</v>
      </c>
      <c r="G1218" s="77" t="s">
        <v>1821</v>
      </c>
    </row>
    <row r="1219" spans="2:7">
      <c r="B1219" s="88" t="s">
        <v>2059</v>
      </c>
      <c r="C1219" s="77" t="s">
        <v>1313</v>
      </c>
      <c r="D1219" s="77">
        <v>50</v>
      </c>
      <c r="E1219" s="77">
        <v>500</v>
      </c>
      <c r="F1219" s="77">
        <v>5009</v>
      </c>
      <c r="G1219" s="77" t="s">
        <v>273</v>
      </c>
    </row>
    <row r="1220" spans="2:7">
      <c r="B1220" s="88" t="s">
        <v>2059</v>
      </c>
      <c r="C1220" s="77" t="s">
        <v>1313</v>
      </c>
      <c r="D1220" s="77">
        <v>50</v>
      </c>
      <c r="E1220" s="77">
        <v>501</v>
      </c>
      <c r="F1220" s="77">
        <v>0</v>
      </c>
      <c r="G1220" s="77" t="s">
        <v>1315</v>
      </c>
    </row>
    <row r="1221" spans="2:7">
      <c r="B1221" s="88" t="s">
        <v>2059</v>
      </c>
      <c r="C1221" s="77" t="s">
        <v>1313</v>
      </c>
      <c r="D1221" s="77">
        <v>50</v>
      </c>
      <c r="E1221" s="77">
        <v>501</v>
      </c>
      <c r="F1221" s="77">
        <v>5011</v>
      </c>
      <c r="G1221" s="77" t="s">
        <v>1822</v>
      </c>
    </row>
    <row r="1222" spans="2:7">
      <c r="B1222" s="88" t="s">
        <v>2059</v>
      </c>
      <c r="C1222" s="77" t="s">
        <v>1313</v>
      </c>
      <c r="D1222" s="77">
        <v>50</v>
      </c>
      <c r="E1222" s="77">
        <v>501</v>
      </c>
      <c r="F1222" s="77">
        <v>5019</v>
      </c>
      <c r="G1222" s="77" t="s">
        <v>1823</v>
      </c>
    </row>
    <row r="1223" spans="2:7">
      <c r="B1223" s="88" t="s">
        <v>2059</v>
      </c>
      <c r="C1223" s="77" t="s">
        <v>1313</v>
      </c>
      <c r="D1223" s="77">
        <v>51</v>
      </c>
      <c r="E1223" s="77">
        <v>0</v>
      </c>
      <c r="F1223" s="77">
        <v>0</v>
      </c>
      <c r="G1223" s="77" t="s">
        <v>1316</v>
      </c>
    </row>
    <row r="1224" spans="2:7">
      <c r="B1224" s="88" t="s">
        <v>2059</v>
      </c>
      <c r="C1224" s="77" t="s">
        <v>1313</v>
      </c>
      <c r="D1224" s="77">
        <v>51</v>
      </c>
      <c r="E1224" s="77">
        <v>510</v>
      </c>
      <c r="F1224" s="77">
        <v>0</v>
      </c>
      <c r="G1224" s="77" t="s">
        <v>1824</v>
      </c>
    </row>
    <row r="1225" spans="2:7">
      <c r="B1225" s="88" t="s">
        <v>2059</v>
      </c>
      <c r="C1225" s="77" t="s">
        <v>1313</v>
      </c>
      <c r="D1225" s="77">
        <v>51</v>
      </c>
      <c r="E1225" s="77">
        <v>510</v>
      </c>
      <c r="F1225" s="77">
        <v>5100</v>
      </c>
      <c r="G1225" s="77" t="s">
        <v>272</v>
      </c>
    </row>
    <row r="1226" spans="2:7">
      <c r="B1226" s="88" t="s">
        <v>2059</v>
      </c>
      <c r="C1226" s="77" t="s">
        <v>1313</v>
      </c>
      <c r="D1226" s="77">
        <v>51</v>
      </c>
      <c r="E1226" s="77">
        <v>510</v>
      </c>
      <c r="F1226" s="77">
        <v>5108</v>
      </c>
      <c r="G1226" s="77" t="s">
        <v>1821</v>
      </c>
    </row>
    <row r="1227" spans="2:7">
      <c r="B1227" s="88" t="s">
        <v>2059</v>
      </c>
      <c r="C1227" s="77" t="s">
        <v>1313</v>
      </c>
      <c r="D1227" s="77">
        <v>51</v>
      </c>
      <c r="E1227" s="77">
        <v>510</v>
      </c>
      <c r="F1227" s="77">
        <v>5109</v>
      </c>
      <c r="G1227" s="77" t="s">
        <v>273</v>
      </c>
    </row>
    <row r="1228" spans="2:7">
      <c r="B1228" s="88" t="s">
        <v>2059</v>
      </c>
      <c r="C1228" s="77" t="s">
        <v>1313</v>
      </c>
      <c r="D1228" s="77">
        <v>51</v>
      </c>
      <c r="E1228" s="77">
        <v>511</v>
      </c>
      <c r="F1228" s="77">
        <v>0</v>
      </c>
      <c r="G1228" s="77" t="s">
        <v>1825</v>
      </c>
    </row>
    <row r="1229" spans="2:7">
      <c r="B1229" s="88" t="s">
        <v>2059</v>
      </c>
      <c r="C1229" s="77" t="s">
        <v>1313</v>
      </c>
      <c r="D1229" s="77">
        <v>51</v>
      </c>
      <c r="E1229" s="77">
        <v>511</v>
      </c>
      <c r="F1229" s="77">
        <v>5111</v>
      </c>
      <c r="G1229" s="77" t="s">
        <v>1826</v>
      </c>
    </row>
    <row r="1230" spans="2:7">
      <c r="B1230" s="88" t="s">
        <v>2059</v>
      </c>
      <c r="C1230" s="77" t="s">
        <v>1313</v>
      </c>
      <c r="D1230" s="77">
        <v>51</v>
      </c>
      <c r="E1230" s="77">
        <v>511</v>
      </c>
      <c r="F1230" s="77">
        <v>5112</v>
      </c>
      <c r="G1230" s="77" t="s">
        <v>1827</v>
      </c>
    </row>
    <row r="1231" spans="2:7">
      <c r="B1231" s="88" t="s">
        <v>2059</v>
      </c>
      <c r="C1231" s="77" t="s">
        <v>1313</v>
      </c>
      <c r="D1231" s="77">
        <v>51</v>
      </c>
      <c r="E1231" s="77">
        <v>511</v>
      </c>
      <c r="F1231" s="77">
        <v>5113</v>
      </c>
      <c r="G1231" s="77" t="s">
        <v>1828</v>
      </c>
    </row>
    <row r="1232" spans="2:7">
      <c r="B1232" s="88" t="s">
        <v>2059</v>
      </c>
      <c r="C1232" s="77" t="s">
        <v>1313</v>
      </c>
      <c r="D1232" s="77">
        <v>51</v>
      </c>
      <c r="E1232" s="77">
        <v>512</v>
      </c>
      <c r="F1232" s="77">
        <v>0</v>
      </c>
      <c r="G1232" s="77" t="s">
        <v>1829</v>
      </c>
    </row>
    <row r="1233" spans="2:7">
      <c r="B1233" s="88" t="s">
        <v>2059</v>
      </c>
      <c r="C1233" s="77" t="s">
        <v>1313</v>
      </c>
      <c r="D1233" s="77">
        <v>51</v>
      </c>
      <c r="E1233" s="77">
        <v>512</v>
      </c>
      <c r="F1233" s="77">
        <v>5121</v>
      </c>
      <c r="G1233" s="77" t="s">
        <v>1830</v>
      </c>
    </row>
    <row r="1234" spans="2:7">
      <c r="B1234" s="88" t="s">
        <v>2059</v>
      </c>
      <c r="C1234" s="77" t="s">
        <v>1313</v>
      </c>
      <c r="D1234" s="77">
        <v>51</v>
      </c>
      <c r="E1234" s="77">
        <v>512</v>
      </c>
      <c r="F1234" s="77">
        <v>5122</v>
      </c>
      <c r="G1234" s="77" t="s">
        <v>1831</v>
      </c>
    </row>
    <row r="1235" spans="2:7">
      <c r="B1235" s="88" t="s">
        <v>2059</v>
      </c>
      <c r="C1235" s="77" t="s">
        <v>1313</v>
      </c>
      <c r="D1235" s="77">
        <v>51</v>
      </c>
      <c r="E1235" s="77">
        <v>512</v>
      </c>
      <c r="F1235" s="77">
        <v>5123</v>
      </c>
      <c r="G1235" s="77" t="s">
        <v>1832</v>
      </c>
    </row>
    <row r="1236" spans="2:7">
      <c r="B1236" s="88" t="s">
        <v>2059</v>
      </c>
      <c r="C1236" s="77" t="s">
        <v>1313</v>
      </c>
      <c r="D1236" s="77">
        <v>51</v>
      </c>
      <c r="E1236" s="77">
        <v>512</v>
      </c>
      <c r="F1236" s="77">
        <v>5129</v>
      </c>
      <c r="G1236" s="77" t="s">
        <v>1833</v>
      </c>
    </row>
    <row r="1237" spans="2:7">
      <c r="B1237" s="88" t="s">
        <v>2059</v>
      </c>
      <c r="C1237" s="77" t="s">
        <v>1313</v>
      </c>
      <c r="D1237" s="77">
        <v>51</v>
      </c>
      <c r="E1237" s="77">
        <v>513</v>
      </c>
      <c r="F1237" s="77">
        <v>0</v>
      </c>
      <c r="G1237" s="77" t="s">
        <v>1834</v>
      </c>
    </row>
    <row r="1238" spans="2:7">
      <c r="B1238" s="88" t="s">
        <v>2059</v>
      </c>
      <c r="C1238" s="77" t="s">
        <v>1313</v>
      </c>
      <c r="D1238" s="77">
        <v>51</v>
      </c>
      <c r="E1238" s="77">
        <v>513</v>
      </c>
      <c r="F1238" s="77">
        <v>5131</v>
      </c>
      <c r="G1238" s="77" t="s">
        <v>1835</v>
      </c>
    </row>
    <row r="1239" spans="2:7">
      <c r="B1239" s="88" t="s">
        <v>2059</v>
      </c>
      <c r="C1239" s="77" t="s">
        <v>1313</v>
      </c>
      <c r="D1239" s="77">
        <v>51</v>
      </c>
      <c r="E1239" s="77">
        <v>513</v>
      </c>
      <c r="F1239" s="77">
        <v>5132</v>
      </c>
      <c r="G1239" s="77" t="s">
        <v>1836</v>
      </c>
    </row>
    <row r="1240" spans="2:7">
      <c r="B1240" s="88" t="s">
        <v>2059</v>
      </c>
      <c r="C1240" s="77" t="s">
        <v>1313</v>
      </c>
      <c r="D1240" s="77">
        <v>51</v>
      </c>
      <c r="E1240" s="77">
        <v>513</v>
      </c>
      <c r="F1240" s="77">
        <v>5133</v>
      </c>
      <c r="G1240" s="77" t="s">
        <v>1837</v>
      </c>
    </row>
    <row r="1241" spans="2:7">
      <c r="B1241" s="88" t="s">
        <v>2059</v>
      </c>
      <c r="C1241" s="77" t="s">
        <v>1313</v>
      </c>
      <c r="D1241" s="77">
        <v>51</v>
      </c>
      <c r="E1241" s="77">
        <v>513</v>
      </c>
      <c r="F1241" s="77">
        <v>5139</v>
      </c>
      <c r="G1241" s="77" t="s">
        <v>1838</v>
      </c>
    </row>
    <row r="1242" spans="2:7">
      <c r="B1242" s="88" t="s">
        <v>2059</v>
      </c>
      <c r="C1242" s="77" t="s">
        <v>1313</v>
      </c>
      <c r="D1242" s="77">
        <v>52</v>
      </c>
      <c r="E1242" s="77">
        <v>0</v>
      </c>
      <c r="F1242" s="77">
        <v>0</v>
      </c>
      <c r="G1242" s="77" t="s">
        <v>1317</v>
      </c>
    </row>
    <row r="1243" spans="2:7">
      <c r="B1243" s="88" t="s">
        <v>2059</v>
      </c>
      <c r="C1243" s="77" t="s">
        <v>1313</v>
      </c>
      <c r="D1243" s="77">
        <v>52</v>
      </c>
      <c r="E1243" s="77">
        <v>520</v>
      </c>
      <c r="F1243" s="77">
        <v>0</v>
      </c>
      <c r="G1243" s="77" t="s">
        <v>1839</v>
      </c>
    </row>
    <row r="1244" spans="2:7">
      <c r="B1244" s="88" t="s">
        <v>2059</v>
      </c>
      <c r="C1244" s="77" t="s">
        <v>1313</v>
      </c>
      <c r="D1244" s="77">
        <v>52</v>
      </c>
      <c r="E1244" s="77">
        <v>520</v>
      </c>
      <c r="F1244" s="77">
        <v>5200</v>
      </c>
      <c r="G1244" s="77" t="s">
        <v>272</v>
      </c>
    </row>
    <row r="1245" spans="2:7">
      <c r="B1245" s="88" t="s">
        <v>2059</v>
      </c>
      <c r="C1245" s="77" t="s">
        <v>1313</v>
      </c>
      <c r="D1245" s="77">
        <v>52</v>
      </c>
      <c r="E1245" s="77">
        <v>520</v>
      </c>
      <c r="F1245" s="77">
        <v>5208</v>
      </c>
      <c r="G1245" s="77" t="s">
        <v>1821</v>
      </c>
    </row>
    <row r="1246" spans="2:7">
      <c r="B1246" s="88" t="s">
        <v>2059</v>
      </c>
      <c r="C1246" s="77" t="s">
        <v>1313</v>
      </c>
      <c r="D1246" s="77">
        <v>52</v>
      </c>
      <c r="E1246" s="77">
        <v>520</v>
      </c>
      <c r="F1246" s="77">
        <v>5209</v>
      </c>
      <c r="G1246" s="77" t="s">
        <v>273</v>
      </c>
    </row>
    <row r="1247" spans="2:7">
      <c r="B1247" s="88" t="s">
        <v>2059</v>
      </c>
      <c r="C1247" s="77" t="s">
        <v>1313</v>
      </c>
      <c r="D1247" s="77">
        <v>52</v>
      </c>
      <c r="E1247" s="77">
        <v>521</v>
      </c>
      <c r="F1247" s="77">
        <v>0</v>
      </c>
      <c r="G1247" s="77" t="s">
        <v>1840</v>
      </c>
    </row>
    <row r="1248" spans="2:7">
      <c r="B1248" s="88" t="s">
        <v>2059</v>
      </c>
      <c r="C1248" s="77" t="s">
        <v>1313</v>
      </c>
      <c r="D1248" s="77">
        <v>52</v>
      </c>
      <c r="E1248" s="77">
        <v>521</v>
      </c>
      <c r="F1248" s="77">
        <v>5211</v>
      </c>
      <c r="G1248" s="77" t="s">
        <v>1841</v>
      </c>
    </row>
    <row r="1249" spans="2:7">
      <c r="B1249" s="88" t="s">
        <v>2059</v>
      </c>
      <c r="C1249" s="77" t="s">
        <v>1313</v>
      </c>
      <c r="D1249" s="77">
        <v>52</v>
      </c>
      <c r="E1249" s="77">
        <v>521</v>
      </c>
      <c r="F1249" s="77">
        <v>5212</v>
      </c>
      <c r="G1249" s="77" t="s">
        <v>1842</v>
      </c>
    </row>
    <row r="1250" spans="2:7">
      <c r="B1250" s="88" t="s">
        <v>2059</v>
      </c>
      <c r="C1250" s="77" t="s">
        <v>1313</v>
      </c>
      <c r="D1250" s="77">
        <v>52</v>
      </c>
      <c r="E1250" s="77">
        <v>521</v>
      </c>
      <c r="F1250" s="77">
        <v>5213</v>
      </c>
      <c r="G1250" s="77" t="s">
        <v>1843</v>
      </c>
    </row>
    <row r="1251" spans="2:7">
      <c r="B1251" s="88" t="s">
        <v>2059</v>
      </c>
      <c r="C1251" s="77" t="s">
        <v>1313</v>
      </c>
      <c r="D1251" s="77">
        <v>52</v>
      </c>
      <c r="E1251" s="77">
        <v>521</v>
      </c>
      <c r="F1251" s="77">
        <v>5214</v>
      </c>
      <c r="G1251" s="77" t="s">
        <v>1844</v>
      </c>
    </row>
    <row r="1252" spans="2:7">
      <c r="B1252" s="88" t="s">
        <v>2059</v>
      </c>
      <c r="C1252" s="77" t="s">
        <v>1313</v>
      </c>
      <c r="D1252" s="77">
        <v>52</v>
      </c>
      <c r="E1252" s="77">
        <v>521</v>
      </c>
      <c r="F1252" s="77">
        <v>5215</v>
      </c>
      <c r="G1252" s="77" t="s">
        <v>1845</v>
      </c>
    </row>
    <row r="1253" spans="2:7">
      <c r="B1253" s="88" t="s">
        <v>2059</v>
      </c>
      <c r="C1253" s="77" t="s">
        <v>1313</v>
      </c>
      <c r="D1253" s="77">
        <v>52</v>
      </c>
      <c r="E1253" s="77">
        <v>521</v>
      </c>
      <c r="F1253" s="77">
        <v>5216</v>
      </c>
      <c r="G1253" s="77" t="s">
        <v>1846</v>
      </c>
    </row>
    <row r="1254" spans="2:7">
      <c r="B1254" s="88" t="s">
        <v>2059</v>
      </c>
      <c r="C1254" s="77" t="s">
        <v>1313</v>
      </c>
      <c r="D1254" s="77">
        <v>52</v>
      </c>
      <c r="E1254" s="77">
        <v>521</v>
      </c>
      <c r="F1254" s="77">
        <v>5219</v>
      </c>
      <c r="G1254" s="77" t="s">
        <v>1847</v>
      </c>
    </row>
    <row r="1255" spans="2:7">
      <c r="B1255" s="88" t="s">
        <v>2059</v>
      </c>
      <c r="C1255" s="77" t="s">
        <v>1313</v>
      </c>
      <c r="D1255" s="77">
        <v>52</v>
      </c>
      <c r="E1255" s="77">
        <v>522</v>
      </c>
      <c r="F1255" s="77">
        <v>0</v>
      </c>
      <c r="G1255" s="77" t="s">
        <v>1848</v>
      </c>
    </row>
    <row r="1256" spans="2:7">
      <c r="B1256" s="88" t="s">
        <v>2059</v>
      </c>
      <c r="C1256" s="77" t="s">
        <v>1313</v>
      </c>
      <c r="D1256" s="77">
        <v>52</v>
      </c>
      <c r="E1256" s="77">
        <v>522</v>
      </c>
      <c r="F1256" s="77">
        <v>5221</v>
      </c>
      <c r="G1256" s="77" t="s">
        <v>1849</v>
      </c>
    </row>
    <row r="1257" spans="2:7">
      <c r="B1257" s="88" t="s">
        <v>2059</v>
      </c>
      <c r="C1257" s="77" t="s">
        <v>1313</v>
      </c>
      <c r="D1257" s="77">
        <v>52</v>
      </c>
      <c r="E1257" s="77">
        <v>522</v>
      </c>
      <c r="F1257" s="77">
        <v>5222</v>
      </c>
      <c r="G1257" s="77" t="s">
        <v>1850</v>
      </c>
    </row>
    <row r="1258" spans="2:7">
      <c r="B1258" s="88" t="s">
        <v>2059</v>
      </c>
      <c r="C1258" s="77" t="s">
        <v>1313</v>
      </c>
      <c r="D1258" s="77">
        <v>52</v>
      </c>
      <c r="E1258" s="77">
        <v>522</v>
      </c>
      <c r="F1258" s="77">
        <v>5223</v>
      </c>
      <c r="G1258" s="77" t="s">
        <v>1851</v>
      </c>
    </row>
    <row r="1259" spans="2:7">
      <c r="B1259" s="88" t="s">
        <v>2059</v>
      </c>
      <c r="C1259" s="77" t="s">
        <v>1313</v>
      </c>
      <c r="D1259" s="77">
        <v>52</v>
      </c>
      <c r="E1259" s="77">
        <v>522</v>
      </c>
      <c r="F1259" s="77">
        <v>5224</v>
      </c>
      <c r="G1259" s="77" t="s">
        <v>1852</v>
      </c>
    </row>
    <row r="1260" spans="2:7">
      <c r="B1260" s="88" t="s">
        <v>2059</v>
      </c>
      <c r="C1260" s="77" t="s">
        <v>1313</v>
      </c>
      <c r="D1260" s="77">
        <v>52</v>
      </c>
      <c r="E1260" s="77">
        <v>522</v>
      </c>
      <c r="F1260" s="77">
        <v>5225</v>
      </c>
      <c r="G1260" s="77" t="s">
        <v>1853</v>
      </c>
    </row>
    <row r="1261" spans="2:7">
      <c r="B1261" s="88" t="s">
        <v>2059</v>
      </c>
      <c r="C1261" s="77" t="s">
        <v>1313</v>
      </c>
      <c r="D1261" s="77">
        <v>52</v>
      </c>
      <c r="E1261" s="77">
        <v>522</v>
      </c>
      <c r="F1261" s="77">
        <v>5226</v>
      </c>
      <c r="G1261" s="77" t="s">
        <v>1854</v>
      </c>
    </row>
    <row r="1262" spans="2:7">
      <c r="B1262" s="88" t="s">
        <v>2059</v>
      </c>
      <c r="C1262" s="77" t="s">
        <v>1313</v>
      </c>
      <c r="D1262" s="77">
        <v>52</v>
      </c>
      <c r="E1262" s="77">
        <v>522</v>
      </c>
      <c r="F1262" s="77">
        <v>5227</v>
      </c>
      <c r="G1262" s="77" t="s">
        <v>1855</v>
      </c>
    </row>
    <row r="1263" spans="2:7">
      <c r="B1263" s="88" t="s">
        <v>2059</v>
      </c>
      <c r="C1263" s="77" t="s">
        <v>1313</v>
      </c>
      <c r="D1263" s="77">
        <v>52</v>
      </c>
      <c r="E1263" s="77">
        <v>522</v>
      </c>
      <c r="F1263" s="77">
        <v>5229</v>
      </c>
      <c r="G1263" s="77" t="s">
        <v>1856</v>
      </c>
    </row>
    <row r="1264" spans="2:7">
      <c r="B1264" s="88" t="s">
        <v>2059</v>
      </c>
      <c r="C1264" s="77" t="s">
        <v>1313</v>
      </c>
      <c r="D1264" s="77">
        <v>53</v>
      </c>
      <c r="E1264" s="77">
        <v>0</v>
      </c>
      <c r="F1264" s="77">
        <v>0</v>
      </c>
      <c r="G1264" s="77" t="s">
        <v>1318</v>
      </c>
    </row>
    <row r="1265" spans="2:7">
      <c r="B1265" s="88" t="s">
        <v>2059</v>
      </c>
      <c r="C1265" s="77" t="s">
        <v>1313</v>
      </c>
      <c r="D1265" s="77">
        <v>53</v>
      </c>
      <c r="E1265" s="77">
        <v>530</v>
      </c>
      <c r="F1265" s="77">
        <v>0</v>
      </c>
      <c r="G1265" s="77" t="s">
        <v>1857</v>
      </c>
    </row>
    <row r="1266" spans="2:7">
      <c r="B1266" s="88" t="s">
        <v>2059</v>
      </c>
      <c r="C1266" s="77" t="s">
        <v>1313</v>
      </c>
      <c r="D1266" s="77">
        <v>53</v>
      </c>
      <c r="E1266" s="77">
        <v>530</v>
      </c>
      <c r="F1266" s="77">
        <v>5300</v>
      </c>
      <c r="G1266" s="77" t="s">
        <v>272</v>
      </c>
    </row>
    <row r="1267" spans="2:7">
      <c r="B1267" s="88" t="s">
        <v>2059</v>
      </c>
      <c r="C1267" s="77" t="s">
        <v>1313</v>
      </c>
      <c r="D1267" s="77">
        <v>53</v>
      </c>
      <c r="E1267" s="77">
        <v>530</v>
      </c>
      <c r="F1267" s="77">
        <v>5308</v>
      </c>
      <c r="G1267" s="77" t="s">
        <v>1821</v>
      </c>
    </row>
    <row r="1268" spans="2:7">
      <c r="B1268" s="88" t="s">
        <v>2059</v>
      </c>
      <c r="C1268" s="77" t="s">
        <v>1313</v>
      </c>
      <c r="D1268" s="77">
        <v>53</v>
      </c>
      <c r="E1268" s="77">
        <v>530</v>
      </c>
      <c r="F1268" s="77">
        <v>5309</v>
      </c>
      <c r="G1268" s="77" t="s">
        <v>273</v>
      </c>
    </row>
    <row r="1269" spans="2:7">
      <c r="B1269" s="88" t="s">
        <v>2059</v>
      </c>
      <c r="C1269" s="77" t="s">
        <v>1313</v>
      </c>
      <c r="D1269" s="77">
        <v>53</v>
      </c>
      <c r="E1269" s="77">
        <v>531</v>
      </c>
      <c r="F1269" s="77">
        <v>0</v>
      </c>
      <c r="G1269" s="77" t="s">
        <v>1858</v>
      </c>
    </row>
    <row r="1270" spans="2:7">
      <c r="B1270" s="88" t="s">
        <v>2059</v>
      </c>
      <c r="C1270" s="77" t="s">
        <v>1313</v>
      </c>
      <c r="D1270" s="77">
        <v>53</v>
      </c>
      <c r="E1270" s="77">
        <v>531</v>
      </c>
      <c r="F1270" s="77">
        <v>5311</v>
      </c>
      <c r="G1270" s="77" t="s">
        <v>1859</v>
      </c>
    </row>
    <row r="1271" spans="2:7">
      <c r="B1271" s="88" t="s">
        <v>2059</v>
      </c>
      <c r="C1271" s="77" t="s">
        <v>1313</v>
      </c>
      <c r="D1271" s="77">
        <v>53</v>
      </c>
      <c r="E1271" s="77">
        <v>531</v>
      </c>
      <c r="F1271" s="77">
        <v>5312</v>
      </c>
      <c r="G1271" s="77" t="s">
        <v>1860</v>
      </c>
    </row>
    <row r="1272" spans="2:7">
      <c r="B1272" s="88" t="s">
        <v>2059</v>
      </c>
      <c r="C1272" s="77" t="s">
        <v>1313</v>
      </c>
      <c r="D1272" s="77">
        <v>53</v>
      </c>
      <c r="E1272" s="77">
        <v>531</v>
      </c>
      <c r="F1272" s="77">
        <v>5313</v>
      </c>
      <c r="G1272" s="77" t="s">
        <v>1861</v>
      </c>
    </row>
    <row r="1273" spans="2:7">
      <c r="B1273" s="88" t="s">
        <v>2059</v>
      </c>
      <c r="C1273" s="77" t="s">
        <v>1313</v>
      </c>
      <c r="D1273" s="77">
        <v>53</v>
      </c>
      <c r="E1273" s="77">
        <v>531</v>
      </c>
      <c r="F1273" s="77">
        <v>5314</v>
      </c>
      <c r="G1273" s="77" t="s">
        <v>1862</v>
      </c>
    </row>
    <row r="1274" spans="2:7">
      <c r="B1274" s="88" t="s">
        <v>2059</v>
      </c>
      <c r="C1274" s="77" t="s">
        <v>1313</v>
      </c>
      <c r="D1274" s="77">
        <v>53</v>
      </c>
      <c r="E1274" s="77">
        <v>531</v>
      </c>
      <c r="F1274" s="77">
        <v>5319</v>
      </c>
      <c r="G1274" s="77" t="s">
        <v>1863</v>
      </c>
    </row>
    <row r="1275" spans="2:7">
      <c r="B1275" s="88" t="s">
        <v>2059</v>
      </c>
      <c r="C1275" s="77" t="s">
        <v>1313</v>
      </c>
      <c r="D1275" s="77">
        <v>53</v>
      </c>
      <c r="E1275" s="77">
        <v>532</v>
      </c>
      <c r="F1275" s="77">
        <v>0</v>
      </c>
      <c r="G1275" s="77" t="s">
        <v>1864</v>
      </c>
    </row>
    <row r="1276" spans="2:7">
      <c r="B1276" s="88" t="s">
        <v>2059</v>
      </c>
      <c r="C1276" s="77" t="s">
        <v>1313</v>
      </c>
      <c r="D1276" s="77">
        <v>53</v>
      </c>
      <c r="E1276" s="77">
        <v>532</v>
      </c>
      <c r="F1276" s="77">
        <v>5321</v>
      </c>
      <c r="G1276" s="77" t="s">
        <v>1865</v>
      </c>
    </row>
    <row r="1277" spans="2:7">
      <c r="B1277" s="88" t="s">
        <v>2059</v>
      </c>
      <c r="C1277" s="77" t="s">
        <v>1313</v>
      </c>
      <c r="D1277" s="77">
        <v>53</v>
      </c>
      <c r="E1277" s="77">
        <v>532</v>
      </c>
      <c r="F1277" s="77">
        <v>5322</v>
      </c>
      <c r="G1277" s="77" t="s">
        <v>1866</v>
      </c>
    </row>
    <row r="1278" spans="2:7">
      <c r="B1278" s="88" t="s">
        <v>2059</v>
      </c>
      <c r="C1278" s="77" t="s">
        <v>1313</v>
      </c>
      <c r="D1278" s="77">
        <v>53</v>
      </c>
      <c r="E1278" s="77">
        <v>532</v>
      </c>
      <c r="F1278" s="77">
        <v>5329</v>
      </c>
      <c r="G1278" s="77" t="s">
        <v>1867</v>
      </c>
    </row>
    <row r="1279" spans="2:7">
      <c r="B1279" s="88" t="s">
        <v>2059</v>
      </c>
      <c r="C1279" s="77" t="s">
        <v>1313</v>
      </c>
      <c r="D1279" s="77">
        <v>53</v>
      </c>
      <c r="E1279" s="77">
        <v>533</v>
      </c>
      <c r="F1279" s="77">
        <v>0</v>
      </c>
      <c r="G1279" s="77" t="s">
        <v>1868</v>
      </c>
    </row>
    <row r="1280" spans="2:7">
      <c r="B1280" s="88" t="s">
        <v>2059</v>
      </c>
      <c r="C1280" s="77" t="s">
        <v>1313</v>
      </c>
      <c r="D1280" s="77">
        <v>53</v>
      </c>
      <c r="E1280" s="77">
        <v>533</v>
      </c>
      <c r="F1280" s="77">
        <v>5331</v>
      </c>
      <c r="G1280" s="77" t="s">
        <v>1869</v>
      </c>
    </row>
    <row r="1281" spans="2:7">
      <c r="B1281" s="88" t="s">
        <v>2059</v>
      </c>
      <c r="C1281" s="77" t="s">
        <v>1313</v>
      </c>
      <c r="D1281" s="77">
        <v>53</v>
      </c>
      <c r="E1281" s="77">
        <v>533</v>
      </c>
      <c r="F1281" s="77">
        <v>5332</v>
      </c>
      <c r="G1281" s="77" t="s">
        <v>1870</v>
      </c>
    </row>
    <row r="1282" spans="2:7">
      <c r="B1282" s="88" t="s">
        <v>2059</v>
      </c>
      <c r="C1282" s="77" t="s">
        <v>1313</v>
      </c>
      <c r="D1282" s="77">
        <v>53</v>
      </c>
      <c r="E1282" s="77">
        <v>534</v>
      </c>
      <c r="F1282" s="77">
        <v>0</v>
      </c>
      <c r="G1282" s="77" t="s">
        <v>1871</v>
      </c>
    </row>
    <row r="1283" spans="2:7">
      <c r="B1283" s="88" t="s">
        <v>2059</v>
      </c>
      <c r="C1283" s="77" t="s">
        <v>1313</v>
      </c>
      <c r="D1283" s="77">
        <v>53</v>
      </c>
      <c r="E1283" s="77">
        <v>534</v>
      </c>
      <c r="F1283" s="77">
        <v>5341</v>
      </c>
      <c r="G1283" s="77" t="s">
        <v>1872</v>
      </c>
    </row>
    <row r="1284" spans="2:7">
      <c r="B1284" s="88" t="s">
        <v>2059</v>
      </c>
      <c r="C1284" s="77" t="s">
        <v>1313</v>
      </c>
      <c r="D1284" s="77">
        <v>53</v>
      </c>
      <c r="E1284" s="77">
        <v>534</v>
      </c>
      <c r="F1284" s="77">
        <v>5342</v>
      </c>
      <c r="G1284" s="77" t="s">
        <v>1873</v>
      </c>
    </row>
    <row r="1285" spans="2:7">
      <c r="B1285" s="88" t="s">
        <v>2059</v>
      </c>
      <c r="C1285" s="77" t="s">
        <v>1313</v>
      </c>
      <c r="D1285" s="77">
        <v>53</v>
      </c>
      <c r="E1285" s="77">
        <v>534</v>
      </c>
      <c r="F1285" s="77">
        <v>5349</v>
      </c>
      <c r="G1285" s="77" t="s">
        <v>1874</v>
      </c>
    </row>
    <row r="1286" spans="2:7">
      <c r="B1286" s="88" t="s">
        <v>2059</v>
      </c>
      <c r="C1286" s="77" t="s">
        <v>1313</v>
      </c>
      <c r="D1286" s="77">
        <v>53</v>
      </c>
      <c r="E1286" s="77">
        <v>535</v>
      </c>
      <c r="F1286" s="77">
        <v>0</v>
      </c>
      <c r="G1286" s="77" t="s">
        <v>1875</v>
      </c>
    </row>
    <row r="1287" spans="2:7">
      <c r="B1287" s="88" t="s">
        <v>2059</v>
      </c>
      <c r="C1287" s="77" t="s">
        <v>1313</v>
      </c>
      <c r="D1287" s="77">
        <v>53</v>
      </c>
      <c r="E1287" s="77">
        <v>535</v>
      </c>
      <c r="F1287" s="77">
        <v>5351</v>
      </c>
      <c r="G1287" s="77" t="s">
        <v>1876</v>
      </c>
    </row>
    <row r="1288" spans="2:7">
      <c r="B1288" s="88" t="s">
        <v>2059</v>
      </c>
      <c r="C1288" s="77" t="s">
        <v>1313</v>
      </c>
      <c r="D1288" s="77">
        <v>53</v>
      </c>
      <c r="E1288" s="77">
        <v>535</v>
      </c>
      <c r="F1288" s="77">
        <v>5352</v>
      </c>
      <c r="G1288" s="77" t="s">
        <v>1877</v>
      </c>
    </row>
    <row r="1289" spans="2:7">
      <c r="B1289" s="88" t="s">
        <v>2059</v>
      </c>
      <c r="C1289" s="77" t="s">
        <v>1313</v>
      </c>
      <c r="D1289" s="77">
        <v>53</v>
      </c>
      <c r="E1289" s="77">
        <v>536</v>
      </c>
      <c r="F1289" s="77">
        <v>0</v>
      </c>
      <c r="G1289" s="77" t="s">
        <v>1878</v>
      </c>
    </row>
    <row r="1290" spans="2:7">
      <c r="B1290" s="88" t="s">
        <v>2059</v>
      </c>
      <c r="C1290" s="77" t="s">
        <v>1313</v>
      </c>
      <c r="D1290" s="77">
        <v>53</v>
      </c>
      <c r="E1290" s="77">
        <v>536</v>
      </c>
      <c r="F1290" s="77">
        <v>5361</v>
      </c>
      <c r="G1290" s="77" t="s">
        <v>1879</v>
      </c>
    </row>
    <row r="1291" spans="2:7">
      <c r="B1291" s="88" t="s">
        <v>2059</v>
      </c>
      <c r="C1291" s="77" t="s">
        <v>1313</v>
      </c>
      <c r="D1291" s="77">
        <v>53</v>
      </c>
      <c r="E1291" s="77">
        <v>536</v>
      </c>
      <c r="F1291" s="77">
        <v>5362</v>
      </c>
      <c r="G1291" s="77" t="s">
        <v>1880</v>
      </c>
    </row>
    <row r="1292" spans="2:7">
      <c r="B1292" s="88" t="s">
        <v>2059</v>
      </c>
      <c r="C1292" s="77" t="s">
        <v>1313</v>
      </c>
      <c r="D1292" s="77">
        <v>53</v>
      </c>
      <c r="E1292" s="77">
        <v>536</v>
      </c>
      <c r="F1292" s="77">
        <v>5363</v>
      </c>
      <c r="G1292" s="77" t="s">
        <v>1881</v>
      </c>
    </row>
    <row r="1293" spans="2:7">
      <c r="B1293" s="88" t="s">
        <v>2059</v>
      </c>
      <c r="C1293" s="77" t="s">
        <v>1313</v>
      </c>
      <c r="D1293" s="77">
        <v>53</v>
      </c>
      <c r="E1293" s="77">
        <v>536</v>
      </c>
      <c r="F1293" s="77">
        <v>5364</v>
      </c>
      <c r="G1293" s="77" t="s">
        <v>1882</v>
      </c>
    </row>
    <row r="1294" spans="2:7">
      <c r="B1294" s="88" t="s">
        <v>2059</v>
      </c>
      <c r="C1294" s="77" t="s">
        <v>1313</v>
      </c>
      <c r="D1294" s="77">
        <v>53</v>
      </c>
      <c r="E1294" s="77">
        <v>536</v>
      </c>
      <c r="F1294" s="77">
        <v>5369</v>
      </c>
      <c r="G1294" s="77" t="s">
        <v>1883</v>
      </c>
    </row>
    <row r="1295" spans="2:7">
      <c r="B1295" s="88" t="s">
        <v>2059</v>
      </c>
      <c r="C1295" s="77" t="s">
        <v>1313</v>
      </c>
      <c r="D1295" s="77">
        <v>54</v>
      </c>
      <c r="E1295" s="77">
        <v>0</v>
      </c>
      <c r="F1295" s="77">
        <v>0</v>
      </c>
      <c r="G1295" s="77" t="s">
        <v>1319</v>
      </c>
    </row>
    <row r="1296" spans="2:7">
      <c r="B1296" s="88" t="s">
        <v>2059</v>
      </c>
      <c r="C1296" s="77" t="s">
        <v>1313</v>
      </c>
      <c r="D1296" s="77">
        <v>54</v>
      </c>
      <c r="E1296" s="77">
        <v>540</v>
      </c>
      <c r="F1296" s="77">
        <v>0</v>
      </c>
      <c r="G1296" s="77" t="s">
        <v>1884</v>
      </c>
    </row>
    <row r="1297" spans="2:7">
      <c r="B1297" s="88" t="s">
        <v>2059</v>
      </c>
      <c r="C1297" s="77" t="s">
        <v>1313</v>
      </c>
      <c r="D1297" s="77">
        <v>54</v>
      </c>
      <c r="E1297" s="77">
        <v>540</v>
      </c>
      <c r="F1297" s="77">
        <v>5400</v>
      </c>
      <c r="G1297" s="77" t="s">
        <v>272</v>
      </c>
    </row>
    <row r="1298" spans="2:7">
      <c r="B1298" s="88" t="s">
        <v>2059</v>
      </c>
      <c r="C1298" s="77" t="s">
        <v>1313</v>
      </c>
      <c r="D1298" s="77">
        <v>54</v>
      </c>
      <c r="E1298" s="77">
        <v>540</v>
      </c>
      <c r="F1298" s="77">
        <v>5408</v>
      </c>
      <c r="G1298" s="77" t="s">
        <v>1821</v>
      </c>
    </row>
    <row r="1299" spans="2:7">
      <c r="B1299" s="88" t="s">
        <v>2059</v>
      </c>
      <c r="C1299" s="77" t="s">
        <v>1313</v>
      </c>
      <c r="D1299" s="77">
        <v>54</v>
      </c>
      <c r="E1299" s="77">
        <v>540</v>
      </c>
      <c r="F1299" s="77">
        <v>5409</v>
      </c>
      <c r="G1299" s="77" t="s">
        <v>273</v>
      </c>
    </row>
    <row r="1300" spans="2:7">
      <c r="B1300" s="88" t="s">
        <v>2059</v>
      </c>
      <c r="C1300" s="77" t="s">
        <v>1313</v>
      </c>
      <c r="D1300" s="77">
        <v>54</v>
      </c>
      <c r="E1300" s="77">
        <v>541</v>
      </c>
      <c r="F1300" s="77">
        <v>0</v>
      </c>
      <c r="G1300" s="77" t="s">
        <v>1885</v>
      </c>
    </row>
    <row r="1301" spans="2:7">
      <c r="B1301" s="88" t="s">
        <v>2059</v>
      </c>
      <c r="C1301" s="77" t="s">
        <v>1313</v>
      </c>
      <c r="D1301" s="77">
        <v>54</v>
      </c>
      <c r="E1301" s="77">
        <v>541</v>
      </c>
      <c r="F1301" s="77">
        <v>5411</v>
      </c>
      <c r="G1301" s="77" t="s">
        <v>1886</v>
      </c>
    </row>
    <row r="1302" spans="2:7">
      <c r="B1302" s="88" t="s">
        <v>2059</v>
      </c>
      <c r="C1302" s="77" t="s">
        <v>1313</v>
      </c>
      <c r="D1302" s="77">
        <v>54</v>
      </c>
      <c r="E1302" s="77">
        <v>541</v>
      </c>
      <c r="F1302" s="77">
        <v>5412</v>
      </c>
      <c r="G1302" s="77" t="s">
        <v>1887</v>
      </c>
    </row>
    <row r="1303" spans="2:7">
      <c r="B1303" s="88" t="s">
        <v>2059</v>
      </c>
      <c r="C1303" s="77" t="s">
        <v>1313</v>
      </c>
      <c r="D1303" s="77">
        <v>54</v>
      </c>
      <c r="E1303" s="77">
        <v>541</v>
      </c>
      <c r="F1303" s="77">
        <v>5413</v>
      </c>
      <c r="G1303" s="77" t="s">
        <v>1888</v>
      </c>
    </row>
    <row r="1304" spans="2:7">
      <c r="B1304" s="88" t="s">
        <v>2059</v>
      </c>
      <c r="C1304" s="77" t="s">
        <v>1313</v>
      </c>
      <c r="D1304" s="77">
        <v>54</v>
      </c>
      <c r="E1304" s="77">
        <v>541</v>
      </c>
      <c r="F1304" s="77">
        <v>5414</v>
      </c>
      <c r="G1304" s="77" t="s">
        <v>1889</v>
      </c>
    </row>
    <row r="1305" spans="2:7">
      <c r="B1305" s="88" t="s">
        <v>2059</v>
      </c>
      <c r="C1305" s="77" t="s">
        <v>1313</v>
      </c>
      <c r="D1305" s="77">
        <v>54</v>
      </c>
      <c r="E1305" s="77">
        <v>541</v>
      </c>
      <c r="F1305" s="77">
        <v>5419</v>
      </c>
      <c r="G1305" s="77" t="s">
        <v>1890</v>
      </c>
    </row>
    <row r="1306" spans="2:7">
      <c r="B1306" s="88" t="s">
        <v>2059</v>
      </c>
      <c r="C1306" s="77" t="s">
        <v>1313</v>
      </c>
      <c r="D1306" s="77">
        <v>54</v>
      </c>
      <c r="E1306" s="77">
        <v>542</v>
      </c>
      <c r="F1306" s="77">
        <v>0</v>
      </c>
      <c r="G1306" s="77" t="s">
        <v>1891</v>
      </c>
    </row>
    <row r="1307" spans="2:7">
      <c r="B1307" s="88" t="s">
        <v>2059</v>
      </c>
      <c r="C1307" s="77" t="s">
        <v>1313</v>
      </c>
      <c r="D1307" s="77">
        <v>54</v>
      </c>
      <c r="E1307" s="77">
        <v>542</v>
      </c>
      <c r="F1307" s="77">
        <v>5421</v>
      </c>
      <c r="G1307" s="77" t="s">
        <v>1892</v>
      </c>
    </row>
    <row r="1308" spans="2:7">
      <c r="B1308" s="88" t="s">
        <v>2059</v>
      </c>
      <c r="C1308" s="77" t="s">
        <v>1313</v>
      </c>
      <c r="D1308" s="77">
        <v>54</v>
      </c>
      <c r="E1308" s="77">
        <v>542</v>
      </c>
      <c r="F1308" s="77">
        <v>5422</v>
      </c>
      <c r="G1308" s="77" t="s">
        <v>1893</v>
      </c>
    </row>
    <row r="1309" spans="2:7">
      <c r="B1309" s="88" t="s">
        <v>2059</v>
      </c>
      <c r="C1309" s="77" t="s">
        <v>1313</v>
      </c>
      <c r="D1309" s="77">
        <v>54</v>
      </c>
      <c r="E1309" s="77">
        <v>542</v>
      </c>
      <c r="F1309" s="77">
        <v>5423</v>
      </c>
      <c r="G1309" s="77" t="s">
        <v>1894</v>
      </c>
    </row>
    <row r="1310" spans="2:7">
      <c r="B1310" s="88" t="s">
        <v>2059</v>
      </c>
      <c r="C1310" s="77" t="s">
        <v>1313</v>
      </c>
      <c r="D1310" s="77">
        <v>54</v>
      </c>
      <c r="E1310" s="77">
        <v>543</v>
      </c>
      <c r="F1310" s="77">
        <v>0</v>
      </c>
      <c r="G1310" s="77" t="s">
        <v>1895</v>
      </c>
    </row>
    <row r="1311" spans="2:7">
      <c r="B1311" s="88" t="s">
        <v>2059</v>
      </c>
      <c r="C1311" s="77" t="s">
        <v>1313</v>
      </c>
      <c r="D1311" s="77">
        <v>54</v>
      </c>
      <c r="E1311" s="77">
        <v>543</v>
      </c>
      <c r="F1311" s="77">
        <v>5431</v>
      </c>
      <c r="G1311" s="77" t="s">
        <v>1896</v>
      </c>
    </row>
    <row r="1312" spans="2:7">
      <c r="B1312" s="88" t="s">
        <v>2059</v>
      </c>
      <c r="C1312" s="77" t="s">
        <v>1313</v>
      </c>
      <c r="D1312" s="77">
        <v>54</v>
      </c>
      <c r="E1312" s="77">
        <v>543</v>
      </c>
      <c r="F1312" s="77">
        <v>5432</v>
      </c>
      <c r="G1312" s="77" t="s">
        <v>1897</v>
      </c>
    </row>
    <row r="1313" spans="2:7">
      <c r="B1313" s="88" t="s">
        <v>2059</v>
      </c>
      <c r="C1313" s="77" t="s">
        <v>1313</v>
      </c>
      <c r="D1313" s="77">
        <v>54</v>
      </c>
      <c r="E1313" s="77">
        <v>549</v>
      </c>
      <c r="F1313" s="77">
        <v>0</v>
      </c>
      <c r="G1313" s="77" t="s">
        <v>1898</v>
      </c>
    </row>
    <row r="1314" spans="2:7">
      <c r="B1314" s="88" t="s">
        <v>2059</v>
      </c>
      <c r="C1314" s="77" t="s">
        <v>1313</v>
      </c>
      <c r="D1314" s="77">
        <v>54</v>
      </c>
      <c r="E1314" s="77">
        <v>549</v>
      </c>
      <c r="F1314" s="77">
        <v>5491</v>
      </c>
      <c r="G1314" s="77" t="s">
        <v>1899</v>
      </c>
    </row>
    <row r="1315" spans="2:7">
      <c r="B1315" s="88" t="s">
        <v>2059</v>
      </c>
      <c r="C1315" s="77" t="s">
        <v>1313</v>
      </c>
      <c r="D1315" s="77">
        <v>54</v>
      </c>
      <c r="E1315" s="77">
        <v>549</v>
      </c>
      <c r="F1315" s="77">
        <v>5492</v>
      </c>
      <c r="G1315" s="77" t="s">
        <v>1900</v>
      </c>
    </row>
    <row r="1316" spans="2:7">
      <c r="B1316" s="88" t="s">
        <v>2059</v>
      </c>
      <c r="C1316" s="77" t="s">
        <v>1313</v>
      </c>
      <c r="D1316" s="77">
        <v>54</v>
      </c>
      <c r="E1316" s="77">
        <v>549</v>
      </c>
      <c r="F1316" s="77">
        <v>5493</v>
      </c>
      <c r="G1316" s="77" t="s">
        <v>1901</v>
      </c>
    </row>
    <row r="1317" spans="2:7">
      <c r="B1317" s="88" t="s">
        <v>2059</v>
      </c>
      <c r="C1317" s="77" t="s">
        <v>1313</v>
      </c>
      <c r="D1317" s="77">
        <v>55</v>
      </c>
      <c r="E1317" s="77">
        <v>0</v>
      </c>
      <c r="F1317" s="77">
        <v>0</v>
      </c>
      <c r="G1317" s="77" t="s">
        <v>1320</v>
      </c>
    </row>
    <row r="1318" spans="2:7">
      <c r="B1318" s="88" t="s">
        <v>2059</v>
      </c>
      <c r="C1318" s="77" t="s">
        <v>1313</v>
      </c>
      <c r="D1318" s="77">
        <v>55</v>
      </c>
      <c r="E1318" s="77">
        <v>550</v>
      </c>
      <c r="F1318" s="77">
        <v>0</v>
      </c>
      <c r="G1318" s="77" t="s">
        <v>1902</v>
      </c>
    </row>
    <row r="1319" spans="2:7">
      <c r="B1319" s="88" t="s">
        <v>2059</v>
      </c>
      <c r="C1319" s="77" t="s">
        <v>1313</v>
      </c>
      <c r="D1319" s="77">
        <v>55</v>
      </c>
      <c r="E1319" s="77">
        <v>550</v>
      </c>
      <c r="F1319" s="77">
        <v>5500</v>
      </c>
      <c r="G1319" s="77" t="s">
        <v>272</v>
      </c>
    </row>
    <row r="1320" spans="2:7">
      <c r="B1320" s="88" t="s">
        <v>2059</v>
      </c>
      <c r="C1320" s="77" t="s">
        <v>1313</v>
      </c>
      <c r="D1320" s="77">
        <v>55</v>
      </c>
      <c r="E1320" s="77">
        <v>550</v>
      </c>
      <c r="F1320" s="77">
        <v>5508</v>
      </c>
      <c r="G1320" s="77" t="s">
        <v>1821</v>
      </c>
    </row>
    <row r="1321" spans="2:7">
      <c r="B1321" s="88" t="s">
        <v>2059</v>
      </c>
      <c r="C1321" s="77" t="s">
        <v>1313</v>
      </c>
      <c r="D1321" s="77">
        <v>55</v>
      </c>
      <c r="E1321" s="77">
        <v>550</v>
      </c>
      <c r="F1321" s="77">
        <v>5509</v>
      </c>
      <c r="G1321" s="77" t="s">
        <v>273</v>
      </c>
    </row>
    <row r="1322" spans="2:7">
      <c r="B1322" s="88" t="s">
        <v>2059</v>
      </c>
      <c r="C1322" s="77" t="s">
        <v>1313</v>
      </c>
      <c r="D1322" s="77">
        <v>55</v>
      </c>
      <c r="E1322" s="77">
        <v>551</v>
      </c>
      <c r="F1322" s="77">
        <v>0</v>
      </c>
      <c r="G1322" s="77" t="s">
        <v>1903</v>
      </c>
    </row>
    <row r="1323" spans="2:7">
      <c r="B1323" s="88" t="s">
        <v>2059</v>
      </c>
      <c r="C1323" s="77" t="s">
        <v>1313</v>
      </c>
      <c r="D1323" s="77">
        <v>55</v>
      </c>
      <c r="E1323" s="77">
        <v>551</v>
      </c>
      <c r="F1323" s="77">
        <v>5511</v>
      </c>
      <c r="G1323" s="77" t="s">
        <v>1904</v>
      </c>
    </row>
    <row r="1324" spans="2:7">
      <c r="B1324" s="88" t="s">
        <v>2059</v>
      </c>
      <c r="C1324" s="77" t="s">
        <v>1313</v>
      </c>
      <c r="D1324" s="77">
        <v>55</v>
      </c>
      <c r="E1324" s="77">
        <v>551</v>
      </c>
      <c r="F1324" s="77">
        <v>5512</v>
      </c>
      <c r="G1324" s="77" t="s">
        <v>1905</v>
      </c>
    </row>
    <row r="1325" spans="2:7">
      <c r="B1325" s="88" t="s">
        <v>2059</v>
      </c>
      <c r="C1325" s="77" t="s">
        <v>1313</v>
      </c>
      <c r="D1325" s="77">
        <v>55</v>
      </c>
      <c r="E1325" s="77">
        <v>551</v>
      </c>
      <c r="F1325" s="77">
        <v>5513</v>
      </c>
      <c r="G1325" s="77" t="s">
        <v>1906</v>
      </c>
    </row>
    <row r="1326" spans="2:7">
      <c r="B1326" s="88" t="s">
        <v>2059</v>
      </c>
      <c r="C1326" s="77" t="s">
        <v>1313</v>
      </c>
      <c r="D1326" s="77">
        <v>55</v>
      </c>
      <c r="E1326" s="77">
        <v>551</v>
      </c>
      <c r="F1326" s="77">
        <v>5514</v>
      </c>
      <c r="G1326" s="77" t="s">
        <v>1907</v>
      </c>
    </row>
    <row r="1327" spans="2:7">
      <c r="B1327" s="88" t="s">
        <v>2059</v>
      </c>
      <c r="C1327" s="77" t="s">
        <v>1313</v>
      </c>
      <c r="D1327" s="77">
        <v>55</v>
      </c>
      <c r="E1327" s="77">
        <v>551</v>
      </c>
      <c r="F1327" s="77">
        <v>5515</v>
      </c>
      <c r="G1327" s="77" t="s">
        <v>1908</v>
      </c>
    </row>
    <row r="1328" spans="2:7">
      <c r="B1328" s="88" t="s">
        <v>2059</v>
      </c>
      <c r="C1328" s="77" t="s">
        <v>1313</v>
      </c>
      <c r="D1328" s="77">
        <v>55</v>
      </c>
      <c r="E1328" s="77">
        <v>551</v>
      </c>
      <c r="F1328" s="77">
        <v>5519</v>
      </c>
      <c r="G1328" s="77" t="s">
        <v>1909</v>
      </c>
    </row>
    <row r="1329" spans="2:7">
      <c r="B1329" s="88" t="s">
        <v>2059</v>
      </c>
      <c r="C1329" s="77" t="s">
        <v>1313</v>
      </c>
      <c r="D1329" s="77">
        <v>55</v>
      </c>
      <c r="E1329" s="77">
        <v>552</v>
      </c>
      <c r="F1329" s="77">
        <v>0</v>
      </c>
      <c r="G1329" s="77" t="s">
        <v>1910</v>
      </c>
    </row>
    <row r="1330" spans="2:7">
      <c r="B1330" s="88" t="s">
        <v>2059</v>
      </c>
      <c r="C1330" s="77" t="s">
        <v>1313</v>
      </c>
      <c r="D1330" s="77">
        <v>55</v>
      </c>
      <c r="E1330" s="77">
        <v>552</v>
      </c>
      <c r="F1330" s="77">
        <v>5521</v>
      </c>
      <c r="G1330" s="77" t="s">
        <v>1911</v>
      </c>
    </row>
    <row r="1331" spans="2:7">
      <c r="B1331" s="88" t="s">
        <v>2059</v>
      </c>
      <c r="C1331" s="77" t="s">
        <v>1313</v>
      </c>
      <c r="D1331" s="77">
        <v>55</v>
      </c>
      <c r="E1331" s="77">
        <v>552</v>
      </c>
      <c r="F1331" s="77">
        <v>5522</v>
      </c>
      <c r="G1331" s="77" t="s">
        <v>1912</v>
      </c>
    </row>
    <row r="1332" spans="2:7">
      <c r="B1332" s="88" t="s">
        <v>2059</v>
      </c>
      <c r="C1332" s="77" t="s">
        <v>1313</v>
      </c>
      <c r="D1332" s="77">
        <v>55</v>
      </c>
      <c r="E1332" s="77">
        <v>552</v>
      </c>
      <c r="F1332" s="77">
        <v>5523</v>
      </c>
      <c r="G1332" s="77" t="s">
        <v>1913</v>
      </c>
    </row>
    <row r="1333" spans="2:7">
      <c r="B1333" s="88" t="s">
        <v>2059</v>
      </c>
      <c r="C1333" s="77" t="s">
        <v>1313</v>
      </c>
      <c r="D1333" s="77">
        <v>55</v>
      </c>
      <c r="E1333" s="77">
        <v>552</v>
      </c>
      <c r="F1333" s="77">
        <v>5524</v>
      </c>
      <c r="G1333" s="77" t="s">
        <v>1914</v>
      </c>
    </row>
    <row r="1334" spans="2:7">
      <c r="B1334" s="88" t="s">
        <v>2059</v>
      </c>
      <c r="C1334" s="77" t="s">
        <v>1313</v>
      </c>
      <c r="D1334" s="77">
        <v>55</v>
      </c>
      <c r="E1334" s="77">
        <v>553</v>
      </c>
      <c r="F1334" s="77">
        <v>0</v>
      </c>
      <c r="G1334" s="77" t="s">
        <v>1915</v>
      </c>
    </row>
    <row r="1335" spans="2:7">
      <c r="B1335" s="88" t="s">
        <v>2059</v>
      </c>
      <c r="C1335" s="77" t="s">
        <v>1313</v>
      </c>
      <c r="D1335" s="77">
        <v>55</v>
      </c>
      <c r="E1335" s="77">
        <v>553</v>
      </c>
      <c r="F1335" s="77">
        <v>5531</v>
      </c>
      <c r="G1335" s="77" t="s">
        <v>1916</v>
      </c>
    </row>
    <row r="1336" spans="2:7">
      <c r="B1336" s="88" t="s">
        <v>2059</v>
      </c>
      <c r="C1336" s="77" t="s">
        <v>1313</v>
      </c>
      <c r="D1336" s="77">
        <v>55</v>
      </c>
      <c r="E1336" s="77">
        <v>553</v>
      </c>
      <c r="F1336" s="77">
        <v>5532</v>
      </c>
      <c r="G1336" s="77" t="s">
        <v>1917</v>
      </c>
    </row>
    <row r="1337" spans="2:7">
      <c r="B1337" s="88" t="s">
        <v>2059</v>
      </c>
      <c r="C1337" s="77" t="s">
        <v>1313</v>
      </c>
      <c r="D1337" s="77">
        <v>55</v>
      </c>
      <c r="E1337" s="77">
        <v>559</v>
      </c>
      <c r="F1337" s="77">
        <v>0</v>
      </c>
      <c r="G1337" s="77" t="s">
        <v>1918</v>
      </c>
    </row>
    <row r="1338" spans="2:7">
      <c r="B1338" s="88" t="s">
        <v>2059</v>
      </c>
      <c r="C1338" s="77" t="s">
        <v>1313</v>
      </c>
      <c r="D1338" s="77">
        <v>55</v>
      </c>
      <c r="E1338" s="77">
        <v>559</v>
      </c>
      <c r="F1338" s="77">
        <v>5591</v>
      </c>
      <c r="G1338" s="77" t="s">
        <v>1919</v>
      </c>
    </row>
    <row r="1339" spans="2:7">
      <c r="B1339" s="88" t="s">
        <v>2059</v>
      </c>
      <c r="C1339" s="77" t="s">
        <v>1313</v>
      </c>
      <c r="D1339" s="77">
        <v>55</v>
      </c>
      <c r="E1339" s="77">
        <v>559</v>
      </c>
      <c r="F1339" s="77">
        <v>5592</v>
      </c>
      <c r="G1339" s="77" t="s">
        <v>1920</v>
      </c>
    </row>
    <row r="1340" spans="2:7">
      <c r="B1340" s="88" t="s">
        <v>2059</v>
      </c>
      <c r="C1340" s="77" t="s">
        <v>1313</v>
      </c>
      <c r="D1340" s="77">
        <v>55</v>
      </c>
      <c r="E1340" s="77">
        <v>559</v>
      </c>
      <c r="F1340" s="77">
        <v>5593</v>
      </c>
      <c r="G1340" s="77" t="s">
        <v>1921</v>
      </c>
    </row>
    <row r="1341" spans="2:7">
      <c r="B1341" s="88" t="s">
        <v>2059</v>
      </c>
      <c r="C1341" s="77" t="s">
        <v>1313</v>
      </c>
      <c r="D1341" s="77">
        <v>55</v>
      </c>
      <c r="E1341" s="77">
        <v>559</v>
      </c>
      <c r="F1341" s="77">
        <v>5594</v>
      </c>
      <c r="G1341" s="77" t="s">
        <v>1922</v>
      </c>
    </row>
    <row r="1342" spans="2:7">
      <c r="B1342" s="88" t="s">
        <v>2059</v>
      </c>
      <c r="C1342" s="77" t="s">
        <v>1313</v>
      </c>
      <c r="D1342" s="77">
        <v>55</v>
      </c>
      <c r="E1342" s="77">
        <v>559</v>
      </c>
      <c r="F1342" s="77">
        <v>5595</v>
      </c>
      <c r="G1342" s="77" t="s">
        <v>1923</v>
      </c>
    </row>
    <row r="1343" spans="2:7">
      <c r="B1343" s="88" t="s">
        <v>2059</v>
      </c>
      <c r="C1343" s="77" t="s">
        <v>1313</v>
      </c>
      <c r="D1343" s="77">
        <v>55</v>
      </c>
      <c r="E1343" s="77">
        <v>559</v>
      </c>
      <c r="F1343" s="77">
        <v>5596</v>
      </c>
      <c r="G1343" s="77" t="s">
        <v>1924</v>
      </c>
    </row>
    <row r="1344" spans="2:7">
      <c r="B1344" s="88" t="s">
        <v>2059</v>
      </c>
      <c r="C1344" s="77" t="s">
        <v>1313</v>
      </c>
      <c r="D1344" s="77">
        <v>55</v>
      </c>
      <c r="E1344" s="77">
        <v>559</v>
      </c>
      <c r="F1344" s="77">
        <v>5597</v>
      </c>
      <c r="G1344" s="77" t="s">
        <v>1925</v>
      </c>
    </row>
    <row r="1345" spans="2:7">
      <c r="B1345" s="88" t="s">
        <v>2059</v>
      </c>
      <c r="C1345" s="77" t="s">
        <v>1313</v>
      </c>
      <c r="D1345" s="77">
        <v>55</v>
      </c>
      <c r="E1345" s="77">
        <v>559</v>
      </c>
      <c r="F1345" s="77">
        <v>5598</v>
      </c>
      <c r="G1345" s="77" t="s">
        <v>1926</v>
      </c>
    </row>
    <row r="1346" spans="2:7">
      <c r="B1346" s="88" t="s">
        <v>2059</v>
      </c>
      <c r="C1346" s="77" t="s">
        <v>1313</v>
      </c>
      <c r="D1346" s="77">
        <v>55</v>
      </c>
      <c r="E1346" s="77">
        <v>559</v>
      </c>
      <c r="F1346" s="77">
        <v>5599</v>
      </c>
      <c r="G1346" s="77" t="s">
        <v>1927</v>
      </c>
    </row>
    <row r="1347" spans="2:7">
      <c r="B1347" s="88" t="s">
        <v>2060</v>
      </c>
      <c r="C1347" s="77" t="s">
        <v>1313</v>
      </c>
      <c r="D1347" s="77">
        <v>56</v>
      </c>
      <c r="E1347" s="77">
        <v>0</v>
      </c>
      <c r="F1347" s="77">
        <v>0</v>
      </c>
      <c r="G1347" s="77" t="s">
        <v>1321</v>
      </c>
    </row>
    <row r="1348" spans="2:7">
      <c r="B1348" s="88" t="s">
        <v>2060</v>
      </c>
      <c r="C1348" s="77" t="s">
        <v>1313</v>
      </c>
      <c r="D1348" s="77">
        <v>56</v>
      </c>
      <c r="E1348" s="77">
        <v>560</v>
      </c>
      <c r="F1348" s="77">
        <v>0</v>
      </c>
      <c r="G1348" s="77" t="s">
        <v>1928</v>
      </c>
    </row>
    <row r="1349" spans="2:7">
      <c r="B1349" s="88" t="s">
        <v>2060</v>
      </c>
      <c r="C1349" s="77" t="s">
        <v>1313</v>
      </c>
      <c r="D1349" s="77">
        <v>56</v>
      </c>
      <c r="E1349" s="77">
        <v>560</v>
      </c>
      <c r="F1349" s="77">
        <v>5600</v>
      </c>
      <c r="G1349" s="77" t="s">
        <v>272</v>
      </c>
    </row>
    <row r="1350" spans="2:7">
      <c r="B1350" s="88" t="s">
        <v>2060</v>
      </c>
      <c r="C1350" s="77" t="s">
        <v>1313</v>
      </c>
      <c r="D1350" s="77">
        <v>56</v>
      </c>
      <c r="E1350" s="77">
        <v>560</v>
      </c>
      <c r="F1350" s="77">
        <v>5608</v>
      </c>
      <c r="G1350" s="77" t="s">
        <v>1821</v>
      </c>
    </row>
    <row r="1351" spans="2:7">
      <c r="B1351" s="88" t="s">
        <v>2060</v>
      </c>
      <c r="C1351" s="77" t="s">
        <v>1313</v>
      </c>
      <c r="D1351" s="77">
        <v>56</v>
      </c>
      <c r="E1351" s="77">
        <v>560</v>
      </c>
      <c r="F1351" s="77">
        <v>5609</v>
      </c>
      <c r="G1351" s="77" t="s">
        <v>273</v>
      </c>
    </row>
    <row r="1352" spans="2:7">
      <c r="B1352" s="88" t="s">
        <v>2060</v>
      </c>
      <c r="C1352" s="77" t="s">
        <v>1313</v>
      </c>
      <c r="D1352" s="77">
        <v>56</v>
      </c>
      <c r="E1352" s="77">
        <v>561</v>
      </c>
      <c r="F1352" s="77">
        <v>0</v>
      </c>
      <c r="G1352" s="77" t="s">
        <v>1929</v>
      </c>
    </row>
    <row r="1353" spans="2:7">
      <c r="B1353" s="88" t="s">
        <v>2060</v>
      </c>
      <c r="C1353" s="77" t="s">
        <v>1313</v>
      </c>
      <c r="D1353" s="77">
        <v>56</v>
      </c>
      <c r="E1353" s="77">
        <v>561</v>
      </c>
      <c r="F1353" s="77">
        <v>5611</v>
      </c>
      <c r="G1353" s="77" t="s">
        <v>1929</v>
      </c>
    </row>
    <row r="1354" spans="2:7">
      <c r="B1354" s="88" t="s">
        <v>2060</v>
      </c>
      <c r="C1354" s="77" t="s">
        <v>1313</v>
      </c>
      <c r="D1354" s="77">
        <v>56</v>
      </c>
      <c r="E1354" s="77">
        <v>569</v>
      </c>
      <c r="F1354" s="77">
        <v>0</v>
      </c>
      <c r="G1354" s="77" t="s">
        <v>1930</v>
      </c>
    </row>
    <row r="1355" spans="2:7">
      <c r="B1355" s="88" t="s">
        <v>2060</v>
      </c>
      <c r="C1355" s="77" t="s">
        <v>1313</v>
      </c>
      <c r="D1355" s="77">
        <v>56</v>
      </c>
      <c r="E1355" s="77">
        <v>569</v>
      </c>
      <c r="F1355" s="77">
        <v>5699</v>
      </c>
      <c r="G1355" s="77" t="s">
        <v>1930</v>
      </c>
    </row>
    <row r="1356" spans="2:7">
      <c r="B1356" s="88" t="s">
        <v>2060</v>
      </c>
      <c r="C1356" s="77" t="s">
        <v>1313</v>
      </c>
      <c r="D1356" s="77">
        <v>57</v>
      </c>
      <c r="E1356" s="77">
        <v>0</v>
      </c>
      <c r="F1356" s="77">
        <v>0</v>
      </c>
      <c r="G1356" s="77" t="s">
        <v>1322</v>
      </c>
    </row>
    <row r="1357" spans="2:7">
      <c r="B1357" s="88" t="s">
        <v>2060</v>
      </c>
      <c r="C1357" s="77" t="s">
        <v>1313</v>
      </c>
      <c r="D1357" s="77">
        <v>57</v>
      </c>
      <c r="E1357" s="77">
        <v>570</v>
      </c>
      <c r="F1357" s="77">
        <v>0</v>
      </c>
      <c r="G1357" s="77" t="s">
        <v>1931</v>
      </c>
    </row>
    <row r="1358" spans="2:7">
      <c r="B1358" s="88" t="s">
        <v>2060</v>
      </c>
      <c r="C1358" s="77" t="s">
        <v>1313</v>
      </c>
      <c r="D1358" s="77">
        <v>57</v>
      </c>
      <c r="E1358" s="77">
        <v>570</v>
      </c>
      <c r="F1358" s="77">
        <v>5700</v>
      </c>
      <c r="G1358" s="77" t="s">
        <v>272</v>
      </c>
    </row>
    <row r="1359" spans="2:7">
      <c r="B1359" s="88" t="s">
        <v>2060</v>
      </c>
      <c r="C1359" s="77" t="s">
        <v>1313</v>
      </c>
      <c r="D1359" s="77">
        <v>57</v>
      </c>
      <c r="E1359" s="77">
        <v>570</v>
      </c>
      <c r="F1359" s="77">
        <v>5708</v>
      </c>
      <c r="G1359" s="77" t="s">
        <v>1821</v>
      </c>
    </row>
    <row r="1360" spans="2:7">
      <c r="B1360" s="88" t="s">
        <v>2060</v>
      </c>
      <c r="C1360" s="77" t="s">
        <v>1313</v>
      </c>
      <c r="D1360" s="77">
        <v>57</v>
      </c>
      <c r="E1360" s="77">
        <v>570</v>
      </c>
      <c r="F1360" s="77">
        <v>5709</v>
      </c>
      <c r="G1360" s="77" t="s">
        <v>273</v>
      </c>
    </row>
    <row r="1361" spans="2:7">
      <c r="B1361" s="88" t="s">
        <v>2060</v>
      </c>
      <c r="C1361" s="77" t="s">
        <v>1313</v>
      </c>
      <c r="D1361" s="77">
        <v>57</v>
      </c>
      <c r="E1361" s="77">
        <v>571</v>
      </c>
      <c r="F1361" s="77">
        <v>0</v>
      </c>
      <c r="G1361" s="77" t="s">
        <v>1932</v>
      </c>
    </row>
    <row r="1362" spans="2:7">
      <c r="B1362" s="88" t="s">
        <v>2060</v>
      </c>
      <c r="C1362" s="77" t="s">
        <v>1313</v>
      </c>
      <c r="D1362" s="77">
        <v>57</v>
      </c>
      <c r="E1362" s="77">
        <v>571</v>
      </c>
      <c r="F1362" s="77">
        <v>5711</v>
      </c>
      <c r="G1362" s="77" t="s">
        <v>1933</v>
      </c>
    </row>
    <row r="1363" spans="2:7">
      <c r="B1363" s="88" t="s">
        <v>2060</v>
      </c>
      <c r="C1363" s="77" t="s">
        <v>1313</v>
      </c>
      <c r="D1363" s="77">
        <v>57</v>
      </c>
      <c r="E1363" s="77">
        <v>571</v>
      </c>
      <c r="F1363" s="77">
        <v>5712</v>
      </c>
      <c r="G1363" s="77" t="s">
        <v>1934</v>
      </c>
    </row>
    <row r="1364" spans="2:7">
      <c r="B1364" s="88" t="s">
        <v>2060</v>
      </c>
      <c r="C1364" s="77" t="s">
        <v>1313</v>
      </c>
      <c r="D1364" s="77">
        <v>57</v>
      </c>
      <c r="E1364" s="77">
        <v>572</v>
      </c>
      <c r="F1364" s="77">
        <v>0</v>
      </c>
      <c r="G1364" s="77" t="s">
        <v>1935</v>
      </c>
    </row>
    <row r="1365" spans="2:7">
      <c r="B1365" s="88" t="s">
        <v>2060</v>
      </c>
      <c r="C1365" s="77" t="s">
        <v>1313</v>
      </c>
      <c r="D1365" s="77">
        <v>57</v>
      </c>
      <c r="E1365" s="77">
        <v>572</v>
      </c>
      <c r="F1365" s="77">
        <v>5721</v>
      </c>
      <c r="G1365" s="77" t="s">
        <v>1935</v>
      </c>
    </row>
    <row r="1366" spans="2:7">
      <c r="B1366" s="88" t="s">
        <v>2060</v>
      </c>
      <c r="C1366" s="77" t="s">
        <v>1313</v>
      </c>
      <c r="D1366" s="77">
        <v>57</v>
      </c>
      <c r="E1366" s="77">
        <v>573</v>
      </c>
      <c r="F1366" s="77">
        <v>0</v>
      </c>
      <c r="G1366" s="77" t="s">
        <v>1936</v>
      </c>
    </row>
    <row r="1367" spans="2:7">
      <c r="B1367" s="88" t="s">
        <v>2060</v>
      </c>
      <c r="C1367" s="77" t="s">
        <v>1313</v>
      </c>
      <c r="D1367" s="77">
        <v>57</v>
      </c>
      <c r="E1367" s="77">
        <v>573</v>
      </c>
      <c r="F1367" s="77">
        <v>5731</v>
      </c>
      <c r="G1367" s="77" t="s">
        <v>1937</v>
      </c>
    </row>
    <row r="1368" spans="2:7">
      <c r="B1368" s="88" t="s">
        <v>2060</v>
      </c>
      <c r="C1368" s="77" t="s">
        <v>1313</v>
      </c>
      <c r="D1368" s="77">
        <v>57</v>
      </c>
      <c r="E1368" s="77">
        <v>573</v>
      </c>
      <c r="F1368" s="77">
        <v>5732</v>
      </c>
      <c r="G1368" s="77" t="s">
        <v>1938</v>
      </c>
    </row>
    <row r="1369" spans="2:7">
      <c r="B1369" s="88" t="s">
        <v>2060</v>
      </c>
      <c r="C1369" s="77" t="s">
        <v>1313</v>
      </c>
      <c r="D1369" s="77">
        <v>57</v>
      </c>
      <c r="E1369" s="77">
        <v>574</v>
      </c>
      <c r="F1369" s="77">
        <v>0</v>
      </c>
      <c r="G1369" s="77" t="s">
        <v>1939</v>
      </c>
    </row>
    <row r="1370" spans="2:7">
      <c r="B1370" s="88" t="s">
        <v>2060</v>
      </c>
      <c r="C1370" s="77" t="s">
        <v>1313</v>
      </c>
      <c r="D1370" s="77">
        <v>57</v>
      </c>
      <c r="E1370" s="77">
        <v>574</v>
      </c>
      <c r="F1370" s="77">
        <v>5741</v>
      </c>
      <c r="G1370" s="77" t="s">
        <v>1940</v>
      </c>
    </row>
    <row r="1371" spans="2:7">
      <c r="B1371" s="88" t="s">
        <v>2060</v>
      </c>
      <c r="C1371" s="77" t="s">
        <v>1313</v>
      </c>
      <c r="D1371" s="77">
        <v>57</v>
      </c>
      <c r="E1371" s="77">
        <v>574</v>
      </c>
      <c r="F1371" s="77">
        <v>5742</v>
      </c>
      <c r="G1371" s="77" t="s">
        <v>1941</v>
      </c>
    </row>
    <row r="1372" spans="2:7">
      <c r="B1372" s="88" t="s">
        <v>2060</v>
      </c>
      <c r="C1372" s="77" t="s">
        <v>1313</v>
      </c>
      <c r="D1372" s="77">
        <v>57</v>
      </c>
      <c r="E1372" s="77">
        <v>579</v>
      </c>
      <c r="F1372" s="77">
        <v>0</v>
      </c>
      <c r="G1372" s="77" t="s">
        <v>1942</v>
      </c>
    </row>
    <row r="1373" spans="2:7">
      <c r="B1373" s="88" t="s">
        <v>2060</v>
      </c>
      <c r="C1373" s="77" t="s">
        <v>1313</v>
      </c>
      <c r="D1373" s="77">
        <v>57</v>
      </c>
      <c r="E1373" s="77">
        <v>579</v>
      </c>
      <c r="F1373" s="77">
        <v>5791</v>
      </c>
      <c r="G1373" s="77" t="s">
        <v>1943</v>
      </c>
    </row>
    <row r="1374" spans="2:7">
      <c r="B1374" s="88" t="s">
        <v>2060</v>
      </c>
      <c r="C1374" s="77" t="s">
        <v>1313</v>
      </c>
      <c r="D1374" s="77">
        <v>57</v>
      </c>
      <c r="E1374" s="77">
        <v>579</v>
      </c>
      <c r="F1374" s="77">
        <v>5792</v>
      </c>
      <c r="G1374" s="77" t="s">
        <v>1944</v>
      </c>
    </row>
    <row r="1375" spans="2:7">
      <c r="B1375" s="88" t="s">
        <v>2060</v>
      </c>
      <c r="C1375" s="77" t="s">
        <v>1313</v>
      </c>
      <c r="D1375" s="77">
        <v>57</v>
      </c>
      <c r="E1375" s="77">
        <v>579</v>
      </c>
      <c r="F1375" s="77">
        <v>5793</v>
      </c>
      <c r="G1375" s="77" t="s">
        <v>1945</v>
      </c>
    </row>
    <row r="1376" spans="2:7">
      <c r="B1376" s="88" t="s">
        <v>2060</v>
      </c>
      <c r="C1376" s="77" t="s">
        <v>1313</v>
      </c>
      <c r="D1376" s="77">
        <v>57</v>
      </c>
      <c r="E1376" s="77">
        <v>579</v>
      </c>
      <c r="F1376" s="77">
        <v>5799</v>
      </c>
      <c r="G1376" s="77" t="s">
        <v>1946</v>
      </c>
    </row>
    <row r="1377" spans="2:7">
      <c r="B1377" s="88" t="s">
        <v>2060</v>
      </c>
      <c r="C1377" s="77" t="s">
        <v>1313</v>
      </c>
      <c r="D1377" s="77">
        <v>58</v>
      </c>
      <c r="E1377" s="77">
        <v>0</v>
      </c>
      <c r="F1377" s="77">
        <v>0</v>
      </c>
      <c r="G1377" s="77" t="s">
        <v>1323</v>
      </c>
    </row>
    <row r="1378" spans="2:7">
      <c r="B1378" s="88" t="s">
        <v>2060</v>
      </c>
      <c r="C1378" s="77" t="s">
        <v>1313</v>
      </c>
      <c r="D1378" s="77">
        <v>58</v>
      </c>
      <c r="E1378" s="77">
        <v>580</v>
      </c>
      <c r="F1378" s="77">
        <v>0</v>
      </c>
      <c r="G1378" s="77" t="s">
        <v>1947</v>
      </c>
    </row>
    <row r="1379" spans="2:7">
      <c r="B1379" s="88" t="s">
        <v>2060</v>
      </c>
      <c r="C1379" s="77" t="s">
        <v>1313</v>
      </c>
      <c r="D1379" s="77">
        <v>58</v>
      </c>
      <c r="E1379" s="77">
        <v>580</v>
      </c>
      <c r="F1379" s="77">
        <v>5800</v>
      </c>
      <c r="G1379" s="77" t="s">
        <v>272</v>
      </c>
    </row>
    <row r="1380" spans="2:7">
      <c r="B1380" s="88" t="s">
        <v>2060</v>
      </c>
      <c r="C1380" s="77" t="s">
        <v>1313</v>
      </c>
      <c r="D1380" s="77">
        <v>58</v>
      </c>
      <c r="E1380" s="77">
        <v>580</v>
      </c>
      <c r="F1380" s="77">
        <v>5808</v>
      </c>
      <c r="G1380" s="77" t="s">
        <v>1821</v>
      </c>
    </row>
    <row r="1381" spans="2:7">
      <c r="B1381" s="88" t="s">
        <v>2060</v>
      </c>
      <c r="C1381" s="77" t="s">
        <v>1313</v>
      </c>
      <c r="D1381" s="77">
        <v>58</v>
      </c>
      <c r="E1381" s="77">
        <v>580</v>
      </c>
      <c r="F1381" s="77">
        <v>5809</v>
      </c>
      <c r="G1381" s="77" t="s">
        <v>273</v>
      </c>
    </row>
    <row r="1382" spans="2:7">
      <c r="B1382" s="88" t="s">
        <v>2060</v>
      </c>
      <c r="C1382" s="77" t="s">
        <v>1313</v>
      </c>
      <c r="D1382" s="77">
        <v>58</v>
      </c>
      <c r="E1382" s="77">
        <v>581</v>
      </c>
      <c r="F1382" s="77">
        <v>0</v>
      </c>
      <c r="G1382" s="77" t="s">
        <v>1948</v>
      </c>
    </row>
    <row r="1383" spans="2:7">
      <c r="B1383" s="88" t="s">
        <v>2060</v>
      </c>
      <c r="C1383" s="77" t="s">
        <v>1313</v>
      </c>
      <c r="D1383" s="77">
        <v>58</v>
      </c>
      <c r="E1383" s="77">
        <v>581</v>
      </c>
      <c r="F1383" s="77">
        <v>5811</v>
      </c>
      <c r="G1383" s="77" t="s">
        <v>1948</v>
      </c>
    </row>
    <row r="1384" spans="2:7">
      <c r="B1384" s="88" t="s">
        <v>2060</v>
      </c>
      <c r="C1384" s="77" t="s">
        <v>1313</v>
      </c>
      <c r="D1384" s="77">
        <v>58</v>
      </c>
      <c r="E1384" s="77">
        <v>582</v>
      </c>
      <c r="F1384" s="77">
        <v>0</v>
      </c>
      <c r="G1384" s="77" t="s">
        <v>1949</v>
      </c>
    </row>
    <row r="1385" spans="2:7">
      <c r="B1385" s="88" t="s">
        <v>2060</v>
      </c>
      <c r="C1385" s="77" t="s">
        <v>1313</v>
      </c>
      <c r="D1385" s="77">
        <v>58</v>
      </c>
      <c r="E1385" s="77">
        <v>582</v>
      </c>
      <c r="F1385" s="77">
        <v>5821</v>
      </c>
      <c r="G1385" s="77" t="s">
        <v>1950</v>
      </c>
    </row>
    <row r="1386" spans="2:7">
      <c r="B1386" s="88" t="s">
        <v>2060</v>
      </c>
      <c r="C1386" s="77" t="s">
        <v>1313</v>
      </c>
      <c r="D1386" s="77">
        <v>58</v>
      </c>
      <c r="E1386" s="77">
        <v>582</v>
      </c>
      <c r="F1386" s="77">
        <v>5822</v>
      </c>
      <c r="G1386" s="77" t="s">
        <v>1951</v>
      </c>
    </row>
    <row r="1387" spans="2:7">
      <c r="B1387" s="88" t="s">
        <v>2060</v>
      </c>
      <c r="C1387" s="77" t="s">
        <v>1313</v>
      </c>
      <c r="D1387" s="77">
        <v>58</v>
      </c>
      <c r="E1387" s="77">
        <v>583</v>
      </c>
      <c r="F1387" s="77">
        <v>0</v>
      </c>
      <c r="G1387" s="77" t="s">
        <v>1952</v>
      </c>
    </row>
    <row r="1388" spans="2:7">
      <c r="B1388" s="88" t="s">
        <v>2060</v>
      </c>
      <c r="C1388" s="77" t="s">
        <v>1313</v>
      </c>
      <c r="D1388" s="77">
        <v>58</v>
      </c>
      <c r="E1388" s="77">
        <v>583</v>
      </c>
      <c r="F1388" s="77">
        <v>5831</v>
      </c>
      <c r="G1388" s="77" t="s">
        <v>1953</v>
      </c>
    </row>
    <row r="1389" spans="2:7">
      <c r="B1389" s="88" t="s">
        <v>2060</v>
      </c>
      <c r="C1389" s="77" t="s">
        <v>1313</v>
      </c>
      <c r="D1389" s="77">
        <v>58</v>
      </c>
      <c r="E1389" s="77">
        <v>583</v>
      </c>
      <c r="F1389" s="77">
        <v>5832</v>
      </c>
      <c r="G1389" s="77" t="s">
        <v>1954</v>
      </c>
    </row>
    <row r="1390" spans="2:7">
      <c r="B1390" s="88" t="s">
        <v>2060</v>
      </c>
      <c r="C1390" s="77" t="s">
        <v>1313</v>
      </c>
      <c r="D1390" s="77">
        <v>58</v>
      </c>
      <c r="E1390" s="77">
        <v>584</v>
      </c>
      <c r="F1390" s="77">
        <v>0</v>
      </c>
      <c r="G1390" s="77" t="s">
        <v>1955</v>
      </c>
    </row>
    <row r="1391" spans="2:7">
      <c r="B1391" s="88" t="s">
        <v>2060</v>
      </c>
      <c r="C1391" s="77" t="s">
        <v>1313</v>
      </c>
      <c r="D1391" s="77">
        <v>58</v>
      </c>
      <c r="E1391" s="77">
        <v>584</v>
      </c>
      <c r="F1391" s="77">
        <v>5841</v>
      </c>
      <c r="G1391" s="77" t="s">
        <v>1955</v>
      </c>
    </row>
    <row r="1392" spans="2:7">
      <c r="B1392" s="88" t="s">
        <v>2060</v>
      </c>
      <c r="C1392" s="77" t="s">
        <v>1313</v>
      </c>
      <c r="D1392" s="77">
        <v>58</v>
      </c>
      <c r="E1392" s="77">
        <v>585</v>
      </c>
      <c r="F1392" s="77">
        <v>0</v>
      </c>
      <c r="G1392" s="77" t="s">
        <v>1956</v>
      </c>
    </row>
    <row r="1393" spans="2:7">
      <c r="B1393" s="88" t="s">
        <v>2060</v>
      </c>
      <c r="C1393" s="77" t="s">
        <v>1313</v>
      </c>
      <c r="D1393" s="77">
        <v>58</v>
      </c>
      <c r="E1393" s="77">
        <v>585</v>
      </c>
      <c r="F1393" s="77">
        <v>5851</v>
      </c>
      <c r="G1393" s="77" t="s">
        <v>1956</v>
      </c>
    </row>
    <row r="1394" spans="2:7">
      <c r="B1394" s="88" t="s">
        <v>2060</v>
      </c>
      <c r="C1394" s="77" t="s">
        <v>1313</v>
      </c>
      <c r="D1394" s="77">
        <v>58</v>
      </c>
      <c r="E1394" s="77">
        <v>586</v>
      </c>
      <c r="F1394" s="77">
        <v>0</v>
      </c>
      <c r="G1394" s="77" t="s">
        <v>1957</v>
      </c>
    </row>
    <row r="1395" spans="2:7">
      <c r="B1395" s="88" t="s">
        <v>2060</v>
      </c>
      <c r="C1395" s="77" t="s">
        <v>1313</v>
      </c>
      <c r="D1395" s="77">
        <v>58</v>
      </c>
      <c r="E1395" s="77">
        <v>586</v>
      </c>
      <c r="F1395" s="77">
        <v>5861</v>
      </c>
      <c r="G1395" s="77" t="s">
        <v>1958</v>
      </c>
    </row>
    <row r="1396" spans="2:7">
      <c r="B1396" s="88" t="s">
        <v>2060</v>
      </c>
      <c r="C1396" s="77" t="s">
        <v>1313</v>
      </c>
      <c r="D1396" s="77">
        <v>58</v>
      </c>
      <c r="E1396" s="77">
        <v>586</v>
      </c>
      <c r="F1396" s="77">
        <v>5862</v>
      </c>
      <c r="G1396" s="77" t="s">
        <v>1959</v>
      </c>
    </row>
    <row r="1397" spans="2:7">
      <c r="B1397" s="88" t="s">
        <v>2060</v>
      </c>
      <c r="C1397" s="77" t="s">
        <v>1313</v>
      </c>
      <c r="D1397" s="77">
        <v>58</v>
      </c>
      <c r="E1397" s="77">
        <v>586</v>
      </c>
      <c r="F1397" s="77">
        <v>5863</v>
      </c>
      <c r="G1397" s="77" t="s">
        <v>1960</v>
      </c>
    </row>
    <row r="1398" spans="2:7">
      <c r="B1398" s="88" t="s">
        <v>2060</v>
      </c>
      <c r="C1398" s="77" t="s">
        <v>1313</v>
      </c>
      <c r="D1398" s="77">
        <v>58</v>
      </c>
      <c r="E1398" s="77">
        <v>586</v>
      </c>
      <c r="F1398" s="77">
        <v>5864</v>
      </c>
      <c r="G1398" s="77" t="s">
        <v>1961</v>
      </c>
    </row>
    <row r="1399" spans="2:7">
      <c r="B1399" s="88" t="s">
        <v>2060</v>
      </c>
      <c r="C1399" s="77" t="s">
        <v>1313</v>
      </c>
      <c r="D1399" s="77">
        <v>58</v>
      </c>
      <c r="E1399" s="77">
        <v>589</v>
      </c>
      <c r="F1399" s="77">
        <v>0</v>
      </c>
      <c r="G1399" s="77" t="s">
        <v>1962</v>
      </c>
    </row>
    <row r="1400" spans="2:7">
      <c r="B1400" s="88" t="s">
        <v>2060</v>
      </c>
      <c r="C1400" s="77" t="s">
        <v>1313</v>
      </c>
      <c r="D1400" s="77">
        <v>58</v>
      </c>
      <c r="E1400" s="77">
        <v>589</v>
      </c>
      <c r="F1400" s="77">
        <v>5891</v>
      </c>
      <c r="G1400" s="77" t="s">
        <v>1963</v>
      </c>
    </row>
    <row r="1401" spans="2:7">
      <c r="B1401" s="88" t="s">
        <v>2060</v>
      </c>
      <c r="C1401" s="77" t="s">
        <v>1313</v>
      </c>
      <c r="D1401" s="77">
        <v>58</v>
      </c>
      <c r="E1401" s="77">
        <v>589</v>
      </c>
      <c r="F1401" s="77">
        <v>5892</v>
      </c>
      <c r="G1401" s="77" t="s">
        <v>1964</v>
      </c>
    </row>
    <row r="1402" spans="2:7">
      <c r="B1402" s="88" t="s">
        <v>2060</v>
      </c>
      <c r="C1402" s="77" t="s">
        <v>1313</v>
      </c>
      <c r="D1402" s="77">
        <v>58</v>
      </c>
      <c r="E1402" s="77">
        <v>589</v>
      </c>
      <c r="F1402" s="77">
        <v>5893</v>
      </c>
      <c r="G1402" s="77" t="s">
        <v>1965</v>
      </c>
    </row>
    <row r="1403" spans="2:7">
      <c r="B1403" s="88" t="s">
        <v>2060</v>
      </c>
      <c r="C1403" s="77" t="s">
        <v>1313</v>
      </c>
      <c r="D1403" s="77">
        <v>58</v>
      </c>
      <c r="E1403" s="77">
        <v>589</v>
      </c>
      <c r="F1403" s="77">
        <v>5894</v>
      </c>
      <c r="G1403" s="77" t="s">
        <v>1966</v>
      </c>
    </row>
    <row r="1404" spans="2:7">
      <c r="B1404" s="88" t="s">
        <v>2060</v>
      </c>
      <c r="C1404" s="77" t="s">
        <v>1313</v>
      </c>
      <c r="D1404" s="77">
        <v>58</v>
      </c>
      <c r="E1404" s="77">
        <v>589</v>
      </c>
      <c r="F1404" s="77">
        <v>5895</v>
      </c>
      <c r="G1404" s="77" t="s">
        <v>1967</v>
      </c>
    </row>
    <row r="1405" spans="2:7">
      <c r="B1405" s="88" t="s">
        <v>2060</v>
      </c>
      <c r="C1405" s="77" t="s">
        <v>1313</v>
      </c>
      <c r="D1405" s="77">
        <v>58</v>
      </c>
      <c r="E1405" s="77">
        <v>589</v>
      </c>
      <c r="F1405" s="77">
        <v>5896</v>
      </c>
      <c r="G1405" s="77" t="s">
        <v>1968</v>
      </c>
    </row>
    <row r="1406" spans="2:7">
      <c r="B1406" s="88" t="s">
        <v>2060</v>
      </c>
      <c r="C1406" s="77" t="s">
        <v>1313</v>
      </c>
      <c r="D1406" s="77">
        <v>58</v>
      </c>
      <c r="E1406" s="77">
        <v>589</v>
      </c>
      <c r="F1406" s="77">
        <v>5897</v>
      </c>
      <c r="G1406" s="77" t="s">
        <v>1969</v>
      </c>
    </row>
    <row r="1407" spans="2:7">
      <c r="B1407" s="88" t="s">
        <v>2060</v>
      </c>
      <c r="C1407" s="77" t="s">
        <v>1313</v>
      </c>
      <c r="D1407" s="77">
        <v>58</v>
      </c>
      <c r="E1407" s="77">
        <v>589</v>
      </c>
      <c r="F1407" s="77">
        <v>5898</v>
      </c>
      <c r="G1407" s="77" t="s">
        <v>1970</v>
      </c>
    </row>
    <row r="1408" spans="2:7">
      <c r="B1408" s="88" t="s">
        <v>2060</v>
      </c>
      <c r="C1408" s="77" t="s">
        <v>1313</v>
      </c>
      <c r="D1408" s="77">
        <v>58</v>
      </c>
      <c r="E1408" s="77">
        <v>589</v>
      </c>
      <c r="F1408" s="77">
        <v>5899</v>
      </c>
      <c r="G1408" s="77" t="s">
        <v>1971</v>
      </c>
    </row>
    <row r="1409" spans="2:7">
      <c r="B1409" s="88" t="s">
        <v>2060</v>
      </c>
      <c r="C1409" s="77" t="s">
        <v>1313</v>
      </c>
      <c r="D1409" s="77">
        <v>59</v>
      </c>
      <c r="E1409" s="77">
        <v>0</v>
      </c>
      <c r="F1409" s="77">
        <v>0</v>
      </c>
      <c r="G1409" s="77" t="s">
        <v>1324</v>
      </c>
    </row>
    <row r="1410" spans="2:7">
      <c r="B1410" s="88" t="s">
        <v>2060</v>
      </c>
      <c r="C1410" s="77" t="s">
        <v>1313</v>
      </c>
      <c r="D1410" s="77">
        <v>59</v>
      </c>
      <c r="E1410" s="77">
        <v>590</v>
      </c>
      <c r="F1410" s="77">
        <v>0</v>
      </c>
      <c r="G1410" s="77" t="s">
        <v>1972</v>
      </c>
    </row>
    <row r="1411" spans="2:7">
      <c r="B1411" s="88" t="s">
        <v>2060</v>
      </c>
      <c r="C1411" s="77" t="s">
        <v>1313</v>
      </c>
      <c r="D1411" s="77">
        <v>59</v>
      </c>
      <c r="E1411" s="77">
        <v>590</v>
      </c>
      <c r="F1411" s="77">
        <v>5900</v>
      </c>
      <c r="G1411" s="77" t="s">
        <v>272</v>
      </c>
    </row>
    <row r="1412" spans="2:7">
      <c r="B1412" s="88" t="s">
        <v>2060</v>
      </c>
      <c r="C1412" s="77" t="s">
        <v>1313</v>
      </c>
      <c r="D1412" s="77">
        <v>59</v>
      </c>
      <c r="E1412" s="77">
        <v>590</v>
      </c>
      <c r="F1412" s="77">
        <v>5908</v>
      </c>
      <c r="G1412" s="77" t="s">
        <v>1821</v>
      </c>
    </row>
    <row r="1413" spans="2:7">
      <c r="B1413" s="88" t="s">
        <v>2060</v>
      </c>
      <c r="C1413" s="77" t="s">
        <v>1313</v>
      </c>
      <c r="D1413" s="77">
        <v>59</v>
      </c>
      <c r="E1413" s="77">
        <v>590</v>
      </c>
      <c r="F1413" s="77">
        <v>5909</v>
      </c>
      <c r="G1413" s="77" t="s">
        <v>273</v>
      </c>
    </row>
    <row r="1414" spans="2:7">
      <c r="B1414" s="88" t="s">
        <v>2060</v>
      </c>
      <c r="C1414" s="77" t="s">
        <v>1313</v>
      </c>
      <c r="D1414" s="77">
        <v>59</v>
      </c>
      <c r="E1414" s="77">
        <v>591</v>
      </c>
      <c r="F1414" s="77">
        <v>0</v>
      </c>
      <c r="G1414" s="77" t="s">
        <v>1973</v>
      </c>
    </row>
    <row r="1415" spans="2:7">
      <c r="B1415" s="88" t="s">
        <v>2060</v>
      </c>
      <c r="C1415" s="77" t="s">
        <v>1313</v>
      </c>
      <c r="D1415" s="77">
        <v>59</v>
      </c>
      <c r="E1415" s="77">
        <v>591</v>
      </c>
      <c r="F1415" s="77">
        <v>5911</v>
      </c>
      <c r="G1415" s="77" t="s">
        <v>1974</v>
      </c>
    </row>
    <row r="1416" spans="2:7">
      <c r="B1416" s="88" t="s">
        <v>2060</v>
      </c>
      <c r="C1416" s="77" t="s">
        <v>1313</v>
      </c>
      <c r="D1416" s="77">
        <v>59</v>
      </c>
      <c r="E1416" s="77">
        <v>591</v>
      </c>
      <c r="F1416" s="77">
        <v>5912</v>
      </c>
      <c r="G1416" s="77" t="s">
        <v>1975</v>
      </c>
    </row>
    <row r="1417" spans="2:7">
      <c r="B1417" s="88" t="s">
        <v>2060</v>
      </c>
      <c r="C1417" s="77" t="s">
        <v>1313</v>
      </c>
      <c r="D1417" s="77">
        <v>59</v>
      </c>
      <c r="E1417" s="77">
        <v>591</v>
      </c>
      <c r="F1417" s="77">
        <v>5913</v>
      </c>
      <c r="G1417" s="77" t="s">
        <v>1976</v>
      </c>
    </row>
    <row r="1418" spans="2:7">
      <c r="B1418" s="88" t="s">
        <v>2060</v>
      </c>
      <c r="C1418" s="77" t="s">
        <v>1313</v>
      </c>
      <c r="D1418" s="77">
        <v>59</v>
      </c>
      <c r="E1418" s="77">
        <v>591</v>
      </c>
      <c r="F1418" s="77">
        <v>5914</v>
      </c>
      <c r="G1418" s="77" t="s">
        <v>1977</v>
      </c>
    </row>
    <row r="1419" spans="2:7">
      <c r="B1419" s="88" t="s">
        <v>2060</v>
      </c>
      <c r="C1419" s="77" t="s">
        <v>1313</v>
      </c>
      <c r="D1419" s="77">
        <v>59</v>
      </c>
      <c r="E1419" s="77">
        <v>592</v>
      </c>
      <c r="F1419" s="77">
        <v>0</v>
      </c>
      <c r="G1419" s="77" t="s">
        <v>1978</v>
      </c>
    </row>
    <row r="1420" spans="2:7">
      <c r="B1420" s="88" t="s">
        <v>2060</v>
      </c>
      <c r="C1420" s="77" t="s">
        <v>1313</v>
      </c>
      <c r="D1420" s="77">
        <v>59</v>
      </c>
      <c r="E1420" s="77">
        <v>592</v>
      </c>
      <c r="F1420" s="77">
        <v>5921</v>
      </c>
      <c r="G1420" s="77" t="s">
        <v>1978</v>
      </c>
    </row>
    <row r="1421" spans="2:7">
      <c r="B1421" s="88" t="s">
        <v>2060</v>
      </c>
      <c r="C1421" s="77" t="s">
        <v>1313</v>
      </c>
      <c r="D1421" s="77">
        <v>59</v>
      </c>
      <c r="E1421" s="77">
        <v>593</v>
      </c>
      <c r="F1421" s="77">
        <v>0</v>
      </c>
      <c r="G1421" s="77" t="s">
        <v>1979</v>
      </c>
    </row>
    <row r="1422" spans="2:7">
      <c r="B1422" s="88" t="s">
        <v>2060</v>
      </c>
      <c r="C1422" s="77" t="s">
        <v>1313</v>
      </c>
      <c r="D1422" s="77">
        <v>59</v>
      </c>
      <c r="E1422" s="77">
        <v>593</v>
      </c>
      <c r="F1422" s="77">
        <v>5931</v>
      </c>
      <c r="G1422" s="77" t="s">
        <v>1980</v>
      </c>
    </row>
    <row r="1423" spans="2:7">
      <c r="B1423" s="88" t="s">
        <v>2060</v>
      </c>
      <c r="C1423" s="77" t="s">
        <v>1313</v>
      </c>
      <c r="D1423" s="77">
        <v>59</v>
      </c>
      <c r="E1423" s="77">
        <v>593</v>
      </c>
      <c r="F1423" s="77">
        <v>5932</v>
      </c>
      <c r="G1423" s="77" t="s">
        <v>1981</v>
      </c>
    </row>
    <row r="1424" spans="2:7">
      <c r="B1424" s="88" t="s">
        <v>2060</v>
      </c>
      <c r="C1424" s="77" t="s">
        <v>1313</v>
      </c>
      <c r="D1424" s="77">
        <v>59</v>
      </c>
      <c r="E1424" s="77">
        <v>593</v>
      </c>
      <c r="F1424" s="77">
        <v>5933</v>
      </c>
      <c r="G1424" s="77" t="s">
        <v>1982</v>
      </c>
    </row>
    <row r="1425" spans="2:7">
      <c r="B1425" s="88" t="s">
        <v>2060</v>
      </c>
      <c r="C1425" s="77" t="s">
        <v>1313</v>
      </c>
      <c r="D1425" s="77">
        <v>59</v>
      </c>
      <c r="E1425" s="77">
        <v>593</v>
      </c>
      <c r="F1425" s="77">
        <v>5939</v>
      </c>
      <c r="G1425" s="77" t="s">
        <v>1983</v>
      </c>
    </row>
    <row r="1426" spans="2:7">
      <c r="B1426" s="88" t="s">
        <v>2060</v>
      </c>
      <c r="C1426" s="77" t="s">
        <v>1313</v>
      </c>
      <c r="D1426" s="77">
        <v>60</v>
      </c>
      <c r="E1426" s="77">
        <v>0</v>
      </c>
      <c r="F1426" s="77">
        <v>0</v>
      </c>
      <c r="G1426" s="77" t="s">
        <v>1325</v>
      </c>
    </row>
    <row r="1427" spans="2:7">
      <c r="B1427" s="88" t="s">
        <v>2060</v>
      </c>
      <c r="C1427" s="77" t="s">
        <v>1313</v>
      </c>
      <c r="D1427" s="77">
        <v>60</v>
      </c>
      <c r="E1427" s="77">
        <v>600</v>
      </c>
      <c r="F1427" s="77">
        <v>0</v>
      </c>
      <c r="G1427" s="77" t="s">
        <v>1984</v>
      </c>
    </row>
    <row r="1428" spans="2:7">
      <c r="B1428" s="88" t="s">
        <v>2060</v>
      </c>
      <c r="C1428" s="77" t="s">
        <v>1313</v>
      </c>
      <c r="D1428" s="77">
        <v>60</v>
      </c>
      <c r="E1428" s="77">
        <v>600</v>
      </c>
      <c r="F1428" s="77">
        <v>6000</v>
      </c>
      <c r="G1428" s="77" t="s">
        <v>272</v>
      </c>
    </row>
    <row r="1429" spans="2:7">
      <c r="B1429" s="88" t="s">
        <v>2060</v>
      </c>
      <c r="C1429" s="77" t="s">
        <v>1313</v>
      </c>
      <c r="D1429" s="77">
        <v>60</v>
      </c>
      <c r="E1429" s="77">
        <v>600</v>
      </c>
      <c r="F1429" s="77">
        <v>6008</v>
      </c>
      <c r="G1429" s="77" t="s">
        <v>1821</v>
      </c>
    </row>
    <row r="1430" spans="2:7">
      <c r="B1430" s="88" t="s">
        <v>2060</v>
      </c>
      <c r="C1430" s="77" t="s">
        <v>1313</v>
      </c>
      <c r="D1430" s="77">
        <v>60</v>
      </c>
      <c r="E1430" s="77">
        <v>600</v>
      </c>
      <c r="F1430" s="77">
        <v>6009</v>
      </c>
      <c r="G1430" s="77" t="s">
        <v>273</v>
      </c>
    </row>
    <row r="1431" spans="2:7">
      <c r="B1431" s="88" t="s">
        <v>2060</v>
      </c>
      <c r="C1431" s="77" t="s">
        <v>1313</v>
      </c>
      <c r="D1431" s="77">
        <v>60</v>
      </c>
      <c r="E1431" s="77">
        <v>601</v>
      </c>
      <c r="F1431" s="77">
        <v>0</v>
      </c>
      <c r="G1431" s="77" t="s">
        <v>1985</v>
      </c>
    </row>
    <row r="1432" spans="2:7">
      <c r="B1432" s="88" t="s">
        <v>2060</v>
      </c>
      <c r="C1432" s="77" t="s">
        <v>1313</v>
      </c>
      <c r="D1432" s="77">
        <v>60</v>
      </c>
      <c r="E1432" s="77">
        <v>601</v>
      </c>
      <c r="F1432" s="77">
        <v>6011</v>
      </c>
      <c r="G1432" s="77" t="s">
        <v>1986</v>
      </c>
    </row>
    <row r="1433" spans="2:7">
      <c r="B1433" s="88" t="s">
        <v>2060</v>
      </c>
      <c r="C1433" s="77" t="s">
        <v>1313</v>
      </c>
      <c r="D1433" s="77">
        <v>60</v>
      </c>
      <c r="E1433" s="77">
        <v>601</v>
      </c>
      <c r="F1433" s="77">
        <v>6012</v>
      </c>
      <c r="G1433" s="77" t="s">
        <v>1987</v>
      </c>
    </row>
    <row r="1434" spans="2:7">
      <c r="B1434" s="88" t="s">
        <v>2060</v>
      </c>
      <c r="C1434" s="77" t="s">
        <v>1313</v>
      </c>
      <c r="D1434" s="77">
        <v>60</v>
      </c>
      <c r="E1434" s="77">
        <v>601</v>
      </c>
      <c r="F1434" s="77">
        <v>6013</v>
      </c>
      <c r="G1434" s="77" t="s">
        <v>1988</v>
      </c>
    </row>
    <row r="1435" spans="2:7">
      <c r="B1435" s="88" t="s">
        <v>2060</v>
      </c>
      <c r="C1435" s="77" t="s">
        <v>1313</v>
      </c>
      <c r="D1435" s="77">
        <v>60</v>
      </c>
      <c r="E1435" s="77">
        <v>601</v>
      </c>
      <c r="F1435" s="77">
        <v>6014</v>
      </c>
      <c r="G1435" s="77" t="s">
        <v>1989</v>
      </c>
    </row>
    <row r="1436" spans="2:7">
      <c r="B1436" s="88" t="s">
        <v>2060</v>
      </c>
      <c r="C1436" s="77" t="s">
        <v>1313</v>
      </c>
      <c r="D1436" s="77">
        <v>60</v>
      </c>
      <c r="E1436" s="77">
        <v>602</v>
      </c>
      <c r="F1436" s="77">
        <v>0</v>
      </c>
      <c r="G1436" s="77" t="s">
        <v>1990</v>
      </c>
    </row>
    <row r="1437" spans="2:7">
      <c r="B1437" s="88" t="s">
        <v>2060</v>
      </c>
      <c r="C1437" s="77" t="s">
        <v>1313</v>
      </c>
      <c r="D1437" s="77">
        <v>60</v>
      </c>
      <c r="E1437" s="77">
        <v>602</v>
      </c>
      <c r="F1437" s="77">
        <v>6021</v>
      </c>
      <c r="G1437" s="77" t="s">
        <v>1991</v>
      </c>
    </row>
    <row r="1438" spans="2:7">
      <c r="B1438" s="88" t="s">
        <v>2060</v>
      </c>
      <c r="C1438" s="77" t="s">
        <v>1313</v>
      </c>
      <c r="D1438" s="77">
        <v>60</v>
      </c>
      <c r="E1438" s="77">
        <v>602</v>
      </c>
      <c r="F1438" s="77">
        <v>6022</v>
      </c>
      <c r="G1438" s="77" t="s">
        <v>1992</v>
      </c>
    </row>
    <row r="1439" spans="2:7">
      <c r="B1439" s="88" t="s">
        <v>2060</v>
      </c>
      <c r="C1439" s="77" t="s">
        <v>1313</v>
      </c>
      <c r="D1439" s="77">
        <v>60</v>
      </c>
      <c r="E1439" s="77">
        <v>602</v>
      </c>
      <c r="F1439" s="77">
        <v>6023</v>
      </c>
      <c r="G1439" s="77" t="s">
        <v>1993</v>
      </c>
    </row>
    <row r="1440" spans="2:7">
      <c r="B1440" s="88" t="s">
        <v>2060</v>
      </c>
      <c r="C1440" s="77" t="s">
        <v>1313</v>
      </c>
      <c r="D1440" s="77">
        <v>60</v>
      </c>
      <c r="E1440" s="77">
        <v>602</v>
      </c>
      <c r="F1440" s="77">
        <v>6029</v>
      </c>
      <c r="G1440" s="77" t="s">
        <v>1994</v>
      </c>
    </row>
    <row r="1441" spans="2:7">
      <c r="B1441" s="88" t="s">
        <v>2060</v>
      </c>
      <c r="C1441" s="77" t="s">
        <v>1313</v>
      </c>
      <c r="D1441" s="77">
        <v>60</v>
      </c>
      <c r="E1441" s="77">
        <v>603</v>
      </c>
      <c r="F1441" s="77">
        <v>0</v>
      </c>
      <c r="G1441" s="77" t="s">
        <v>1995</v>
      </c>
    </row>
    <row r="1442" spans="2:7">
      <c r="B1442" s="88" t="s">
        <v>2060</v>
      </c>
      <c r="C1442" s="77" t="s">
        <v>1313</v>
      </c>
      <c r="D1442" s="77">
        <v>60</v>
      </c>
      <c r="E1442" s="77">
        <v>603</v>
      </c>
      <c r="F1442" s="77">
        <v>6031</v>
      </c>
      <c r="G1442" s="77" t="s">
        <v>1996</v>
      </c>
    </row>
    <row r="1443" spans="2:7">
      <c r="B1443" s="88" t="s">
        <v>2060</v>
      </c>
      <c r="C1443" s="77" t="s">
        <v>1313</v>
      </c>
      <c r="D1443" s="77">
        <v>60</v>
      </c>
      <c r="E1443" s="77">
        <v>603</v>
      </c>
      <c r="F1443" s="77">
        <v>6032</v>
      </c>
      <c r="G1443" s="77" t="s">
        <v>1997</v>
      </c>
    </row>
    <row r="1444" spans="2:7">
      <c r="B1444" s="88" t="s">
        <v>2060</v>
      </c>
      <c r="C1444" s="77" t="s">
        <v>1313</v>
      </c>
      <c r="D1444" s="77">
        <v>60</v>
      </c>
      <c r="E1444" s="77">
        <v>603</v>
      </c>
      <c r="F1444" s="77">
        <v>6033</v>
      </c>
      <c r="G1444" s="77" t="s">
        <v>1998</v>
      </c>
    </row>
    <row r="1445" spans="2:7">
      <c r="B1445" s="88" t="s">
        <v>2060</v>
      </c>
      <c r="C1445" s="77" t="s">
        <v>1313</v>
      </c>
      <c r="D1445" s="77">
        <v>60</v>
      </c>
      <c r="E1445" s="77">
        <v>603</v>
      </c>
      <c r="F1445" s="77">
        <v>6034</v>
      </c>
      <c r="G1445" s="77" t="s">
        <v>1999</v>
      </c>
    </row>
    <row r="1446" spans="2:7">
      <c r="B1446" s="88" t="s">
        <v>2060</v>
      </c>
      <c r="C1446" s="77" t="s">
        <v>1313</v>
      </c>
      <c r="D1446" s="77">
        <v>60</v>
      </c>
      <c r="E1446" s="77">
        <v>604</v>
      </c>
      <c r="F1446" s="77">
        <v>0</v>
      </c>
      <c r="G1446" s="77" t="s">
        <v>2000</v>
      </c>
    </row>
    <row r="1447" spans="2:7">
      <c r="B1447" s="88" t="s">
        <v>2060</v>
      </c>
      <c r="C1447" s="77" t="s">
        <v>1313</v>
      </c>
      <c r="D1447" s="77">
        <v>60</v>
      </c>
      <c r="E1447" s="77">
        <v>604</v>
      </c>
      <c r="F1447" s="77">
        <v>6041</v>
      </c>
      <c r="G1447" s="77" t="s">
        <v>2001</v>
      </c>
    </row>
    <row r="1448" spans="2:7">
      <c r="B1448" s="88" t="s">
        <v>2060</v>
      </c>
      <c r="C1448" s="77" t="s">
        <v>1313</v>
      </c>
      <c r="D1448" s="77">
        <v>60</v>
      </c>
      <c r="E1448" s="77">
        <v>604</v>
      </c>
      <c r="F1448" s="77">
        <v>6042</v>
      </c>
      <c r="G1448" s="77" t="s">
        <v>2002</v>
      </c>
    </row>
    <row r="1449" spans="2:7">
      <c r="B1449" s="88" t="s">
        <v>2060</v>
      </c>
      <c r="C1449" s="77" t="s">
        <v>1313</v>
      </c>
      <c r="D1449" s="77">
        <v>60</v>
      </c>
      <c r="E1449" s="77">
        <v>604</v>
      </c>
      <c r="F1449" s="77">
        <v>6043</v>
      </c>
      <c r="G1449" s="77" t="s">
        <v>2003</v>
      </c>
    </row>
    <row r="1450" spans="2:7">
      <c r="B1450" s="88" t="s">
        <v>2060</v>
      </c>
      <c r="C1450" s="77" t="s">
        <v>1313</v>
      </c>
      <c r="D1450" s="77">
        <v>60</v>
      </c>
      <c r="E1450" s="77">
        <v>605</v>
      </c>
      <c r="F1450" s="77">
        <v>0</v>
      </c>
      <c r="G1450" s="77" t="s">
        <v>2004</v>
      </c>
    </row>
    <row r="1451" spans="2:7">
      <c r="B1451" s="88" t="s">
        <v>2060</v>
      </c>
      <c r="C1451" s="77" t="s">
        <v>1313</v>
      </c>
      <c r="D1451" s="77">
        <v>60</v>
      </c>
      <c r="E1451" s="77">
        <v>605</v>
      </c>
      <c r="F1451" s="77">
        <v>6051</v>
      </c>
      <c r="G1451" s="77" t="s">
        <v>2005</v>
      </c>
    </row>
    <row r="1452" spans="2:7">
      <c r="B1452" s="88" t="s">
        <v>2060</v>
      </c>
      <c r="C1452" s="77" t="s">
        <v>1313</v>
      </c>
      <c r="D1452" s="77">
        <v>60</v>
      </c>
      <c r="E1452" s="77">
        <v>605</v>
      </c>
      <c r="F1452" s="77">
        <v>6052</v>
      </c>
      <c r="G1452" s="77" t="s">
        <v>2006</v>
      </c>
    </row>
    <row r="1453" spans="2:7">
      <c r="B1453" s="88" t="s">
        <v>2060</v>
      </c>
      <c r="C1453" s="77" t="s">
        <v>1313</v>
      </c>
      <c r="D1453" s="77">
        <v>60</v>
      </c>
      <c r="E1453" s="77">
        <v>606</v>
      </c>
      <c r="F1453" s="77">
        <v>0</v>
      </c>
      <c r="G1453" s="77" t="s">
        <v>2007</v>
      </c>
    </row>
    <row r="1454" spans="2:7">
      <c r="B1454" s="88" t="s">
        <v>2060</v>
      </c>
      <c r="C1454" s="77" t="s">
        <v>1313</v>
      </c>
      <c r="D1454" s="77">
        <v>60</v>
      </c>
      <c r="E1454" s="77">
        <v>606</v>
      </c>
      <c r="F1454" s="77">
        <v>6061</v>
      </c>
      <c r="G1454" s="77" t="s">
        <v>2008</v>
      </c>
    </row>
    <row r="1455" spans="2:7">
      <c r="B1455" s="88" t="s">
        <v>2060</v>
      </c>
      <c r="C1455" s="77" t="s">
        <v>1313</v>
      </c>
      <c r="D1455" s="77">
        <v>60</v>
      </c>
      <c r="E1455" s="77">
        <v>606</v>
      </c>
      <c r="F1455" s="77">
        <v>6062</v>
      </c>
      <c r="G1455" s="77" t="s">
        <v>2009</v>
      </c>
    </row>
    <row r="1456" spans="2:7">
      <c r="B1456" s="88" t="s">
        <v>2060</v>
      </c>
      <c r="C1456" s="77" t="s">
        <v>1313</v>
      </c>
      <c r="D1456" s="77">
        <v>60</v>
      </c>
      <c r="E1456" s="77">
        <v>606</v>
      </c>
      <c r="F1456" s="77">
        <v>6063</v>
      </c>
      <c r="G1456" s="77" t="s">
        <v>2010</v>
      </c>
    </row>
    <row r="1457" spans="2:7">
      <c r="B1457" s="88" t="s">
        <v>2060</v>
      </c>
      <c r="C1457" s="77" t="s">
        <v>1313</v>
      </c>
      <c r="D1457" s="77">
        <v>60</v>
      </c>
      <c r="E1457" s="77">
        <v>606</v>
      </c>
      <c r="F1457" s="77">
        <v>6064</v>
      </c>
      <c r="G1457" s="77" t="s">
        <v>2011</v>
      </c>
    </row>
    <row r="1458" spans="2:7">
      <c r="B1458" s="88" t="s">
        <v>2060</v>
      </c>
      <c r="C1458" s="77" t="s">
        <v>1313</v>
      </c>
      <c r="D1458" s="77">
        <v>60</v>
      </c>
      <c r="E1458" s="77">
        <v>607</v>
      </c>
      <c r="F1458" s="77">
        <v>0</v>
      </c>
      <c r="G1458" s="77" t="s">
        <v>2012</v>
      </c>
    </row>
    <row r="1459" spans="2:7">
      <c r="B1459" s="88" t="s">
        <v>2060</v>
      </c>
      <c r="C1459" s="77" t="s">
        <v>1313</v>
      </c>
      <c r="D1459" s="77">
        <v>60</v>
      </c>
      <c r="E1459" s="77">
        <v>607</v>
      </c>
      <c r="F1459" s="77">
        <v>6071</v>
      </c>
      <c r="G1459" s="77" t="s">
        <v>2013</v>
      </c>
    </row>
    <row r="1460" spans="2:7">
      <c r="B1460" s="88" t="s">
        <v>2060</v>
      </c>
      <c r="C1460" s="77" t="s">
        <v>1313</v>
      </c>
      <c r="D1460" s="77">
        <v>60</v>
      </c>
      <c r="E1460" s="77">
        <v>607</v>
      </c>
      <c r="F1460" s="77">
        <v>6072</v>
      </c>
      <c r="G1460" s="77" t="s">
        <v>2014</v>
      </c>
    </row>
    <row r="1461" spans="2:7">
      <c r="B1461" s="88" t="s">
        <v>2060</v>
      </c>
      <c r="C1461" s="77" t="s">
        <v>1313</v>
      </c>
      <c r="D1461" s="77">
        <v>60</v>
      </c>
      <c r="E1461" s="77">
        <v>607</v>
      </c>
      <c r="F1461" s="77">
        <v>6073</v>
      </c>
      <c r="G1461" s="77" t="s">
        <v>2015</v>
      </c>
    </row>
    <row r="1462" spans="2:7">
      <c r="B1462" s="88" t="s">
        <v>2060</v>
      </c>
      <c r="C1462" s="77" t="s">
        <v>1313</v>
      </c>
      <c r="D1462" s="77">
        <v>60</v>
      </c>
      <c r="E1462" s="77">
        <v>608</v>
      </c>
      <c r="F1462" s="77">
        <v>0</v>
      </c>
      <c r="G1462" s="77" t="s">
        <v>2016</v>
      </c>
    </row>
    <row r="1463" spans="2:7">
      <c r="B1463" s="88" t="s">
        <v>2060</v>
      </c>
      <c r="C1463" s="77" t="s">
        <v>1313</v>
      </c>
      <c r="D1463" s="77">
        <v>60</v>
      </c>
      <c r="E1463" s="77">
        <v>608</v>
      </c>
      <c r="F1463" s="77">
        <v>6081</v>
      </c>
      <c r="G1463" s="77" t="s">
        <v>2017</v>
      </c>
    </row>
    <row r="1464" spans="2:7">
      <c r="B1464" s="88" t="s">
        <v>2060</v>
      </c>
      <c r="C1464" s="77" t="s">
        <v>1313</v>
      </c>
      <c r="D1464" s="77">
        <v>60</v>
      </c>
      <c r="E1464" s="77">
        <v>608</v>
      </c>
      <c r="F1464" s="77">
        <v>6082</v>
      </c>
      <c r="G1464" s="77" t="s">
        <v>2018</v>
      </c>
    </row>
    <row r="1465" spans="2:7">
      <c r="B1465" s="88" t="s">
        <v>2060</v>
      </c>
      <c r="C1465" s="77" t="s">
        <v>1313</v>
      </c>
      <c r="D1465" s="77">
        <v>60</v>
      </c>
      <c r="E1465" s="77">
        <v>609</v>
      </c>
      <c r="F1465" s="77">
        <v>0</v>
      </c>
      <c r="G1465" s="77" t="s">
        <v>2019</v>
      </c>
    </row>
    <row r="1466" spans="2:7">
      <c r="B1466" s="88" t="s">
        <v>2060</v>
      </c>
      <c r="C1466" s="77" t="s">
        <v>1313</v>
      </c>
      <c r="D1466" s="77">
        <v>60</v>
      </c>
      <c r="E1466" s="77">
        <v>609</v>
      </c>
      <c r="F1466" s="77">
        <v>6091</v>
      </c>
      <c r="G1466" s="77" t="s">
        <v>2020</v>
      </c>
    </row>
    <row r="1467" spans="2:7">
      <c r="B1467" s="88" t="s">
        <v>2060</v>
      </c>
      <c r="C1467" s="77" t="s">
        <v>1313</v>
      </c>
      <c r="D1467" s="77">
        <v>60</v>
      </c>
      <c r="E1467" s="77">
        <v>609</v>
      </c>
      <c r="F1467" s="77">
        <v>6092</v>
      </c>
      <c r="G1467" s="77" t="s">
        <v>2021</v>
      </c>
    </row>
    <row r="1468" spans="2:7">
      <c r="B1468" s="88" t="s">
        <v>2060</v>
      </c>
      <c r="C1468" s="77" t="s">
        <v>1313</v>
      </c>
      <c r="D1468" s="77">
        <v>60</v>
      </c>
      <c r="E1468" s="77">
        <v>609</v>
      </c>
      <c r="F1468" s="77">
        <v>6093</v>
      </c>
      <c r="G1468" s="77" t="s">
        <v>2022</v>
      </c>
    </row>
    <row r="1469" spans="2:7">
      <c r="B1469" s="88" t="s">
        <v>2060</v>
      </c>
      <c r="C1469" s="77" t="s">
        <v>1313</v>
      </c>
      <c r="D1469" s="77">
        <v>60</v>
      </c>
      <c r="E1469" s="77">
        <v>609</v>
      </c>
      <c r="F1469" s="77">
        <v>6094</v>
      </c>
      <c r="G1469" s="77" t="s">
        <v>2023</v>
      </c>
    </row>
    <row r="1470" spans="2:7">
      <c r="B1470" s="88" t="s">
        <v>2060</v>
      </c>
      <c r="C1470" s="77" t="s">
        <v>1313</v>
      </c>
      <c r="D1470" s="77">
        <v>60</v>
      </c>
      <c r="E1470" s="77">
        <v>609</v>
      </c>
      <c r="F1470" s="77">
        <v>6095</v>
      </c>
      <c r="G1470" s="77" t="s">
        <v>2024</v>
      </c>
    </row>
    <row r="1471" spans="2:7">
      <c r="B1471" s="88" t="s">
        <v>2060</v>
      </c>
      <c r="C1471" s="77" t="s">
        <v>1313</v>
      </c>
      <c r="D1471" s="77">
        <v>60</v>
      </c>
      <c r="E1471" s="77">
        <v>609</v>
      </c>
      <c r="F1471" s="77">
        <v>6096</v>
      </c>
      <c r="G1471" s="77" t="s">
        <v>2025</v>
      </c>
    </row>
    <row r="1472" spans="2:7">
      <c r="B1472" s="88" t="s">
        <v>2060</v>
      </c>
      <c r="C1472" s="77" t="s">
        <v>1313</v>
      </c>
      <c r="D1472" s="77">
        <v>60</v>
      </c>
      <c r="E1472" s="77">
        <v>609</v>
      </c>
      <c r="F1472" s="77">
        <v>6097</v>
      </c>
      <c r="G1472" s="77" t="s">
        <v>2026</v>
      </c>
    </row>
    <row r="1473" spans="2:7">
      <c r="B1473" s="88" t="s">
        <v>2060</v>
      </c>
      <c r="C1473" s="77" t="s">
        <v>1313</v>
      </c>
      <c r="D1473" s="77">
        <v>60</v>
      </c>
      <c r="E1473" s="77">
        <v>609</v>
      </c>
      <c r="F1473" s="77">
        <v>6098</v>
      </c>
      <c r="G1473" s="77" t="s">
        <v>2027</v>
      </c>
    </row>
    <row r="1474" spans="2:7">
      <c r="B1474" s="88" t="s">
        <v>2060</v>
      </c>
      <c r="C1474" s="77" t="s">
        <v>1313</v>
      </c>
      <c r="D1474" s="77">
        <v>60</v>
      </c>
      <c r="E1474" s="77">
        <v>609</v>
      </c>
      <c r="F1474" s="77">
        <v>6099</v>
      </c>
      <c r="G1474" s="77" t="s">
        <v>2028</v>
      </c>
    </row>
    <row r="1475" spans="2:7">
      <c r="B1475" s="88" t="s">
        <v>2060</v>
      </c>
      <c r="C1475" s="77" t="s">
        <v>1313</v>
      </c>
      <c r="D1475" s="77">
        <v>61</v>
      </c>
      <c r="E1475" s="77">
        <v>0</v>
      </c>
      <c r="F1475" s="77">
        <v>0</v>
      </c>
      <c r="G1475" s="77" t="s">
        <v>1326</v>
      </c>
    </row>
    <row r="1476" spans="2:7">
      <c r="B1476" s="88" t="s">
        <v>2060</v>
      </c>
      <c r="C1476" s="77" t="s">
        <v>1313</v>
      </c>
      <c r="D1476" s="77">
        <v>61</v>
      </c>
      <c r="E1476" s="77">
        <v>610</v>
      </c>
      <c r="F1476" s="77">
        <v>0</v>
      </c>
      <c r="G1476" s="77" t="s">
        <v>2029</v>
      </c>
    </row>
    <row r="1477" spans="2:7">
      <c r="B1477" s="88" t="s">
        <v>2060</v>
      </c>
      <c r="C1477" s="77" t="s">
        <v>1313</v>
      </c>
      <c r="D1477" s="77">
        <v>61</v>
      </c>
      <c r="E1477" s="77">
        <v>610</v>
      </c>
      <c r="F1477" s="77">
        <v>6100</v>
      </c>
      <c r="G1477" s="77" t="s">
        <v>272</v>
      </c>
    </row>
    <row r="1478" spans="2:7">
      <c r="B1478" s="88" t="s">
        <v>2060</v>
      </c>
      <c r="C1478" s="77" t="s">
        <v>1313</v>
      </c>
      <c r="D1478" s="77">
        <v>61</v>
      </c>
      <c r="E1478" s="77">
        <v>610</v>
      </c>
      <c r="F1478" s="77">
        <v>6108</v>
      </c>
      <c r="G1478" s="77" t="s">
        <v>1821</v>
      </c>
    </row>
    <row r="1479" spans="2:7">
      <c r="B1479" s="88" t="s">
        <v>2060</v>
      </c>
      <c r="C1479" s="77" t="s">
        <v>1313</v>
      </c>
      <c r="D1479" s="77">
        <v>61</v>
      </c>
      <c r="E1479" s="77">
        <v>610</v>
      </c>
      <c r="F1479" s="77">
        <v>6109</v>
      </c>
      <c r="G1479" s="77" t="s">
        <v>273</v>
      </c>
    </row>
    <row r="1480" spans="2:7">
      <c r="B1480" s="88" t="s">
        <v>2060</v>
      </c>
      <c r="C1480" s="77" t="s">
        <v>1313</v>
      </c>
      <c r="D1480" s="77">
        <v>61</v>
      </c>
      <c r="E1480" s="77">
        <v>611</v>
      </c>
      <c r="F1480" s="77">
        <v>0</v>
      </c>
      <c r="G1480" s="77" t="s">
        <v>2030</v>
      </c>
    </row>
    <row r="1481" spans="2:7">
      <c r="B1481" s="88" t="s">
        <v>2060</v>
      </c>
      <c r="C1481" s="77" t="s">
        <v>1313</v>
      </c>
      <c r="D1481" s="77">
        <v>61</v>
      </c>
      <c r="E1481" s="77">
        <v>611</v>
      </c>
      <c r="F1481" s="77">
        <v>6111</v>
      </c>
      <c r="G1481" s="77" t="s">
        <v>2031</v>
      </c>
    </row>
    <row r="1482" spans="2:7">
      <c r="B1482" s="88" t="s">
        <v>2060</v>
      </c>
      <c r="C1482" s="77" t="s">
        <v>1313</v>
      </c>
      <c r="D1482" s="77">
        <v>61</v>
      </c>
      <c r="E1482" s="77">
        <v>611</v>
      </c>
      <c r="F1482" s="77">
        <v>6112</v>
      </c>
      <c r="G1482" s="77" t="s">
        <v>2032</v>
      </c>
    </row>
    <row r="1483" spans="2:7">
      <c r="B1483" s="88" t="s">
        <v>2060</v>
      </c>
      <c r="C1483" s="77" t="s">
        <v>1313</v>
      </c>
      <c r="D1483" s="77">
        <v>61</v>
      </c>
      <c r="E1483" s="77">
        <v>611</v>
      </c>
      <c r="F1483" s="77">
        <v>6113</v>
      </c>
      <c r="G1483" s="77" t="s">
        <v>2033</v>
      </c>
    </row>
    <row r="1484" spans="2:7">
      <c r="B1484" s="88" t="s">
        <v>2060</v>
      </c>
      <c r="C1484" s="77" t="s">
        <v>1313</v>
      </c>
      <c r="D1484" s="77">
        <v>61</v>
      </c>
      <c r="E1484" s="77">
        <v>611</v>
      </c>
      <c r="F1484" s="77">
        <v>6114</v>
      </c>
      <c r="G1484" s="77" t="s">
        <v>2034</v>
      </c>
    </row>
    <row r="1485" spans="2:7">
      <c r="B1485" s="88" t="s">
        <v>2060</v>
      </c>
      <c r="C1485" s="77" t="s">
        <v>1313</v>
      </c>
      <c r="D1485" s="77">
        <v>61</v>
      </c>
      <c r="E1485" s="77">
        <v>611</v>
      </c>
      <c r="F1485" s="77">
        <v>6119</v>
      </c>
      <c r="G1485" s="77" t="s">
        <v>2035</v>
      </c>
    </row>
    <row r="1486" spans="2:7">
      <c r="B1486" s="88" t="s">
        <v>2060</v>
      </c>
      <c r="C1486" s="77" t="s">
        <v>1313</v>
      </c>
      <c r="D1486" s="77">
        <v>61</v>
      </c>
      <c r="E1486" s="77">
        <v>612</v>
      </c>
      <c r="F1486" s="77">
        <v>0</v>
      </c>
      <c r="G1486" s="77" t="s">
        <v>2036</v>
      </c>
    </row>
    <row r="1487" spans="2:7">
      <c r="B1487" s="88" t="s">
        <v>2060</v>
      </c>
      <c r="C1487" s="77" t="s">
        <v>1313</v>
      </c>
      <c r="D1487" s="77">
        <v>61</v>
      </c>
      <c r="E1487" s="77">
        <v>612</v>
      </c>
      <c r="F1487" s="77">
        <v>6121</v>
      </c>
      <c r="G1487" s="77" t="s">
        <v>2036</v>
      </c>
    </row>
    <row r="1488" spans="2:7">
      <c r="B1488" s="88" t="s">
        <v>2060</v>
      </c>
      <c r="C1488" s="77" t="s">
        <v>1313</v>
      </c>
      <c r="D1488" s="77">
        <v>61</v>
      </c>
      <c r="E1488" s="77">
        <v>619</v>
      </c>
      <c r="F1488" s="77">
        <v>0</v>
      </c>
      <c r="G1488" s="77" t="s">
        <v>2037</v>
      </c>
    </row>
    <row r="1489" spans="2:7">
      <c r="B1489" s="88" t="s">
        <v>2060</v>
      </c>
      <c r="C1489" s="77" t="s">
        <v>1313</v>
      </c>
      <c r="D1489" s="77">
        <v>61</v>
      </c>
      <c r="E1489" s="77">
        <v>619</v>
      </c>
      <c r="F1489" s="77">
        <v>6199</v>
      </c>
      <c r="G1489" s="77" t="s">
        <v>2037</v>
      </c>
    </row>
    <row r="1490" spans="2:7">
      <c r="B1490" s="88" t="s">
        <v>2062</v>
      </c>
      <c r="C1490" s="77" t="s">
        <v>1327</v>
      </c>
      <c r="D1490" s="77">
        <v>0</v>
      </c>
      <c r="E1490" s="77">
        <v>0</v>
      </c>
      <c r="F1490" s="77">
        <v>0</v>
      </c>
      <c r="G1490" s="77" t="s">
        <v>1328</v>
      </c>
    </row>
    <row r="1491" spans="2:7">
      <c r="B1491" s="88" t="s">
        <v>2062</v>
      </c>
      <c r="C1491" s="77" t="s">
        <v>1327</v>
      </c>
      <c r="D1491" s="77">
        <v>62</v>
      </c>
      <c r="E1491" s="77">
        <v>0</v>
      </c>
      <c r="F1491" s="77">
        <v>0</v>
      </c>
      <c r="G1491" s="77" t="s">
        <v>1329</v>
      </c>
    </row>
    <row r="1492" spans="2:7">
      <c r="B1492" s="88" t="s">
        <v>2062</v>
      </c>
      <c r="C1492" s="77" t="s">
        <v>1327</v>
      </c>
      <c r="D1492" s="77">
        <v>62</v>
      </c>
      <c r="E1492" s="77">
        <v>620</v>
      </c>
      <c r="F1492" s="77">
        <v>0</v>
      </c>
      <c r="G1492" s="77" t="s">
        <v>1330</v>
      </c>
    </row>
    <row r="1493" spans="2:7">
      <c r="B1493" s="88" t="s">
        <v>2062</v>
      </c>
      <c r="C1493" s="77" t="s">
        <v>1327</v>
      </c>
      <c r="D1493" s="77">
        <v>62</v>
      </c>
      <c r="E1493" s="77">
        <v>620</v>
      </c>
      <c r="F1493" s="77">
        <v>6200</v>
      </c>
      <c r="G1493" s="77" t="s">
        <v>272</v>
      </c>
    </row>
    <row r="1494" spans="2:7">
      <c r="B1494" s="88" t="s">
        <v>2062</v>
      </c>
      <c r="C1494" s="77" t="s">
        <v>1327</v>
      </c>
      <c r="D1494" s="77">
        <v>62</v>
      </c>
      <c r="E1494" s="77">
        <v>620</v>
      </c>
      <c r="F1494" s="77">
        <v>6209</v>
      </c>
      <c r="G1494" s="77" t="s">
        <v>273</v>
      </c>
    </row>
    <row r="1495" spans="2:7">
      <c r="B1495" s="88" t="s">
        <v>2062</v>
      </c>
      <c r="C1495" s="77" t="s">
        <v>1327</v>
      </c>
      <c r="D1495" s="77">
        <v>62</v>
      </c>
      <c r="E1495" s="77">
        <v>621</v>
      </c>
      <c r="F1495" s="77">
        <v>0</v>
      </c>
      <c r="G1495" s="77" t="s">
        <v>1331</v>
      </c>
    </row>
    <row r="1496" spans="2:7">
      <c r="B1496" s="88" t="s">
        <v>2062</v>
      </c>
      <c r="C1496" s="77" t="s">
        <v>1327</v>
      </c>
      <c r="D1496" s="77">
        <v>62</v>
      </c>
      <c r="E1496" s="77">
        <v>621</v>
      </c>
      <c r="F1496" s="77">
        <v>6211</v>
      </c>
      <c r="G1496" s="77" t="s">
        <v>1331</v>
      </c>
    </row>
    <row r="1497" spans="2:7">
      <c r="B1497" s="88" t="s">
        <v>2062</v>
      </c>
      <c r="C1497" s="77" t="s">
        <v>1327</v>
      </c>
      <c r="D1497" s="77">
        <v>62</v>
      </c>
      <c r="E1497" s="77">
        <v>622</v>
      </c>
      <c r="F1497" s="77">
        <v>0</v>
      </c>
      <c r="G1497" s="77" t="s">
        <v>1332</v>
      </c>
    </row>
    <row r="1498" spans="2:7">
      <c r="B1498" s="88" t="s">
        <v>2062</v>
      </c>
      <c r="C1498" s="77" t="s">
        <v>1327</v>
      </c>
      <c r="D1498" s="77">
        <v>62</v>
      </c>
      <c r="E1498" s="77">
        <v>622</v>
      </c>
      <c r="F1498" s="77">
        <v>6221</v>
      </c>
      <c r="G1498" s="77" t="s">
        <v>1333</v>
      </c>
    </row>
    <row r="1499" spans="2:7">
      <c r="B1499" s="88" t="s">
        <v>2062</v>
      </c>
      <c r="C1499" s="77" t="s">
        <v>1327</v>
      </c>
      <c r="D1499" s="77">
        <v>62</v>
      </c>
      <c r="E1499" s="77">
        <v>622</v>
      </c>
      <c r="F1499" s="77">
        <v>6222</v>
      </c>
      <c r="G1499" s="77" t="s">
        <v>1334</v>
      </c>
    </row>
    <row r="1500" spans="2:7">
      <c r="B1500" s="88" t="s">
        <v>2062</v>
      </c>
      <c r="C1500" s="77" t="s">
        <v>1327</v>
      </c>
      <c r="D1500" s="77">
        <v>62</v>
      </c>
      <c r="E1500" s="77">
        <v>622</v>
      </c>
      <c r="F1500" s="77">
        <v>6223</v>
      </c>
      <c r="G1500" s="77" t="s">
        <v>1335</v>
      </c>
    </row>
    <row r="1501" spans="2:7">
      <c r="B1501" s="88" t="s">
        <v>2062</v>
      </c>
      <c r="C1501" s="77" t="s">
        <v>1327</v>
      </c>
      <c r="D1501" s="77">
        <v>62</v>
      </c>
      <c r="E1501" s="77">
        <v>622</v>
      </c>
      <c r="F1501" s="77">
        <v>6229</v>
      </c>
      <c r="G1501" s="77" t="s">
        <v>1336</v>
      </c>
    </row>
    <row r="1502" spans="2:7">
      <c r="B1502" s="88" t="s">
        <v>2062</v>
      </c>
      <c r="C1502" s="77" t="s">
        <v>1327</v>
      </c>
      <c r="D1502" s="77">
        <v>63</v>
      </c>
      <c r="E1502" s="77">
        <v>0</v>
      </c>
      <c r="F1502" s="77">
        <v>0</v>
      </c>
      <c r="G1502" s="77" t="s">
        <v>1337</v>
      </c>
    </row>
    <row r="1503" spans="2:7">
      <c r="B1503" s="88" t="s">
        <v>2062</v>
      </c>
      <c r="C1503" s="77" t="s">
        <v>1327</v>
      </c>
      <c r="D1503" s="77">
        <v>63</v>
      </c>
      <c r="E1503" s="77">
        <v>630</v>
      </c>
      <c r="F1503" s="77">
        <v>0</v>
      </c>
      <c r="G1503" s="77" t="s">
        <v>1338</v>
      </c>
    </row>
    <row r="1504" spans="2:7">
      <c r="B1504" s="88" t="s">
        <v>2062</v>
      </c>
      <c r="C1504" s="77" t="s">
        <v>1327</v>
      </c>
      <c r="D1504" s="77">
        <v>63</v>
      </c>
      <c r="E1504" s="77">
        <v>630</v>
      </c>
      <c r="F1504" s="77">
        <v>6300</v>
      </c>
      <c r="G1504" s="77" t="s">
        <v>272</v>
      </c>
    </row>
    <row r="1505" spans="2:7">
      <c r="B1505" s="88" t="s">
        <v>2062</v>
      </c>
      <c r="C1505" s="77" t="s">
        <v>1327</v>
      </c>
      <c r="D1505" s="77">
        <v>63</v>
      </c>
      <c r="E1505" s="77">
        <v>630</v>
      </c>
      <c r="F1505" s="77">
        <v>6309</v>
      </c>
      <c r="G1505" s="77" t="s">
        <v>273</v>
      </c>
    </row>
    <row r="1506" spans="2:7">
      <c r="B1506" s="88" t="s">
        <v>2062</v>
      </c>
      <c r="C1506" s="77" t="s">
        <v>1327</v>
      </c>
      <c r="D1506" s="77">
        <v>63</v>
      </c>
      <c r="E1506" s="77">
        <v>631</v>
      </c>
      <c r="F1506" s="77">
        <v>0</v>
      </c>
      <c r="G1506" s="77" t="s">
        <v>1339</v>
      </c>
    </row>
    <row r="1507" spans="2:7">
      <c r="B1507" s="88" t="s">
        <v>2062</v>
      </c>
      <c r="C1507" s="77" t="s">
        <v>1327</v>
      </c>
      <c r="D1507" s="77">
        <v>63</v>
      </c>
      <c r="E1507" s="77">
        <v>631</v>
      </c>
      <c r="F1507" s="77">
        <v>6311</v>
      </c>
      <c r="G1507" s="77" t="s">
        <v>1340</v>
      </c>
    </row>
    <row r="1508" spans="2:7">
      <c r="B1508" s="88" t="s">
        <v>2062</v>
      </c>
      <c r="C1508" s="77" t="s">
        <v>1327</v>
      </c>
      <c r="D1508" s="77">
        <v>63</v>
      </c>
      <c r="E1508" s="77">
        <v>631</v>
      </c>
      <c r="F1508" s="77">
        <v>6312</v>
      </c>
      <c r="G1508" s="77" t="s">
        <v>1341</v>
      </c>
    </row>
    <row r="1509" spans="2:7">
      <c r="B1509" s="88" t="s">
        <v>2062</v>
      </c>
      <c r="C1509" s="77" t="s">
        <v>1327</v>
      </c>
      <c r="D1509" s="77">
        <v>63</v>
      </c>
      <c r="E1509" s="77">
        <v>631</v>
      </c>
      <c r="F1509" s="77">
        <v>6313</v>
      </c>
      <c r="G1509" s="77" t="s">
        <v>1342</v>
      </c>
    </row>
    <row r="1510" spans="2:7">
      <c r="B1510" s="88" t="s">
        <v>2062</v>
      </c>
      <c r="C1510" s="77" t="s">
        <v>1327</v>
      </c>
      <c r="D1510" s="77">
        <v>63</v>
      </c>
      <c r="E1510" s="77">
        <v>631</v>
      </c>
      <c r="F1510" s="77">
        <v>6314</v>
      </c>
      <c r="G1510" s="77" t="s">
        <v>1343</v>
      </c>
    </row>
    <row r="1511" spans="2:7">
      <c r="B1511" s="88" t="s">
        <v>2062</v>
      </c>
      <c r="C1511" s="77" t="s">
        <v>1327</v>
      </c>
      <c r="D1511" s="77">
        <v>63</v>
      </c>
      <c r="E1511" s="77">
        <v>632</v>
      </c>
      <c r="F1511" s="77">
        <v>0</v>
      </c>
      <c r="G1511" s="77" t="s">
        <v>1344</v>
      </c>
    </row>
    <row r="1512" spans="2:7">
      <c r="B1512" s="88" t="s">
        <v>2062</v>
      </c>
      <c r="C1512" s="77" t="s">
        <v>1327</v>
      </c>
      <c r="D1512" s="77">
        <v>63</v>
      </c>
      <c r="E1512" s="77">
        <v>632</v>
      </c>
      <c r="F1512" s="77">
        <v>6321</v>
      </c>
      <c r="G1512" s="77" t="s">
        <v>1345</v>
      </c>
    </row>
    <row r="1513" spans="2:7">
      <c r="B1513" s="88" t="s">
        <v>2062</v>
      </c>
      <c r="C1513" s="77" t="s">
        <v>1327</v>
      </c>
      <c r="D1513" s="77">
        <v>63</v>
      </c>
      <c r="E1513" s="77">
        <v>632</v>
      </c>
      <c r="F1513" s="77">
        <v>6322</v>
      </c>
      <c r="G1513" s="77" t="s">
        <v>1346</v>
      </c>
    </row>
    <row r="1514" spans="2:7">
      <c r="B1514" s="88" t="s">
        <v>2062</v>
      </c>
      <c r="C1514" s="77" t="s">
        <v>1327</v>
      </c>
      <c r="D1514" s="77">
        <v>63</v>
      </c>
      <c r="E1514" s="77">
        <v>632</v>
      </c>
      <c r="F1514" s="77">
        <v>6323</v>
      </c>
      <c r="G1514" s="77" t="s">
        <v>1347</v>
      </c>
    </row>
    <row r="1515" spans="2:7">
      <c r="B1515" s="88" t="s">
        <v>2062</v>
      </c>
      <c r="C1515" s="77" t="s">
        <v>1327</v>
      </c>
      <c r="D1515" s="77">
        <v>63</v>
      </c>
      <c r="E1515" s="77">
        <v>632</v>
      </c>
      <c r="F1515" s="77">
        <v>6324</v>
      </c>
      <c r="G1515" s="77" t="s">
        <v>1348</v>
      </c>
    </row>
    <row r="1516" spans="2:7">
      <c r="B1516" s="88" t="s">
        <v>2062</v>
      </c>
      <c r="C1516" s="77" t="s">
        <v>1327</v>
      </c>
      <c r="D1516" s="77">
        <v>63</v>
      </c>
      <c r="E1516" s="77">
        <v>632</v>
      </c>
      <c r="F1516" s="77">
        <v>6325</v>
      </c>
      <c r="G1516" s="77" t="s">
        <v>1349</v>
      </c>
    </row>
    <row r="1517" spans="2:7">
      <c r="B1517" s="88" t="s">
        <v>2062</v>
      </c>
      <c r="C1517" s="77" t="s">
        <v>1327</v>
      </c>
      <c r="D1517" s="77">
        <v>64</v>
      </c>
      <c r="E1517" s="77">
        <v>0</v>
      </c>
      <c r="F1517" s="77">
        <v>0</v>
      </c>
      <c r="G1517" s="77" t="s">
        <v>1350</v>
      </c>
    </row>
    <row r="1518" spans="2:7">
      <c r="B1518" s="88" t="s">
        <v>2062</v>
      </c>
      <c r="C1518" s="77" t="s">
        <v>1327</v>
      </c>
      <c r="D1518" s="77">
        <v>64</v>
      </c>
      <c r="E1518" s="77">
        <v>640</v>
      </c>
      <c r="F1518" s="77">
        <v>0</v>
      </c>
      <c r="G1518" s="77" t="s">
        <v>1351</v>
      </c>
    </row>
    <row r="1519" spans="2:7">
      <c r="B1519" s="88" t="s">
        <v>2062</v>
      </c>
      <c r="C1519" s="77" t="s">
        <v>1327</v>
      </c>
      <c r="D1519" s="77">
        <v>64</v>
      </c>
      <c r="E1519" s="77">
        <v>640</v>
      </c>
      <c r="F1519" s="77">
        <v>6400</v>
      </c>
      <c r="G1519" s="77" t="s">
        <v>272</v>
      </c>
    </row>
    <row r="1520" spans="2:7">
      <c r="B1520" s="88" t="s">
        <v>2062</v>
      </c>
      <c r="C1520" s="77" t="s">
        <v>1327</v>
      </c>
      <c r="D1520" s="77">
        <v>64</v>
      </c>
      <c r="E1520" s="77">
        <v>640</v>
      </c>
      <c r="F1520" s="77">
        <v>6409</v>
      </c>
      <c r="G1520" s="77" t="s">
        <v>273</v>
      </c>
    </row>
    <row r="1521" spans="2:7">
      <c r="B1521" s="88" t="s">
        <v>2062</v>
      </c>
      <c r="C1521" s="77" t="s">
        <v>1327</v>
      </c>
      <c r="D1521" s="77">
        <v>64</v>
      </c>
      <c r="E1521" s="77">
        <v>641</v>
      </c>
      <c r="F1521" s="77">
        <v>0</v>
      </c>
      <c r="G1521" s="77" t="s">
        <v>1352</v>
      </c>
    </row>
    <row r="1522" spans="2:7">
      <c r="B1522" s="88" t="s">
        <v>2062</v>
      </c>
      <c r="C1522" s="77" t="s">
        <v>1327</v>
      </c>
      <c r="D1522" s="77">
        <v>64</v>
      </c>
      <c r="E1522" s="77">
        <v>641</v>
      </c>
      <c r="F1522" s="77">
        <v>6411</v>
      </c>
      <c r="G1522" s="77" t="s">
        <v>1353</v>
      </c>
    </row>
    <row r="1523" spans="2:7">
      <c r="B1523" s="88" t="s">
        <v>2062</v>
      </c>
      <c r="C1523" s="77" t="s">
        <v>1327</v>
      </c>
      <c r="D1523" s="77">
        <v>64</v>
      </c>
      <c r="E1523" s="77">
        <v>641</v>
      </c>
      <c r="F1523" s="77">
        <v>6412</v>
      </c>
      <c r="G1523" s="77" t="s">
        <v>1354</v>
      </c>
    </row>
    <row r="1524" spans="2:7">
      <c r="B1524" s="88" t="s">
        <v>2062</v>
      </c>
      <c r="C1524" s="77" t="s">
        <v>1327</v>
      </c>
      <c r="D1524" s="77">
        <v>64</v>
      </c>
      <c r="E1524" s="77">
        <v>642</v>
      </c>
      <c r="F1524" s="77">
        <v>0</v>
      </c>
      <c r="G1524" s="77" t="s">
        <v>1355</v>
      </c>
    </row>
    <row r="1525" spans="2:7">
      <c r="B1525" s="88" t="s">
        <v>2062</v>
      </c>
      <c r="C1525" s="77" t="s">
        <v>1327</v>
      </c>
      <c r="D1525" s="77">
        <v>64</v>
      </c>
      <c r="E1525" s="77">
        <v>642</v>
      </c>
      <c r="F1525" s="77">
        <v>6421</v>
      </c>
      <c r="G1525" s="77" t="s">
        <v>1355</v>
      </c>
    </row>
    <row r="1526" spans="2:7">
      <c r="B1526" s="88" t="s">
        <v>2062</v>
      </c>
      <c r="C1526" s="77" t="s">
        <v>1327</v>
      </c>
      <c r="D1526" s="77">
        <v>64</v>
      </c>
      <c r="E1526" s="77">
        <v>643</v>
      </c>
      <c r="F1526" s="77">
        <v>0</v>
      </c>
      <c r="G1526" s="77" t="s">
        <v>1356</v>
      </c>
    </row>
    <row r="1527" spans="2:7">
      <c r="B1527" s="88" t="s">
        <v>2062</v>
      </c>
      <c r="C1527" s="77" t="s">
        <v>1327</v>
      </c>
      <c r="D1527" s="77">
        <v>64</v>
      </c>
      <c r="E1527" s="77">
        <v>643</v>
      </c>
      <c r="F1527" s="77">
        <v>6431</v>
      </c>
      <c r="G1527" s="77" t="s">
        <v>1357</v>
      </c>
    </row>
    <row r="1528" spans="2:7">
      <c r="B1528" s="88" t="s">
        <v>2062</v>
      </c>
      <c r="C1528" s="77" t="s">
        <v>1327</v>
      </c>
      <c r="D1528" s="77">
        <v>64</v>
      </c>
      <c r="E1528" s="77">
        <v>643</v>
      </c>
      <c r="F1528" s="77">
        <v>6432</v>
      </c>
      <c r="G1528" s="77" t="s">
        <v>1358</v>
      </c>
    </row>
    <row r="1529" spans="2:7">
      <c r="B1529" s="88" t="s">
        <v>2062</v>
      </c>
      <c r="C1529" s="77" t="s">
        <v>1327</v>
      </c>
      <c r="D1529" s="77">
        <v>64</v>
      </c>
      <c r="E1529" s="77">
        <v>649</v>
      </c>
      <c r="F1529" s="77">
        <v>0</v>
      </c>
      <c r="G1529" s="77" t="s">
        <v>1359</v>
      </c>
    </row>
    <row r="1530" spans="2:7">
      <c r="B1530" s="88" t="s">
        <v>2062</v>
      </c>
      <c r="C1530" s="77" t="s">
        <v>1327</v>
      </c>
      <c r="D1530" s="77">
        <v>64</v>
      </c>
      <c r="E1530" s="77">
        <v>649</v>
      </c>
      <c r="F1530" s="77">
        <v>6491</v>
      </c>
      <c r="G1530" s="77" t="s">
        <v>1360</v>
      </c>
    </row>
    <row r="1531" spans="2:7">
      <c r="B1531" s="88" t="s">
        <v>2062</v>
      </c>
      <c r="C1531" s="77" t="s">
        <v>1327</v>
      </c>
      <c r="D1531" s="77">
        <v>64</v>
      </c>
      <c r="E1531" s="77">
        <v>649</v>
      </c>
      <c r="F1531" s="77">
        <v>6492</v>
      </c>
      <c r="G1531" s="77" t="s">
        <v>1361</v>
      </c>
    </row>
    <row r="1532" spans="2:7">
      <c r="B1532" s="88" t="s">
        <v>2062</v>
      </c>
      <c r="C1532" s="77" t="s">
        <v>1327</v>
      </c>
      <c r="D1532" s="77">
        <v>64</v>
      </c>
      <c r="E1532" s="77">
        <v>649</v>
      </c>
      <c r="F1532" s="77">
        <v>6493</v>
      </c>
      <c r="G1532" s="77" t="s">
        <v>1362</v>
      </c>
    </row>
    <row r="1533" spans="2:7">
      <c r="B1533" s="88" t="s">
        <v>2062</v>
      </c>
      <c r="C1533" s="77" t="s">
        <v>1327</v>
      </c>
      <c r="D1533" s="77">
        <v>64</v>
      </c>
      <c r="E1533" s="77">
        <v>649</v>
      </c>
      <c r="F1533" s="77">
        <v>6499</v>
      </c>
      <c r="G1533" s="77" t="s">
        <v>1363</v>
      </c>
    </row>
    <row r="1534" spans="2:7">
      <c r="B1534" s="88" t="s">
        <v>2062</v>
      </c>
      <c r="C1534" s="77" t="s">
        <v>1327</v>
      </c>
      <c r="D1534" s="77">
        <v>65</v>
      </c>
      <c r="E1534" s="77">
        <v>0</v>
      </c>
      <c r="F1534" s="77">
        <v>0</v>
      </c>
      <c r="G1534" s="77" t="s">
        <v>1364</v>
      </c>
    </row>
    <row r="1535" spans="2:7">
      <c r="B1535" s="88" t="s">
        <v>2062</v>
      </c>
      <c r="C1535" s="77" t="s">
        <v>1327</v>
      </c>
      <c r="D1535" s="77">
        <v>65</v>
      </c>
      <c r="E1535" s="77">
        <v>650</v>
      </c>
      <c r="F1535" s="77">
        <v>0</v>
      </c>
      <c r="G1535" s="77" t="s">
        <v>1365</v>
      </c>
    </row>
    <row r="1536" spans="2:7">
      <c r="B1536" s="88" t="s">
        <v>2062</v>
      </c>
      <c r="C1536" s="77" t="s">
        <v>1327</v>
      </c>
      <c r="D1536" s="77">
        <v>65</v>
      </c>
      <c r="E1536" s="77">
        <v>650</v>
      </c>
      <c r="F1536" s="77">
        <v>6500</v>
      </c>
      <c r="G1536" s="77" t="s">
        <v>272</v>
      </c>
    </row>
    <row r="1537" spans="2:7">
      <c r="B1537" s="88" t="s">
        <v>2062</v>
      </c>
      <c r="C1537" s="77" t="s">
        <v>1327</v>
      </c>
      <c r="D1537" s="77">
        <v>65</v>
      </c>
      <c r="E1537" s="77">
        <v>650</v>
      </c>
      <c r="F1537" s="77">
        <v>6509</v>
      </c>
      <c r="G1537" s="77" t="s">
        <v>273</v>
      </c>
    </row>
    <row r="1538" spans="2:7">
      <c r="B1538" s="88" t="s">
        <v>2062</v>
      </c>
      <c r="C1538" s="77" t="s">
        <v>1327</v>
      </c>
      <c r="D1538" s="77">
        <v>65</v>
      </c>
      <c r="E1538" s="77">
        <v>651</v>
      </c>
      <c r="F1538" s="77">
        <v>0</v>
      </c>
      <c r="G1538" s="77" t="s">
        <v>1366</v>
      </c>
    </row>
    <row r="1539" spans="2:7">
      <c r="B1539" s="88" t="s">
        <v>2062</v>
      </c>
      <c r="C1539" s="77" t="s">
        <v>1327</v>
      </c>
      <c r="D1539" s="77">
        <v>65</v>
      </c>
      <c r="E1539" s="77">
        <v>651</v>
      </c>
      <c r="F1539" s="77">
        <v>6511</v>
      </c>
      <c r="G1539" s="77" t="s">
        <v>1367</v>
      </c>
    </row>
    <row r="1540" spans="2:7">
      <c r="B1540" s="88" t="s">
        <v>2062</v>
      </c>
      <c r="C1540" s="77" t="s">
        <v>1327</v>
      </c>
      <c r="D1540" s="77">
        <v>65</v>
      </c>
      <c r="E1540" s="77">
        <v>651</v>
      </c>
      <c r="F1540" s="77">
        <v>6512</v>
      </c>
      <c r="G1540" s="77" t="s">
        <v>1368</v>
      </c>
    </row>
    <row r="1541" spans="2:7">
      <c r="B1541" s="88" t="s">
        <v>2062</v>
      </c>
      <c r="C1541" s="77" t="s">
        <v>1327</v>
      </c>
      <c r="D1541" s="77">
        <v>65</v>
      </c>
      <c r="E1541" s="77">
        <v>651</v>
      </c>
      <c r="F1541" s="77">
        <v>6513</v>
      </c>
      <c r="G1541" s="77" t="s">
        <v>1369</v>
      </c>
    </row>
    <row r="1542" spans="2:7">
      <c r="B1542" s="88" t="s">
        <v>2062</v>
      </c>
      <c r="C1542" s="77" t="s">
        <v>1327</v>
      </c>
      <c r="D1542" s="77">
        <v>65</v>
      </c>
      <c r="E1542" s="77">
        <v>651</v>
      </c>
      <c r="F1542" s="77">
        <v>6514</v>
      </c>
      <c r="G1542" s="77" t="s">
        <v>1370</v>
      </c>
    </row>
    <row r="1543" spans="2:7">
      <c r="B1543" s="88" t="s">
        <v>2062</v>
      </c>
      <c r="C1543" s="77" t="s">
        <v>1327</v>
      </c>
      <c r="D1543" s="77">
        <v>65</v>
      </c>
      <c r="E1543" s="77">
        <v>652</v>
      </c>
      <c r="F1543" s="77">
        <v>0</v>
      </c>
      <c r="G1543" s="77" t="s">
        <v>1371</v>
      </c>
    </row>
    <row r="1544" spans="2:7">
      <c r="B1544" s="88" t="s">
        <v>2062</v>
      </c>
      <c r="C1544" s="77" t="s">
        <v>1327</v>
      </c>
      <c r="D1544" s="77">
        <v>65</v>
      </c>
      <c r="E1544" s="77">
        <v>652</v>
      </c>
      <c r="F1544" s="77">
        <v>6521</v>
      </c>
      <c r="G1544" s="77" t="s">
        <v>1372</v>
      </c>
    </row>
    <row r="1545" spans="2:7">
      <c r="B1545" s="88" t="s">
        <v>2062</v>
      </c>
      <c r="C1545" s="77" t="s">
        <v>1327</v>
      </c>
      <c r="D1545" s="77">
        <v>65</v>
      </c>
      <c r="E1545" s="77">
        <v>652</v>
      </c>
      <c r="F1545" s="77">
        <v>6522</v>
      </c>
      <c r="G1545" s="77" t="s">
        <v>1373</v>
      </c>
    </row>
    <row r="1546" spans="2:7">
      <c r="B1546" s="88" t="s">
        <v>2062</v>
      </c>
      <c r="C1546" s="77" t="s">
        <v>1327</v>
      </c>
      <c r="D1546" s="77">
        <v>65</v>
      </c>
      <c r="E1546" s="77">
        <v>652</v>
      </c>
      <c r="F1546" s="77">
        <v>6529</v>
      </c>
      <c r="G1546" s="77" t="s">
        <v>1374</v>
      </c>
    </row>
    <row r="1547" spans="2:7">
      <c r="B1547" s="88" t="s">
        <v>2062</v>
      </c>
      <c r="C1547" s="77" t="s">
        <v>1327</v>
      </c>
      <c r="D1547" s="77">
        <v>66</v>
      </c>
      <c r="E1547" s="77">
        <v>0</v>
      </c>
      <c r="F1547" s="77">
        <v>0</v>
      </c>
      <c r="G1547" s="77" t="s">
        <v>1375</v>
      </c>
    </row>
    <row r="1548" spans="2:7">
      <c r="B1548" s="88" t="s">
        <v>2062</v>
      </c>
      <c r="C1548" s="77" t="s">
        <v>1327</v>
      </c>
      <c r="D1548" s="77">
        <v>66</v>
      </c>
      <c r="E1548" s="77">
        <v>660</v>
      </c>
      <c r="F1548" s="77">
        <v>0</v>
      </c>
      <c r="G1548" s="77" t="s">
        <v>1376</v>
      </c>
    </row>
    <row r="1549" spans="2:7">
      <c r="B1549" s="88" t="s">
        <v>2062</v>
      </c>
      <c r="C1549" s="77" t="s">
        <v>1327</v>
      </c>
      <c r="D1549" s="77">
        <v>66</v>
      </c>
      <c r="E1549" s="77">
        <v>660</v>
      </c>
      <c r="F1549" s="77">
        <v>6600</v>
      </c>
      <c r="G1549" s="77" t="s">
        <v>272</v>
      </c>
    </row>
    <row r="1550" spans="2:7">
      <c r="B1550" s="88" t="s">
        <v>2062</v>
      </c>
      <c r="C1550" s="77" t="s">
        <v>1327</v>
      </c>
      <c r="D1550" s="77">
        <v>66</v>
      </c>
      <c r="E1550" s="77">
        <v>660</v>
      </c>
      <c r="F1550" s="77">
        <v>6609</v>
      </c>
      <c r="G1550" s="77" t="s">
        <v>273</v>
      </c>
    </row>
    <row r="1551" spans="2:7">
      <c r="B1551" s="88" t="s">
        <v>2062</v>
      </c>
      <c r="C1551" s="77" t="s">
        <v>1327</v>
      </c>
      <c r="D1551" s="77">
        <v>66</v>
      </c>
      <c r="E1551" s="77">
        <v>661</v>
      </c>
      <c r="F1551" s="77">
        <v>0</v>
      </c>
      <c r="G1551" s="77" t="s">
        <v>1377</v>
      </c>
    </row>
    <row r="1552" spans="2:7">
      <c r="B1552" s="88" t="s">
        <v>2062</v>
      </c>
      <c r="C1552" s="77" t="s">
        <v>1327</v>
      </c>
      <c r="D1552" s="77">
        <v>66</v>
      </c>
      <c r="E1552" s="77">
        <v>661</v>
      </c>
      <c r="F1552" s="77">
        <v>6611</v>
      </c>
      <c r="G1552" s="77" t="s">
        <v>1378</v>
      </c>
    </row>
    <row r="1553" spans="2:7">
      <c r="B1553" s="88" t="s">
        <v>2062</v>
      </c>
      <c r="C1553" s="77" t="s">
        <v>1327</v>
      </c>
      <c r="D1553" s="77">
        <v>66</v>
      </c>
      <c r="E1553" s="77">
        <v>661</v>
      </c>
      <c r="F1553" s="77">
        <v>6612</v>
      </c>
      <c r="G1553" s="77" t="s">
        <v>1379</v>
      </c>
    </row>
    <row r="1554" spans="2:7">
      <c r="B1554" s="88" t="s">
        <v>2062</v>
      </c>
      <c r="C1554" s="77" t="s">
        <v>1327</v>
      </c>
      <c r="D1554" s="77">
        <v>66</v>
      </c>
      <c r="E1554" s="77">
        <v>661</v>
      </c>
      <c r="F1554" s="77">
        <v>6613</v>
      </c>
      <c r="G1554" s="77" t="s">
        <v>1380</v>
      </c>
    </row>
    <row r="1555" spans="2:7">
      <c r="B1555" s="88" t="s">
        <v>2062</v>
      </c>
      <c r="C1555" s="77" t="s">
        <v>1327</v>
      </c>
      <c r="D1555" s="77">
        <v>66</v>
      </c>
      <c r="E1555" s="77">
        <v>661</v>
      </c>
      <c r="F1555" s="77">
        <v>6614</v>
      </c>
      <c r="G1555" s="77" t="s">
        <v>1381</v>
      </c>
    </row>
    <row r="1556" spans="2:7">
      <c r="B1556" s="88" t="s">
        <v>2062</v>
      </c>
      <c r="C1556" s="77" t="s">
        <v>1327</v>
      </c>
      <c r="D1556" s="77">
        <v>66</v>
      </c>
      <c r="E1556" s="77">
        <v>661</v>
      </c>
      <c r="F1556" s="77">
        <v>6615</v>
      </c>
      <c r="G1556" s="77" t="s">
        <v>1382</v>
      </c>
    </row>
    <row r="1557" spans="2:7">
      <c r="B1557" s="88" t="s">
        <v>2062</v>
      </c>
      <c r="C1557" s="77" t="s">
        <v>1327</v>
      </c>
      <c r="D1557" s="77">
        <v>66</v>
      </c>
      <c r="E1557" s="77">
        <v>661</v>
      </c>
      <c r="F1557" s="77">
        <v>6616</v>
      </c>
      <c r="G1557" s="77" t="s">
        <v>1383</v>
      </c>
    </row>
    <row r="1558" spans="2:7">
      <c r="B1558" s="88" t="s">
        <v>2062</v>
      </c>
      <c r="C1558" s="77" t="s">
        <v>1327</v>
      </c>
      <c r="D1558" s="77">
        <v>66</v>
      </c>
      <c r="E1558" s="77">
        <v>661</v>
      </c>
      <c r="F1558" s="77">
        <v>6617</v>
      </c>
      <c r="G1558" s="77" t="s">
        <v>1384</v>
      </c>
    </row>
    <row r="1559" spans="2:7">
      <c r="B1559" s="88" t="s">
        <v>2062</v>
      </c>
      <c r="C1559" s="77" t="s">
        <v>1327</v>
      </c>
      <c r="D1559" s="77">
        <v>66</v>
      </c>
      <c r="E1559" s="77">
        <v>661</v>
      </c>
      <c r="F1559" s="77">
        <v>6618</v>
      </c>
      <c r="G1559" s="77" t="s">
        <v>1385</v>
      </c>
    </row>
    <row r="1560" spans="2:7">
      <c r="B1560" s="88" t="s">
        <v>2062</v>
      </c>
      <c r="C1560" s="77" t="s">
        <v>1327</v>
      </c>
      <c r="D1560" s="77">
        <v>66</v>
      </c>
      <c r="E1560" s="77">
        <v>661</v>
      </c>
      <c r="F1560" s="77">
        <v>6619</v>
      </c>
      <c r="G1560" s="77" t="s">
        <v>1386</v>
      </c>
    </row>
    <row r="1561" spans="2:7">
      <c r="B1561" s="88" t="s">
        <v>2062</v>
      </c>
      <c r="C1561" s="77" t="s">
        <v>1327</v>
      </c>
      <c r="D1561" s="77">
        <v>66</v>
      </c>
      <c r="E1561" s="77">
        <v>662</v>
      </c>
      <c r="F1561" s="77">
        <v>0</v>
      </c>
      <c r="G1561" s="77" t="s">
        <v>1387</v>
      </c>
    </row>
    <row r="1562" spans="2:7">
      <c r="B1562" s="88" t="s">
        <v>2062</v>
      </c>
      <c r="C1562" s="77" t="s">
        <v>1327</v>
      </c>
      <c r="D1562" s="77">
        <v>66</v>
      </c>
      <c r="E1562" s="77">
        <v>662</v>
      </c>
      <c r="F1562" s="77">
        <v>6621</v>
      </c>
      <c r="G1562" s="77" t="s">
        <v>1388</v>
      </c>
    </row>
    <row r="1563" spans="2:7">
      <c r="B1563" s="88" t="s">
        <v>2062</v>
      </c>
      <c r="C1563" s="77" t="s">
        <v>1327</v>
      </c>
      <c r="D1563" s="77">
        <v>66</v>
      </c>
      <c r="E1563" s="77">
        <v>662</v>
      </c>
      <c r="F1563" s="77">
        <v>6622</v>
      </c>
      <c r="G1563" s="77" t="s">
        <v>1389</v>
      </c>
    </row>
    <row r="1564" spans="2:7">
      <c r="B1564" s="88" t="s">
        <v>2062</v>
      </c>
      <c r="C1564" s="77" t="s">
        <v>1327</v>
      </c>
      <c r="D1564" s="77">
        <v>66</v>
      </c>
      <c r="E1564" s="77">
        <v>663</v>
      </c>
      <c r="F1564" s="77">
        <v>0</v>
      </c>
      <c r="G1564" s="77" t="s">
        <v>1390</v>
      </c>
    </row>
    <row r="1565" spans="2:7">
      <c r="B1565" s="88" t="s">
        <v>2062</v>
      </c>
      <c r="C1565" s="77" t="s">
        <v>1327</v>
      </c>
      <c r="D1565" s="77">
        <v>66</v>
      </c>
      <c r="E1565" s="77">
        <v>663</v>
      </c>
      <c r="F1565" s="77">
        <v>6631</v>
      </c>
      <c r="G1565" s="77" t="s">
        <v>1391</v>
      </c>
    </row>
    <row r="1566" spans="2:7">
      <c r="B1566" s="88" t="s">
        <v>2062</v>
      </c>
      <c r="C1566" s="77" t="s">
        <v>1327</v>
      </c>
      <c r="D1566" s="77">
        <v>66</v>
      </c>
      <c r="E1566" s="77">
        <v>663</v>
      </c>
      <c r="F1566" s="77">
        <v>6632</v>
      </c>
      <c r="G1566" s="77" t="s">
        <v>1392</v>
      </c>
    </row>
    <row r="1567" spans="2:7">
      <c r="B1567" s="88" t="s">
        <v>2062</v>
      </c>
      <c r="C1567" s="77" t="s">
        <v>1327</v>
      </c>
      <c r="D1567" s="77">
        <v>66</v>
      </c>
      <c r="E1567" s="77">
        <v>663</v>
      </c>
      <c r="F1567" s="77">
        <v>6639</v>
      </c>
      <c r="G1567" s="77" t="s">
        <v>1393</v>
      </c>
    </row>
    <row r="1568" spans="2:7">
      <c r="B1568" s="88" t="s">
        <v>2062</v>
      </c>
      <c r="C1568" s="77" t="s">
        <v>1327</v>
      </c>
      <c r="D1568" s="77">
        <v>67</v>
      </c>
      <c r="E1568" s="77">
        <v>0</v>
      </c>
      <c r="F1568" s="77">
        <v>0</v>
      </c>
      <c r="G1568" s="77" t="s">
        <v>1394</v>
      </c>
    </row>
    <row r="1569" spans="2:7">
      <c r="B1569" s="88" t="s">
        <v>2062</v>
      </c>
      <c r="C1569" s="77" t="s">
        <v>1327</v>
      </c>
      <c r="D1569" s="77">
        <v>67</v>
      </c>
      <c r="E1569" s="77">
        <v>670</v>
      </c>
      <c r="F1569" s="77">
        <v>0</v>
      </c>
      <c r="G1569" s="77" t="s">
        <v>1395</v>
      </c>
    </row>
    <row r="1570" spans="2:7">
      <c r="B1570" s="88" t="s">
        <v>2062</v>
      </c>
      <c r="C1570" s="77" t="s">
        <v>1327</v>
      </c>
      <c r="D1570" s="77">
        <v>67</v>
      </c>
      <c r="E1570" s="77">
        <v>670</v>
      </c>
      <c r="F1570" s="77">
        <v>6700</v>
      </c>
      <c r="G1570" s="77" t="s">
        <v>272</v>
      </c>
    </row>
    <row r="1571" spans="2:7">
      <c r="B1571" s="88" t="s">
        <v>2062</v>
      </c>
      <c r="C1571" s="77" t="s">
        <v>1327</v>
      </c>
      <c r="D1571" s="77">
        <v>67</v>
      </c>
      <c r="E1571" s="77">
        <v>670</v>
      </c>
      <c r="F1571" s="77">
        <v>6709</v>
      </c>
      <c r="G1571" s="77" t="s">
        <v>273</v>
      </c>
    </row>
    <row r="1572" spans="2:7">
      <c r="B1572" s="88" t="s">
        <v>2062</v>
      </c>
      <c r="C1572" s="77" t="s">
        <v>1327</v>
      </c>
      <c r="D1572" s="77">
        <v>67</v>
      </c>
      <c r="E1572" s="77">
        <v>671</v>
      </c>
      <c r="F1572" s="77">
        <v>0</v>
      </c>
      <c r="G1572" s="77" t="s">
        <v>1396</v>
      </c>
    </row>
    <row r="1573" spans="2:7">
      <c r="B1573" s="88" t="s">
        <v>2062</v>
      </c>
      <c r="C1573" s="77" t="s">
        <v>1327</v>
      </c>
      <c r="D1573" s="77">
        <v>67</v>
      </c>
      <c r="E1573" s="77">
        <v>671</v>
      </c>
      <c r="F1573" s="77">
        <v>6711</v>
      </c>
      <c r="G1573" s="77" t="s">
        <v>1397</v>
      </c>
    </row>
    <row r="1574" spans="2:7">
      <c r="B1574" s="88" t="s">
        <v>2062</v>
      </c>
      <c r="C1574" s="77" t="s">
        <v>1327</v>
      </c>
      <c r="D1574" s="77">
        <v>67</v>
      </c>
      <c r="E1574" s="77">
        <v>671</v>
      </c>
      <c r="F1574" s="77">
        <v>6712</v>
      </c>
      <c r="G1574" s="77" t="s">
        <v>1398</v>
      </c>
    </row>
    <row r="1575" spans="2:7">
      <c r="B1575" s="88" t="s">
        <v>2062</v>
      </c>
      <c r="C1575" s="77" t="s">
        <v>1327</v>
      </c>
      <c r="D1575" s="77">
        <v>67</v>
      </c>
      <c r="E1575" s="77">
        <v>671</v>
      </c>
      <c r="F1575" s="77">
        <v>6713</v>
      </c>
      <c r="G1575" s="77" t="s">
        <v>1399</v>
      </c>
    </row>
    <row r="1576" spans="2:7">
      <c r="B1576" s="88" t="s">
        <v>2062</v>
      </c>
      <c r="C1576" s="77" t="s">
        <v>1327</v>
      </c>
      <c r="D1576" s="77">
        <v>67</v>
      </c>
      <c r="E1576" s="77">
        <v>671</v>
      </c>
      <c r="F1576" s="77">
        <v>6719</v>
      </c>
      <c r="G1576" s="77" t="s">
        <v>1400</v>
      </c>
    </row>
    <row r="1577" spans="2:7">
      <c r="B1577" s="88" t="s">
        <v>2062</v>
      </c>
      <c r="C1577" s="77" t="s">
        <v>1327</v>
      </c>
      <c r="D1577" s="77">
        <v>67</v>
      </c>
      <c r="E1577" s="77">
        <v>672</v>
      </c>
      <c r="F1577" s="77">
        <v>0</v>
      </c>
      <c r="G1577" s="77" t="s">
        <v>1401</v>
      </c>
    </row>
    <row r="1578" spans="2:7">
      <c r="B1578" s="88" t="s">
        <v>2062</v>
      </c>
      <c r="C1578" s="77" t="s">
        <v>1327</v>
      </c>
      <c r="D1578" s="77">
        <v>67</v>
      </c>
      <c r="E1578" s="77">
        <v>672</v>
      </c>
      <c r="F1578" s="77">
        <v>6721</v>
      </c>
      <c r="G1578" s="77" t="s">
        <v>1402</v>
      </c>
    </row>
    <row r="1579" spans="2:7">
      <c r="B1579" s="88" t="s">
        <v>2062</v>
      </c>
      <c r="C1579" s="77" t="s">
        <v>1327</v>
      </c>
      <c r="D1579" s="77">
        <v>67</v>
      </c>
      <c r="E1579" s="77">
        <v>672</v>
      </c>
      <c r="F1579" s="77">
        <v>6722</v>
      </c>
      <c r="G1579" s="77" t="s">
        <v>1403</v>
      </c>
    </row>
    <row r="1580" spans="2:7">
      <c r="B1580" s="88" t="s">
        <v>2062</v>
      </c>
      <c r="C1580" s="77" t="s">
        <v>1327</v>
      </c>
      <c r="D1580" s="77">
        <v>67</v>
      </c>
      <c r="E1580" s="77">
        <v>672</v>
      </c>
      <c r="F1580" s="77">
        <v>6729</v>
      </c>
      <c r="G1580" s="77" t="s">
        <v>1404</v>
      </c>
    </row>
    <row r="1581" spans="2:7">
      <c r="B1581" s="88" t="s">
        <v>2062</v>
      </c>
      <c r="C1581" s="77" t="s">
        <v>1327</v>
      </c>
      <c r="D1581" s="77">
        <v>67</v>
      </c>
      <c r="E1581" s="77">
        <v>673</v>
      </c>
      <c r="F1581" s="77">
        <v>0</v>
      </c>
      <c r="G1581" s="77" t="s">
        <v>1405</v>
      </c>
    </row>
    <row r="1582" spans="2:7">
      <c r="B1582" s="88" t="s">
        <v>2062</v>
      </c>
      <c r="C1582" s="77" t="s">
        <v>1327</v>
      </c>
      <c r="D1582" s="77">
        <v>67</v>
      </c>
      <c r="E1582" s="77">
        <v>673</v>
      </c>
      <c r="F1582" s="77">
        <v>6731</v>
      </c>
      <c r="G1582" s="77" t="s">
        <v>1406</v>
      </c>
    </row>
    <row r="1583" spans="2:7">
      <c r="B1583" s="88" t="s">
        <v>2062</v>
      </c>
      <c r="C1583" s="77" t="s">
        <v>1327</v>
      </c>
      <c r="D1583" s="77">
        <v>67</v>
      </c>
      <c r="E1583" s="77">
        <v>673</v>
      </c>
      <c r="F1583" s="77">
        <v>6732</v>
      </c>
      <c r="G1583" s="77" t="s">
        <v>1407</v>
      </c>
    </row>
    <row r="1584" spans="2:7">
      <c r="B1584" s="88" t="s">
        <v>2062</v>
      </c>
      <c r="C1584" s="77" t="s">
        <v>1327</v>
      </c>
      <c r="D1584" s="77">
        <v>67</v>
      </c>
      <c r="E1584" s="77">
        <v>673</v>
      </c>
      <c r="F1584" s="77">
        <v>6733</v>
      </c>
      <c r="G1584" s="77" t="s">
        <v>1408</v>
      </c>
    </row>
    <row r="1585" spans="2:7">
      <c r="B1585" s="88" t="s">
        <v>2062</v>
      </c>
      <c r="C1585" s="77" t="s">
        <v>1327</v>
      </c>
      <c r="D1585" s="77">
        <v>67</v>
      </c>
      <c r="E1585" s="77">
        <v>674</v>
      </c>
      <c r="F1585" s="77">
        <v>0</v>
      </c>
      <c r="G1585" s="77" t="s">
        <v>1409</v>
      </c>
    </row>
    <row r="1586" spans="2:7">
      <c r="B1586" s="88" t="s">
        <v>2062</v>
      </c>
      <c r="C1586" s="77" t="s">
        <v>1327</v>
      </c>
      <c r="D1586" s="77">
        <v>67</v>
      </c>
      <c r="E1586" s="77">
        <v>674</v>
      </c>
      <c r="F1586" s="77">
        <v>6741</v>
      </c>
      <c r="G1586" s="77" t="s">
        <v>1410</v>
      </c>
    </row>
    <row r="1587" spans="2:7">
      <c r="B1587" s="88" t="s">
        <v>2062</v>
      </c>
      <c r="C1587" s="77" t="s">
        <v>1327</v>
      </c>
      <c r="D1587" s="77">
        <v>67</v>
      </c>
      <c r="E1587" s="77">
        <v>674</v>
      </c>
      <c r="F1587" s="77">
        <v>6742</v>
      </c>
      <c r="G1587" s="77" t="s">
        <v>1411</v>
      </c>
    </row>
    <row r="1588" spans="2:7">
      <c r="B1588" s="88" t="s">
        <v>2062</v>
      </c>
      <c r="C1588" s="77" t="s">
        <v>1327</v>
      </c>
      <c r="D1588" s="77">
        <v>67</v>
      </c>
      <c r="E1588" s="77">
        <v>674</v>
      </c>
      <c r="F1588" s="77">
        <v>6743</v>
      </c>
      <c r="G1588" s="77" t="s">
        <v>1412</v>
      </c>
    </row>
    <row r="1589" spans="2:7">
      <c r="B1589" s="88" t="s">
        <v>2062</v>
      </c>
      <c r="C1589" s="77" t="s">
        <v>1327</v>
      </c>
      <c r="D1589" s="77">
        <v>67</v>
      </c>
      <c r="E1589" s="77">
        <v>675</v>
      </c>
      <c r="F1589" s="77">
        <v>0</v>
      </c>
      <c r="G1589" s="77" t="s">
        <v>1413</v>
      </c>
    </row>
    <row r="1590" spans="2:7">
      <c r="B1590" s="88" t="s">
        <v>2062</v>
      </c>
      <c r="C1590" s="77" t="s">
        <v>1327</v>
      </c>
      <c r="D1590" s="77">
        <v>67</v>
      </c>
      <c r="E1590" s="77">
        <v>675</v>
      </c>
      <c r="F1590" s="77">
        <v>6751</v>
      </c>
      <c r="G1590" s="77" t="s">
        <v>1414</v>
      </c>
    </row>
    <row r="1591" spans="2:7">
      <c r="B1591" s="88" t="s">
        <v>2062</v>
      </c>
      <c r="C1591" s="77" t="s">
        <v>1327</v>
      </c>
      <c r="D1591" s="77">
        <v>67</v>
      </c>
      <c r="E1591" s="77">
        <v>675</v>
      </c>
      <c r="F1591" s="77">
        <v>6752</v>
      </c>
      <c r="G1591" s="77" t="s">
        <v>1415</v>
      </c>
    </row>
    <row r="1592" spans="2:7">
      <c r="B1592" s="88" t="s">
        <v>2062</v>
      </c>
      <c r="C1592" s="77" t="s">
        <v>1327</v>
      </c>
      <c r="D1592" s="77">
        <v>67</v>
      </c>
      <c r="E1592" s="77">
        <v>675</v>
      </c>
      <c r="F1592" s="77">
        <v>6759</v>
      </c>
      <c r="G1592" s="77" t="s">
        <v>1416</v>
      </c>
    </row>
    <row r="1593" spans="2:7">
      <c r="B1593" s="88" t="s">
        <v>2062</v>
      </c>
      <c r="C1593" s="77" t="s">
        <v>1417</v>
      </c>
      <c r="D1593" s="77">
        <v>0</v>
      </c>
      <c r="E1593" s="77">
        <v>0</v>
      </c>
      <c r="F1593" s="77">
        <v>0</v>
      </c>
      <c r="G1593" s="77" t="s">
        <v>1418</v>
      </c>
    </row>
    <row r="1594" spans="2:7">
      <c r="B1594" s="88" t="s">
        <v>2062</v>
      </c>
      <c r="C1594" s="77" t="s">
        <v>1417</v>
      </c>
      <c r="D1594" s="77">
        <v>68</v>
      </c>
      <c r="E1594" s="77">
        <v>0</v>
      </c>
      <c r="F1594" s="77">
        <v>0</v>
      </c>
      <c r="G1594" s="77" t="s">
        <v>1419</v>
      </c>
    </row>
    <row r="1595" spans="2:7">
      <c r="B1595" s="88" t="s">
        <v>2062</v>
      </c>
      <c r="C1595" s="77" t="s">
        <v>1417</v>
      </c>
      <c r="D1595" s="77">
        <v>68</v>
      </c>
      <c r="E1595" s="77">
        <v>680</v>
      </c>
      <c r="F1595" s="77">
        <v>0</v>
      </c>
      <c r="G1595" s="77" t="s">
        <v>1420</v>
      </c>
    </row>
    <row r="1596" spans="2:7">
      <c r="B1596" s="88" t="s">
        <v>2062</v>
      </c>
      <c r="C1596" s="77" t="s">
        <v>1417</v>
      </c>
      <c r="D1596" s="77">
        <v>68</v>
      </c>
      <c r="E1596" s="77">
        <v>680</v>
      </c>
      <c r="F1596" s="77">
        <v>6800</v>
      </c>
      <c r="G1596" s="77" t="s">
        <v>272</v>
      </c>
    </row>
    <row r="1597" spans="2:7">
      <c r="B1597" s="88" t="s">
        <v>2062</v>
      </c>
      <c r="C1597" s="77" t="s">
        <v>1417</v>
      </c>
      <c r="D1597" s="77">
        <v>68</v>
      </c>
      <c r="E1597" s="77">
        <v>680</v>
      </c>
      <c r="F1597" s="77">
        <v>6809</v>
      </c>
      <c r="G1597" s="77" t="s">
        <v>273</v>
      </c>
    </row>
    <row r="1598" spans="2:7">
      <c r="B1598" s="88" t="s">
        <v>2062</v>
      </c>
      <c r="C1598" s="77" t="s">
        <v>1417</v>
      </c>
      <c r="D1598" s="77">
        <v>68</v>
      </c>
      <c r="E1598" s="77">
        <v>681</v>
      </c>
      <c r="F1598" s="77">
        <v>0</v>
      </c>
      <c r="G1598" s="77" t="s">
        <v>1421</v>
      </c>
    </row>
    <row r="1599" spans="2:7">
      <c r="B1599" s="88" t="s">
        <v>2062</v>
      </c>
      <c r="C1599" s="77" t="s">
        <v>1417</v>
      </c>
      <c r="D1599" s="77">
        <v>68</v>
      </c>
      <c r="E1599" s="77">
        <v>681</v>
      </c>
      <c r="F1599" s="77">
        <v>6811</v>
      </c>
      <c r="G1599" s="77" t="s">
        <v>1422</v>
      </c>
    </row>
    <row r="1600" spans="2:7">
      <c r="B1600" s="88" t="s">
        <v>2062</v>
      </c>
      <c r="C1600" s="77" t="s">
        <v>1417</v>
      </c>
      <c r="D1600" s="77">
        <v>68</v>
      </c>
      <c r="E1600" s="77">
        <v>681</v>
      </c>
      <c r="F1600" s="77">
        <v>6812</v>
      </c>
      <c r="G1600" s="77" t="s">
        <v>1423</v>
      </c>
    </row>
    <row r="1601" spans="2:7">
      <c r="B1601" s="88" t="s">
        <v>2062</v>
      </c>
      <c r="C1601" s="77" t="s">
        <v>1417</v>
      </c>
      <c r="D1601" s="77">
        <v>68</v>
      </c>
      <c r="E1601" s="77">
        <v>682</v>
      </c>
      <c r="F1601" s="77">
        <v>0</v>
      </c>
      <c r="G1601" s="77" t="s">
        <v>1424</v>
      </c>
    </row>
    <row r="1602" spans="2:7">
      <c r="B1602" s="88" t="s">
        <v>2062</v>
      </c>
      <c r="C1602" s="77" t="s">
        <v>1417</v>
      </c>
      <c r="D1602" s="77">
        <v>68</v>
      </c>
      <c r="E1602" s="77">
        <v>682</v>
      </c>
      <c r="F1602" s="77">
        <v>6821</v>
      </c>
      <c r="G1602" s="77" t="s">
        <v>1424</v>
      </c>
    </row>
    <row r="1603" spans="2:7">
      <c r="B1603" s="88" t="s">
        <v>2062</v>
      </c>
      <c r="C1603" s="77" t="s">
        <v>1417</v>
      </c>
      <c r="D1603" s="77">
        <v>69</v>
      </c>
      <c r="E1603" s="77">
        <v>0</v>
      </c>
      <c r="F1603" s="77">
        <v>0</v>
      </c>
      <c r="G1603" s="77" t="s">
        <v>1425</v>
      </c>
    </row>
    <row r="1604" spans="2:7">
      <c r="B1604" s="88" t="s">
        <v>2062</v>
      </c>
      <c r="C1604" s="77" t="s">
        <v>1417</v>
      </c>
      <c r="D1604" s="77">
        <v>69</v>
      </c>
      <c r="E1604" s="77">
        <v>690</v>
      </c>
      <c r="F1604" s="77">
        <v>0</v>
      </c>
      <c r="G1604" s="77" t="s">
        <v>1426</v>
      </c>
    </row>
    <row r="1605" spans="2:7">
      <c r="B1605" s="88" t="s">
        <v>2062</v>
      </c>
      <c r="C1605" s="77" t="s">
        <v>1417</v>
      </c>
      <c r="D1605" s="77">
        <v>69</v>
      </c>
      <c r="E1605" s="77">
        <v>690</v>
      </c>
      <c r="F1605" s="77">
        <v>6900</v>
      </c>
      <c r="G1605" s="77" t="s">
        <v>272</v>
      </c>
    </row>
    <row r="1606" spans="2:7">
      <c r="B1606" s="88" t="s">
        <v>2062</v>
      </c>
      <c r="C1606" s="77" t="s">
        <v>1417</v>
      </c>
      <c r="D1606" s="77">
        <v>69</v>
      </c>
      <c r="E1606" s="77">
        <v>690</v>
      </c>
      <c r="F1606" s="77">
        <v>6909</v>
      </c>
      <c r="G1606" s="77" t="s">
        <v>273</v>
      </c>
    </row>
    <row r="1607" spans="2:7">
      <c r="B1607" s="88" t="s">
        <v>2062</v>
      </c>
      <c r="C1607" s="77" t="s">
        <v>1417</v>
      </c>
      <c r="D1607" s="77">
        <v>69</v>
      </c>
      <c r="E1607" s="77">
        <v>691</v>
      </c>
      <c r="F1607" s="77">
        <v>0</v>
      </c>
      <c r="G1607" s="77" t="s">
        <v>1427</v>
      </c>
    </row>
    <row r="1608" spans="2:7">
      <c r="B1608" s="88" t="s">
        <v>2062</v>
      </c>
      <c r="C1608" s="77" t="s">
        <v>1417</v>
      </c>
      <c r="D1608" s="77">
        <v>69</v>
      </c>
      <c r="E1608" s="77">
        <v>691</v>
      </c>
      <c r="F1608" s="77">
        <v>6911</v>
      </c>
      <c r="G1608" s="77" t="s">
        <v>1428</v>
      </c>
    </row>
    <row r="1609" spans="2:7">
      <c r="B1609" s="88" t="s">
        <v>2062</v>
      </c>
      <c r="C1609" s="77" t="s">
        <v>1417</v>
      </c>
      <c r="D1609" s="77">
        <v>69</v>
      </c>
      <c r="E1609" s="77">
        <v>691</v>
      </c>
      <c r="F1609" s="77">
        <v>6912</v>
      </c>
      <c r="G1609" s="77" t="s">
        <v>1429</v>
      </c>
    </row>
    <row r="1610" spans="2:7">
      <c r="B1610" s="88" t="s">
        <v>2062</v>
      </c>
      <c r="C1610" s="77" t="s">
        <v>1417</v>
      </c>
      <c r="D1610" s="77">
        <v>69</v>
      </c>
      <c r="E1610" s="77">
        <v>691</v>
      </c>
      <c r="F1610" s="77">
        <v>6919</v>
      </c>
      <c r="G1610" s="77" t="s">
        <v>1430</v>
      </c>
    </row>
    <row r="1611" spans="2:7">
      <c r="B1611" s="88" t="s">
        <v>2062</v>
      </c>
      <c r="C1611" s="77" t="s">
        <v>1417</v>
      </c>
      <c r="D1611" s="77">
        <v>69</v>
      </c>
      <c r="E1611" s="77">
        <v>692</v>
      </c>
      <c r="F1611" s="77">
        <v>0</v>
      </c>
      <c r="G1611" s="77" t="s">
        <v>1431</v>
      </c>
    </row>
    <row r="1612" spans="2:7">
      <c r="B1612" s="88" t="s">
        <v>2062</v>
      </c>
      <c r="C1612" s="77" t="s">
        <v>1417</v>
      </c>
      <c r="D1612" s="77">
        <v>69</v>
      </c>
      <c r="E1612" s="77">
        <v>692</v>
      </c>
      <c r="F1612" s="77">
        <v>6921</v>
      </c>
      <c r="G1612" s="77" t="s">
        <v>1432</v>
      </c>
    </row>
    <row r="1613" spans="2:7">
      <c r="B1613" s="88" t="s">
        <v>2062</v>
      </c>
      <c r="C1613" s="77" t="s">
        <v>1417</v>
      </c>
      <c r="D1613" s="77">
        <v>69</v>
      </c>
      <c r="E1613" s="77">
        <v>692</v>
      </c>
      <c r="F1613" s="77">
        <v>6922</v>
      </c>
      <c r="G1613" s="77" t="s">
        <v>1433</v>
      </c>
    </row>
    <row r="1614" spans="2:7">
      <c r="B1614" s="88" t="s">
        <v>2061</v>
      </c>
      <c r="C1614" s="77" t="s">
        <v>1417</v>
      </c>
      <c r="D1614" s="77">
        <v>69</v>
      </c>
      <c r="E1614" s="77">
        <v>693</v>
      </c>
      <c r="F1614" s="77">
        <v>0</v>
      </c>
      <c r="G1614" s="77" t="s">
        <v>1434</v>
      </c>
    </row>
    <row r="1615" spans="2:7">
      <c r="B1615" s="88" t="s">
        <v>2061</v>
      </c>
      <c r="C1615" s="77" t="s">
        <v>1417</v>
      </c>
      <c r="D1615" s="77">
        <v>69</v>
      </c>
      <c r="E1615" s="77">
        <v>693</v>
      </c>
      <c r="F1615" s="77">
        <v>6931</v>
      </c>
      <c r="G1615" s="77" t="s">
        <v>1434</v>
      </c>
    </row>
    <row r="1616" spans="2:7">
      <c r="B1616" s="88" t="s">
        <v>2062</v>
      </c>
      <c r="C1616" s="77" t="s">
        <v>1417</v>
      </c>
      <c r="D1616" s="77">
        <v>69</v>
      </c>
      <c r="E1616" s="77">
        <v>694</v>
      </c>
      <c r="F1616" s="77">
        <v>0</v>
      </c>
      <c r="G1616" s="77" t="s">
        <v>1435</v>
      </c>
    </row>
    <row r="1617" spans="2:7">
      <c r="B1617" s="88" t="s">
        <v>2062</v>
      </c>
      <c r="C1617" s="77" t="s">
        <v>1417</v>
      </c>
      <c r="D1617" s="77">
        <v>69</v>
      </c>
      <c r="E1617" s="77">
        <v>694</v>
      </c>
      <c r="F1617" s="77">
        <v>6941</v>
      </c>
      <c r="G1617" s="77" t="s">
        <v>1435</v>
      </c>
    </row>
    <row r="1618" spans="2:7">
      <c r="B1618" s="88" t="s">
        <v>2061</v>
      </c>
      <c r="C1618" s="77" t="s">
        <v>1417</v>
      </c>
      <c r="D1618" s="77">
        <v>70</v>
      </c>
      <c r="E1618" s="77">
        <v>0</v>
      </c>
      <c r="F1618" s="77">
        <v>0</v>
      </c>
      <c r="G1618" s="77" t="s">
        <v>1436</v>
      </c>
    </row>
    <row r="1619" spans="2:7">
      <c r="B1619" s="88" t="s">
        <v>2061</v>
      </c>
      <c r="C1619" s="77" t="s">
        <v>1417</v>
      </c>
      <c r="D1619" s="77">
        <v>70</v>
      </c>
      <c r="E1619" s="77">
        <v>700</v>
      </c>
      <c r="F1619" s="77">
        <v>0</v>
      </c>
      <c r="G1619" s="77" t="s">
        <v>1437</v>
      </c>
    </row>
    <row r="1620" spans="2:7">
      <c r="B1620" s="88" t="s">
        <v>2061</v>
      </c>
      <c r="C1620" s="77" t="s">
        <v>1417</v>
      </c>
      <c r="D1620" s="77">
        <v>70</v>
      </c>
      <c r="E1620" s="77">
        <v>700</v>
      </c>
      <c r="F1620" s="77">
        <v>7000</v>
      </c>
      <c r="G1620" s="77" t="s">
        <v>272</v>
      </c>
    </row>
    <row r="1621" spans="2:7">
      <c r="B1621" s="88" t="s">
        <v>2061</v>
      </c>
      <c r="C1621" s="77" t="s">
        <v>1417</v>
      </c>
      <c r="D1621" s="77">
        <v>70</v>
      </c>
      <c r="E1621" s="77">
        <v>700</v>
      </c>
      <c r="F1621" s="77">
        <v>7009</v>
      </c>
      <c r="G1621" s="77" t="s">
        <v>273</v>
      </c>
    </row>
    <row r="1622" spans="2:7">
      <c r="B1622" s="88" t="s">
        <v>2061</v>
      </c>
      <c r="C1622" s="77" t="s">
        <v>1417</v>
      </c>
      <c r="D1622" s="77">
        <v>70</v>
      </c>
      <c r="E1622" s="77">
        <v>701</v>
      </c>
      <c r="F1622" s="77">
        <v>0</v>
      </c>
      <c r="G1622" s="77" t="s">
        <v>1438</v>
      </c>
    </row>
    <row r="1623" spans="2:7">
      <c r="B1623" s="88" t="s">
        <v>2061</v>
      </c>
      <c r="C1623" s="77" t="s">
        <v>1417</v>
      </c>
      <c r="D1623" s="77">
        <v>70</v>
      </c>
      <c r="E1623" s="77">
        <v>701</v>
      </c>
      <c r="F1623" s="77">
        <v>7011</v>
      </c>
      <c r="G1623" s="77" t="s">
        <v>1439</v>
      </c>
    </row>
    <row r="1624" spans="2:7">
      <c r="B1624" s="88" t="s">
        <v>2061</v>
      </c>
      <c r="C1624" s="77" t="s">
        <v>1417</v>
      </c>
      <c r="D1624" s="77">
        <v>70</v>
      </c>
      <c r="E1624" s="77">
        <v>701</v>
      </c>
      <c r="F1624" s="77">
        <v>7019</v>
      </c>
      <c r="G1624" s="77" t="s">
        <v>1440</v>
      </c>
    </row>
    <row r="1625" spans="2:7">
      <c r="B1625" s="88" t="s">
        <v>2061</v>
      </c>
      <c r="C1625" s="77" t="s">
        <v>1417</v>
      </c>
      <c r="D1625" s="77">
        <v>70</v>
      </c>
      <c r="E1625" s="77">
        <v>702</v>
      </c>
      <c r="F1625" s="77">
        <v>0</v>
      </c>
      <c r="G1625" s="77" t="s">
        <v>1441</v>
      </c>
    </row>
    <row r="1626" spans="2:7">
      <c r="B1626" s="88" t="s">
        <v>2061</v>
      </c>
      <c r="C1626" s="77" t="s">
        <v>1417</v>
      </c>
      <c r="D1626" s="77">
        <v>70</v>
      </c>
      <c r="E1626" s="77">
        <v>702</v>
      </c>
      <c r="F1626" s="77">
        <v>7021</v>
      </c>
      <c r="G1626" s="77" t="s">
        <v>1442</v>
      </c>
    </row>
    <row r="1627" spans="2:7">
      <c r="B1627" s="88" t="s">
        <v>2061</v>
      </c>
      <c r="C1627" s="77" t="s">
        <v>1417</v>
      </c>
      <c r="D1627" s="77">
        <v>70</v>
      </c>
      <c r="E1627" s="77">
        <v>702</v>
      </c>
      <c r="F1627" s="77">
        <v>7022</v>
      </c>
      <c r="G1627" s="77" t="s">
        <v>1443</v>
      </c>
    </row>
    <row r="1628" spans="2:7">
      <c r="B1628" s="88" t="s">
        <v>2061</v>
      </c>
      <c r="C1628" s="77" t="s">
        <v>1417</v>
      </c>
      <c r="D1628" s="77">
        <v>70</v>
      </c>
      <c r="E1628" s="77">
        <v>703</v>
      </c>
      <c r="F1628" s="77">
        <v>0</v>
      </c>
      <c r="G1628" s="77" t="s">
        <v>1444</v>
      </c>
    </row>
    <row r="1629" spans="2:7">
      <c r="B1629" s="88" t="s">
        <v>2061</v>
      </c>
      <c r="C1629" s="77" t="s">
        <v>1417</v>
      </c>
      <c r="D1629" s="77">
        <v>70</v>
      </c>
      <c r="E1629" s="77">
        <v>703</v>
      </c>
      <c r="F1629" s="77">
        <v>7031</v>
      </c>
      <c r="G1629" s="77" t="s">
        <v>1445</v>
      </c>
    </row>
    <row r="1630" spans="2:7">
      <c r="B1630" s="88" t="s">
        <v>2061</v>
      </c>
      <c r="C1630" s="77" t="s">
        <v>1417</v>
      </c>
      <c r="D1630" s="77">
        <v>70</v>
      </c>
      <c r="E1630" s="77">
        <v>703</v>
      </c>
      <c r="F1630" s="77">
        <v>7032</v>
      </c>
      <c r="G1630" s="77" t="s">
        <v>1446</v>
      </c>
    </row>
    <row r="1631" spans="2:7">
      <c r="B1631" s="88" t="s">
        <v>2061</v>
      </c>
      <c r="C1631" s="77" t="s">
        <v>1417</v>
      </c>
      <c r="D1631" s="77">
        <v>70</v>
      </c>
      <c r="E1631" s="77">
        <v>704</v>
      </c>
      <c r="F1631" s="77">
        <v>0</v>
      </c>
      <c r="G1631" s="77" t="s">
        <v>1447</v>
      </c>
    </row>
    <row r="1632" spans="2:7">
      <c r="B1632" s="88" t="s">
        <v>2061</v>
      </c>
      <c r="C1632" s="77" t="s">
        <v>1417</v>
      </c>
      <c r="D1632" s="77">
        <v>70</v>
      </c>
      <c r="E1632" s="77">
        <v>704</v>
      </c>
      <c r="F1632" s="77">
        <v>7041</v>
      </c>
      <c r="G1632" s="77" t="s">
        <v>1447</v>
      </c>
    </row>
    <row r="1633" spans="2:7">
      <c r="B1633" s="88" t="s">
        <v>2061</v>
      </c>
      <c r="C1633" s="77" t="s">
        <v>1417</v>
      </c>
      <c r="D1633" s="77">
        <v>70</v>
      </c>
      <c r="E1633" s="77">
        <v>705</v>
      </c>
      <c r="F1633" s="77">
        <v>0</v>
      </c>
      <c r="G1633" s="77" t="s">
        <v>1448</v>
      </c>
    </row>
    <row r="1634" spans="2:7">
      <c r="B1634" s="88" t="s">
        <v>2061</v>
      </c>
      <c r="C1634" s="77" t="s">
        <v>1417</v>
      </c>
      <c r="D1634" s="77">
        <v>70</v>
      </c>
      <c r="E1634" s="77">
        <v>705</v>
      </c>
      <c r="F1634" s="77">
        <v>7051</v>
      </c>
      <c r="G1634" s="77" t="s">
        <v>1448</v>
      </c>
    </row>
    <row r="1635" spans="2:7">
      <c r="B1635" s="88" t="s">
        <v>2061</v>
      </c>
      <c r="C1635" s="77" t="s">
        <v>1417</v>
      </c>
      <c r="D1635" s="77">
        <v>70</v>
      </c>
      <c r="E1635" s="77">
        <v>709</v>
      </c>
      <c r="F1635" s="77">
        <v>0</v>
      </c>
      <c r="G1635" s="77" t="s">
        <v>1449</v>
      </c>
    </row>
    <row r="1636" spans="2:7">
      <c r="B1636" s="88" t="s">
        <v>2061</v>
      </c>
      <c r="C1636" s="77" t="s">
        <v>1417</v>
      </c>
      <c r="D1636" s="77">
        <v>70</v>
      </c>
      <c r="E1636" s="77">
        <v>709</v>
      </c>
      <c r="F1636" s="77">
        <v>7091</v>
      </c>
      <c r="G1636" s="77" t="s">
        <v>1450</v>
      </c>
    </row>
    <row r="1637" spans="2:7">
      <c r="B1637" s="88" t="s">
        <v>2061</v>
      </c>
      <c r="C1637" s="77" t="s">
        <v>1417</v>
      </c>
      <c r="D1637" s="77">
        <v>70</v>
      </c>
      <c r="E1637" s="77">
        <v>709</v>
      </c>
      <c r="F1637" s="77">
        <v>7092</v>
      </c>
      <c r="G1637" s="77" t="s">
        <v>1451</v>
      </c>
    </row>
    <row r="1638" spans="2:7">
      <c r="B1638" s="88" t="s">
        <v>2061</v>
      </c>
      <c r="C1638" s="77" t="s">
        <v>1417</v>
      </c>
      <c r="D1638" s="77">
        <v>70</v>
      </c>
      <c r="E1638" s="77">
        <v>709</v>
      </c>
      <c r="F1638" s="77">
        <v>7093</v>
      </c>
      <c r="G1638" s="77" t="s">
        <v>1452</v>
      </c>
    </row>
    <row r="1639" spans="2:7">
      <c r="B1639" s="88" t="s">
        <v>2061</v>
      </c>
      <c r="C1639" s="77" t="s">
        <v>1417</v>
      </c>
      <c r="D1639" s="77">
        <v>70</v>
      </c>
      <c r="E1639" s="77">
        <v>709</v>
      </c>
      <c r="F1639" s="77">
        <v>7099</v>
      </c>
      <c r="G1639" s="77" t="s">
        <v>1453</v>
      </c>
    </row>
    <row r="1640" spans="2:7">
      <c r="B1640" s="88" t="s">
        <v>2061</v>
      </c>
      <c r="C1640" s="77" t="s">
        <v>1454</v>
      </c>
      <c r="D1640" s="77">
        <v>0</v>
      </c>
      <c r="E1640" s="77">
        <v>0</v>
      </c>
      <c r="F1640" s="77">
        <v>0</v>
      </c>
      <c r="G1640" s="77" t="s">
        <v>1455</v>
      </c>
    </row>
    <row r="1641" spans="2:7">
      <c r="B1641" s="88" t="s">
        <v>2061</v>
      </c>
      <c r="C1641" s="77" t="s">
        <v>1454</v>
      </c>
      <c r="D1641" s="77">
        <v>71</v>
      </c>
      <c r="E1641" s="77">
        <v>0</v>
      </c>
      <c r="F1641" s="77">
        <v>0</v>
      </c>
      <c r="G1641" s="77" t="s">
        <v>1456</v>
      </c>
    </row>
    <row r="1642" spans="2:7">
      <c r="B1642" s="88" t="s">
        <v>2061</v>
      </c>
      <c r="C1642" s="77" t="s">
        <v>1454</v>
      </c>
      <c r="D1642" s="77">
        <v>71</v>
      </c>
      <c r="E1642" s="77">
        <v>710</v>
      </c>
      <c r="F1642" s="77">
        <v>0</v>
      </c>
      <c r="G1642" s="77" t="s">
        <v>1457</v>
      </c>
    </row>
    <row r="1643" spans="2:7">
      <c r="B1643" s="88" t="s">
        <v>2061</v>
      </c>
      <c r="C1643" s="77" t="s">
        <v>1454</v>
      </c>
      <c r="D1643" s="77">
        <v>71</v>
      </c>
      <c r="E1643" s="77">
        <v>710</v>
      </c>
      <c r="F1643" s="77">
        <v>7101</v>
      </c>
      <c r="G1643" s="77" t="s">
        <v>1312</v>
      </c>
    </row>
    <row r="1644" spans="2:7">
      <c r="B1644" s="88" t="s">
        <v>2061</v>
      </c>
      <c r="C1644" s="77" t="s">
        <v>1454</v>
      </c>
      <c r="D1644" s="77">
        <v>71</v>
      </c>
      <c r="E1644" s="77">
        <v>711</v>
      </c>
      <c r="F1644" s="77">
        <v>0</v>
      </c>
      <c r="G1644" s="77" t="s">
        <v>1458</v>
      </c>
    </row>
    <row r="1645" spans="2:7">
      <c r="B1645" s="88" t="s">
        <v>2061</v>
      </c>
      <c r="C1645" s="77" t="s">
        <v>1454</v>
      </c>
      <c r="D1645" s="77">
        <v>71</v>
      </c>
      <c r="E1645" s="77">
        <v>711</v>
      </c>
      <c r="F1645" s="77">
        <v>7111</v>
      </c>
      <c r="G1645" s="77" t="s">
        <v>1459</v>
      </c>
    </row>
    <row r="1646" spans="2:7">
      <c r="B1646" s="88" t="s">
        <v>2061</v>
      </c>
      <c r="C1646" s="77" t="s">
        <v>1454</v>
      </c>
      <c r="D1646" s="77">
        <v>71</v>
      </c>
      <c r="E1646" s="77">
        <v>711</v>
      </c>
      <c r="F1646" s="77">
        <v>7112</v>
      </c>
      <c r="G1646" s="77" t="s">
        <v>1460</v>
      </c>
    </row>
    <row r="1647" spans="2:7">
      <c r="B1647" s="88" t="s">
        <v>2061</v>
      </c>
      <c r="C1647" s="77" t="s">
        <v>1454</v>
      </c>
      <c r="D1647" s="77">
        <v>71</v>
      </c>
      <c r="E1647" s="77">
        <v>711</v>
      </c>
      <c r="F1647" s="77">
        <v>7113</v>
      </c>
      <c r="G1647" s="77" t="s">
        <v>1461</v>
      </c>
    </row>
    <row r="1648" spans="2:7">
      <c r="B1648" s="88" t="s">
        <v>2061</v>
      </c>
      <c r="C1648" s="77" t="s">
        <v>1454</v>
      </c>
      <c r="D1648" s="77">
        <v>71</v>
      </c>
      <c r="E1648" s="77">
        <v>711</v>
      </c>
      <c r="F1648" s="77">
        <v>7114</v>
      </c>
      <c r="G1648" s="77" t="s">
        <v>1462</v>
      </c>
    </row>
    <row r="1649" spans="2:7">
      <c r="B1649" s="88" t="s">
        <v>2061</v>
      </c>
      <c r="C1649" s="77" t="s">
        <v>1454</v>
      </c>
      <c r="D1649" s="77">
        <v>71</v>
      </c>
      <c r="E1649" s="77">
        <v>712</v>
      </c>
      <c r="F1649" s="77">
        <v>0</v>
      </c>
      <c r="G1649" s="77" t="s">
        <v>1463</v>
      </c>
    </row>
    <row r="1650" spans="2:7">
      <c r="B1650" s="88" t="s">
        <v>2061</v>
      </c>
      <c r="C1650" s="77" t="s">
        <v>1454</v>
      </c>
      <c r="D1650" s="77">
        <v>71</v>
      </c>
      <c r="E1650" s="77">
        <v>712</v>
      </c>
      <c r="F1650" s="77">
        <v>7121</v>
      </c>
      <c r="G1650" s="77" t="s">
        <v>1463</v>
      </c>
    </row>
    <row r="1651" spans="2:7">
      <c r="B1651" s="88" t="s">
        <v>2061</v>
      </c>
      <c r="C1651" s="77" t="s">
        <v>1454</v>
      </c>
      <c r="D1651" s="77">
        <v>72</v>
      </c>
      <c r="E1651" s="77">
        <v>0</v>
      </c>
      <c r="F1651" s="77">
        <v>0</v>
      </c>
      <c r="G1651" s="77" t="s">
        <v>1464</v>
      </c>
    </row>
    <row r="1652" spans="2:7">
      <c r="B1652" s="88" t="s">
        <v>2061</v>
      </c>
      <c r="C1652" s="77" t="s">
        <v>1454</v>
      </c>
      <c r="D1652" s="77">
        <v>72</v>
      </c>
      <c r="E1652" s="77">
        <v>720</v>
      </c>
      <c r="F1652" s="77">
        <v>0</v>
      </c>
      <c r="G1652" s="77" t="s">
        <v>1465</v>
      </c>
    </row>
    <row r="1653" spans="2:7">
      <c r="B1653" s="88" t="s">
        <v>2061</v>
      </c>
      <c r="C1653" s="77" t="s">
        <v>1454</v>
      </c>
      <c r="D1653" s="77">
        <v>72</v>
      </c>
      <c r="E1653" s="77">
        <v>720</v>
      </c>
      <c r="F1653" s="77">
        <v>7201</v>
      </c>
      <c r="G1653" s="77" t="s">
        <v>1312</v>
      </c>
    </row>
    <row r="1654" spans="2:7">
      <c r="B1654" s="88" t="s">
        <v>2061</v>
      </c>
      <c r="C1654" s="77" t="s">
        <v>1454</v>
      </c>
      <c r="D1654" s="77">
        <v>72</v>
      </c>
      <c r="E1654" s="77">
        <v>721</v>
      </c>
      <c r="F1654" s="77">
        <v>0</v>
      </c>
      <c r="G1654" s="77" t="s">
        <v>1466</v>
      </c>
    </row>
    <row r="1655" spans="2:7">
      <c r="B1655" s="88" t="s">
        <v>2061</v>
      </c>
      <c r="C1655" s="77" t="s">
        <v>1454</v>
      </c>
      <c r="D1655" s="77">
        <v>72</v>
      </c>
      <c r="E1655" s="77">
        <v>721</v>
      </c>
      <c r="F1655" s="77">
        <v>7211</v>
      </c>
      <c r="G1655" s="77" t="s">
        <v>1467</v>
      </c>
    </row>
    <row r="1656" spans="2:7">
      <c r="B1656" s="88" t="s">
        <v>2061</v>
      </c>
      <c r="C1656" s="77" t="s">
        <v>1454</v>
      </c>
      <c r="D1656" s="77">
        <v>72</v>
      </c>
      <c r="E1656" s="77">
        <v>721</v>
      </c>
      <c r="F1656" s="77">
        <v>7212</v>
      </c>
      <c r="G1656" s="77" t="s">
        <v>1468</v>
      </c>
    </row>
    <row r="1657" spans="2:7">
      <c r="B1657" s="88" t="s">
        <v>2061</v>
      </c>
      <c r="C1657" s="77" t="s">
        <v>1454</v>
      </c>
      <c r="D1657" s="77">
        <v>72</v>
      </c>
      <c r="E1657" s="77">
        <v>722</v>
      </c>
      <c r="F1657" s="77">
        <v>0</v>
      </c>
      <c r="G1657" s="77" t="s">
        <v>1469</v>
      </c>
    </row>
    <row r="1658" spans="2:7">
      <c r="B1658" s="88" t="s">
        <v>2061</v>
      </c>
      <c r="C1658" s="77" t="s">
        <v>1454</v>
      </c>
      <c r="D1658" s="77">
        <v>72</v>
      </c>
      <c r="E1658" s="77">
        <v>722</v>
      </c>
      <c r="F1658" s="77">
        <v>7221</v>
      </c>
      <c r="G1658" s="77" t="s">
        <v>1470</v>
      </c>
    </row>
    <row r="1659" spans="2:7">
      <c r="B1659" s="88" t="s">
        <v>2061</v>
      </c>
      <c r="C1659" s="77" t="s">
        <v>1454</v>
      </c>
      <c r="D1659" s="77">
        <v>72</v>
      </c>
      <c r="E1659" s="77">
        <v>722</v>
      </c>
      <c r="F1659" s="77">
        <v>7222</v>
      </c>
      <c r="G1659" s="77" t="s">
        <v>1471</v>
      </c>
    </row>
    <row r="1660" spans="2:7">
      <c r="B1660" s="88" t="s">
        <v>2061</v>
      </c>
      <c r="C1660" s="77" t="s">
        <v>1454</v>
      </c>
      <c r="D1660" s="77">
        <v>72</v>
      </c>
      <c r="E1660" s="77">
        <v>723</v>
      </c>
      <c r="F1660" s="77">
        <v>0</v>
      </c>
      <c r="G1660" s="77" t="s">
        <v>1472</v>
      </c>
    </row>
    <row r="1661" spans="2:7">
      <c r="B1661" s="88" t="s">
        <v>2061</v>
      </c>
      <c r="C1661" s="77" t="s">
        <v>1454</v>
      </c>
      <c r="D1661" s="77">
        <v>72</v>
      </c>
      <c r="E1661" s="77">
        <v>723</v>
      </c>
      <c r="F1661" s="77">
        <v>7231</v>
      </c>
      <c r="G1661" s="77" t="s">
        <v>1472</v>
      </c>
    </row>
    <row r="1662" spans="2:7">
      <c r="B1662" s="88" t="s">
        <v>2061</v>
      </c>
      <c r="C1662" s="77" t="s">
        <v>1454</v>
      </c>
      <c r="D1662" s="77">
        <v>72</v>
      </c>
      <c r="E1662" s="77">
        <v>724</v>
      </c>
      <c r="F1662" s="77">
        <v>0</v>
      </c>
      <c r="G1662" s="77" t="s">
        <v>1473</v>
      </c>
    </row>
    <row r="1663" spans="2:7">
      <c r="B1663" s="88" t="s">
        <v>2061</v>
      </c>
      <c r="C1663" s="77" t="s">
        <v>1454</v>
      </c>
      <c r="D1663" s="77">
        <v>72</v>
      </c>
      <c r="E1663" s="77">
        <v>724</v>
      </c>
      <c r="F1663" s="77">
        <v>7241</v>
      </c>
      <c r="G1663" s="77" t="s">
        <v>1474</v>
      </c>
    </row>
    <row r="1664" spans="2:7">
      <c r="B1664" s="88" t="s">
        <v>2061</v>
      </c>
      <c r="C1664" s="77" t="s">
        <v>1454</v>
      </c>
      <c r="D1664" s="77">
        <v>72</v>
      </c>
      <c r="E1664" s="77">
        <v>724</v>
      </c>
      <c r="F1664" s="77">
        <v>7242</v>
      </c>
      <c r="G1664" s="77" t="s">
        <v>1475</v>
      </c>
    </row>
    <row r="1665" spans="2:7">
      <c r="B1665" s="88" t="s">
        <v>2061</v>
      </c>
      <c r="C1665" s="77" t="s">
        <v>1454</v>
      </c>
      <c r="D1665" s="77">
        <v>72</v>
      </c>
      <c r="E1665" s="77">
        <v>725</v>
      </c>
      <c r="F1665" s="77">
        <v>0</v>
      </c>
      <c r="G1665" s="77" t="s">
        <v>1476</v>
      </c>
    </row>
    <row r="1666" spans="2:7">
      <c r="B1666" s="88" t="s">
        <v>2061</v>
      </c>
      <c r="C1666" s="77" t="s">
        <v>1454</v>
      </c>
      <c r="D1666" s="77">
        <v>72</v>
      </c>
      <c r="E1666" s="77">
        <v>725</v>
      </c>
      <c r="F1666" s="77">
        <v>7251</v>
      </c>
      <c r="G1666" s="77" t="s">
        <v>1476</v>
      </c>
    </row>
    <row r="1667" spans="2:7">
      <c r="B1667" s="88" t="s">
        <v>2061</v>
      </c>
      <c r="C1667" s="77" t="s">
        <v>1454</v>
      </c>
      <c r="D1667" s="77">
        <v>72</v>
      </c>
      <c r="E1667" s="77">
        <v>726</v>
      </c>
      <c r="F1667" s="77">
        <v>0</v>
      </c>
      <c r="G1667" s="77" t="s">
        <v>1477</v>
      </c>
    </row>
    <row r="1668" spans="2:7">
      <c r="B1668" s="88" t="s">
        <v>2061</v>
      </c>
      <c r="C1668" s="77" t="s">
        <v>1454</v>
      </c>
      <c r="D1668" s="77">
        <v>72</v>
      </c>
      <c r="E1668" s="77">
        <v>726</v>
      </c>
      <c r="F1668" s="77">
        <v>7261</v>
      </c>
      <c r="G1668" s="77" t="s">
        <v>1477</v>
      </c>
    </row>
    <row r="1669" spans="2:7">
      <c r="B1669" s="88" t="s">
        <v>2061</v>
      </c>
      <c r="C1669" s="77" t="s">
        <v>1454</v>
      </c>
      <c r="D1669" s="77">
        <v>72</v>
      </c>
      <c r="E1669" s="77">
        <v>727</v>
      </c>
      <c r="F1669" s="77">
        <v>0</v>
      </c>
      <c r="G1669" s="77" t="s">
        <v>1478</v>
      </c>
    </row>
    <row r="1670" spans="2:7">
      <c r="B1670" s="88" t="s">
        <v>2061</v>
      </c>
      <c r="C1670" s="77" t="s">
        <v>1454</v>
      </c>
      <c r="D1670" s="77">
        <v>72</v>
      </c>
      <c r="E1670" s="77">
        <v>727</v>
      </c>
      <c r="F1670" s="77">
        <v>7271</v>
      </c>
      <c r="G1670" s="77" t="s">
        <v>1479</v>
      </c>
    </row>
    <row r="1671" spans="2:7">
      <c r="B1671" s="88" t="s">
        <v>2061</v>
      </c>
      <c r="C1671" s="77" t="s">
        <v>1454</v>
      </c>
      <c r="D1671" s="77">
        <v>72</v>
      </c>
      <c r="E1671" s="77">
        <v>727</v>
      </c>
      <c r="F1671" s="77">
        <v>7272</v>
      </c>
      <c r="G1671" s="77" t="s">
        <v>1480</v>
      </c>
    </row>
    <row r="1672" spans="2:7">
      <c r="B1672" s="88" t="s">
        <v>2061</v>
      </c>
      <c r="C1672" s="77" t="s">
        <v>1454</v>
      </c>
      <c r="D1672" s="77">
        <v>72</v>
      </c>
      <c r="E1672" s="77">
        <v>728</v>
      </c>
      <c r="F1672" s="77">
        <v>0</v>
      </c>
      <c r="G1672" s="77" t="s">
        <v>1481</v>
      </c>
    </row>
    <row r="1673" spans="2:7">
      <c r="B1673" s="88" t="s">
        <v>2061</v>
      </c>
      <c r="C1673" s="77" t="s">
        <v>1454</v>
      </c>
      <c r="D1673" s="77">
        <v>72</v>
      </c>
      <c r="E1673" s="77">
        <v>728</v>
      </c>
      <c r="F1673" s="77">
        <v>7281</v>
      </c>
      <c r="G1673" s="77" t="s">
        <v>1482</v>
      </c>
    </row>
    <row r="1674" spans="2:7">
      <c r="B1674" s="88" t="s">
        <v>2061</v>
      </c>
      <c r="C1674" s="77" t="s">
        <v>1454</v>
      </c>
      <c r="D1674" s="77">
        <v>72</v>
      </c>
      <c r="E1674" s="77">
        <v>728</v>
      </c>
      <c r="F1674" s="77">
        <v>7282</v>
      </c>
      <c r="G1674" s="77" t="s">
        <v>1483</v>
      </c>
    </row>
    <row r="1675" spans="2:7">
      <c r="B1675" s="88" t="s">
        <v>2061</v>
      </c>
      <c r="C1675" s="77" t="s">
        <v>1454</v>
      </c>
      <c r="D1675" s="77">
        <v>72</v>
      </c>
      <c r="E1675" s="77">
        <v>729</v>
      </c>
      <c r="F1675" s="77">
        <v>0</v>
      </c>
      <c r="G1675" s="77" t="s">
        <v>1484</v>
      </c>
    </row>
    <row r="1676" spans="2:7">
      <c r="B1676" s="88" t="s">
        <v>2061</v>
      </c>
      <c r="C1676" s="77" t="s">
        <v>1454</v>
      </c>
      <c r="D1676" s="77">
        <v>72</v>
      </c>
      <c r="E1676" s="77">
        <v>729</v>
      </c>
      <c r="F1676" s="77">
        <v>7291</v>
      </c>
      <c r="G1676" s="77" t="s">
        <v>1485</v>
      </c>
    </row>
    <row r="1677" spans="2:7">
      <c r="B1677" s="88" t="s">
        <v>2061</v>
      </c>
      <c r="C1677" s="77" t="s">
        <v>1454</v>
      </c>
      <c r="D1677" s="77">
        <v>72</v>
      </c>
      <c r="E1677" s="77">
        <v>729</v>
      </c>
      <c r="F1677" s="77">
        <v>7292</v>
      </c>
      <c r="G1677" s="77" t="s">
        <v>1486</v>
      </c>
    </row>
    <row r="1678" spans="2:7">
      <c r="B1678" s="88" t="s">
        <v>2061</v>
      </c>
      <c r="C1678" s="77" t="s">
        <v>1454</v>
      </c>
      <c r="D1678" s="77">
        <v>72</v>
      </c>
      <c r="E1678" s="77">
        <v>729</v>
      </c>
      <c r="F1678" s="77">
        <v>7293</v>
      </c>
      <c r="G1678" s="77" t="s">
        <v>1487</v>
      </c>
    </row>
    <row r="1679" spans="2:7">
      <c r="B1679" s="88" t="s">
        <v>2061</v>
      </c>
      <c r="C1679" s="77" t="s">
        <v>1454</v>
      </c>
      <c r="D1679" s="77">
        <v>72</v>
      </c>
      <c r="E1679" s="77">
        <v>729</v>
      </c>
      <c r="F1679" s="77">
        <v>7294</v>
      </c>
      <c r="G1679" s="77" t="s">
        <v>1488</v>
      </c>
    </row>
    <row r="1680" spans="2:7">
      <c r="B1680" s="88" t="s">
        <v>2061</v>
      </c>
      <c r="C1680" s="77" t="s">
        <v>1454</v>
      </c>
      <c r="D1680" s="77">
        <v>72</v>
      </c>
      <c r="E1680" s="77">
        <v>729</v>
      </c>
      <c r="F1680" s="77">
        <v>7299</v>
      </c>
      <c r="G1680" s="77" t="s">
        <v>1489</v>
      </c>
    </row>
    <row r="1681" spans="2:7">
      <c r="B1681" s="88" t="s">
        <v>2061</v>
      </c>
      <c r="C1681" s="77" t="s">
        <v>1454</v>
      </c>
      <c r="D1681" s="77">
        <v>73</v>
      </c>
      <c r="E1681" s="77">
        <v>0</v>
      </c>
      <c r="F1681" s="77">
        <v>0</v>
      </c>
      <c r="G1681" s="77" t="s">
        <v>1490</v>
      </c>
    </row>
    <row r="1682" spans="2:7">
      <c r="B1682" s="88" t="s">
        <v>2061</v>
      </c>
      <c r="C1682" s="77" t="s">
        <v>1454</v>
      </c>
      <c r="D1682" s="77">
        <v>73</v>
      </c>
      <c r="E1682" s="77">
        <v>730</v>
      </c>
      <c r="F1682" s="77">
        <v>0</v>
      </c>
      <c r="G1682" s="77" t="s">
        <v>1491</v>
      </c>
    </row>
    <row r="1683" spans="2:7">
      <c r="B1683" s="88" t="s">
        <v>2061</v>
      </c>
      <c r="C1683" s="77" t="s">
        <v>1454</v>
      </c>
      <c r="D1683" s="77">
        <v>73</v>
      </c>
      <c r="E1683" s="77">
        <v>730</v>
      </c>
      <c r="F1683" s="77">
        <v>7300</v>
      </c>
      <c r="G1683" s="77" t="s">
        <v>272</v>
      </c>
    </row>
    <row r="1684" spans="2:7">
      <c r="B1684" s="88" t="s">
        <v>2061</v>
      </c>
      <c r="C1684" s="77" t="s">
        <v>1454</v>
      </c>
      <c r="D1684" s="77">
        <v>73</v>
      </c>
      <c r="E1684" s="77">
        <v>730</v>
      </c>
      <c r="F1684" s="77">
        <v>7309</v>
      </c>
      <c r="G1684" s="77" t="s">
        <v>273</v>
      </c>
    </row>
    <row r="1685" spans="2:7">
      <c r="B1685" s="88" t="s">
        <v>2061</v>
      </c>
      <c r="C1685" s="77" t="s">
        <v>1454</v>
      </c>
      <c r="D1685" s="77">
        <v>73</v>
      </c>
      <c r="E1685" s="77">
        <v>731</v>
      </c>
      <c r="F1685" s="77">
        <v>0</v>
      </c>
      <c r="G1685" s="77" t="s">
        <v>1490</v>
      </c>
    </row>
    <row r="1686" spans="2:7">
      <c r="B1686" s="88" t="s">
        <v>2061</v>
      </c>
      <c r="C1686" s="77" t="s">
        <v>1454</v>
      </c>
      <c r="D1686" s="77">
        <v>73</v>
      </c>
      <c r="E1686" s="77">
        <v>731</v>
      </c>
      <c r="F1686" s="77">
        <v>7311</v>
      </c>
      <c r="G1686" s="77" t="s">
        <v>1490</v>
      </c>
    </row>
    <row r="1687" spans="2:7">
      <c r="B1687" s="88" t="s">
        <v>2061</v>
      </c>
      <c r="C1687" s="77" t="s">
        <v>1454</v>
      </c>
      <c r="D1687" s="77">
        <v>74</v>
      </c>
      <c r="E1687" s="77">
        <v>0</v>
      </c>
      <c r="F1687" s="77">
        <v>0</v>
      </c>
      <c r="G1687" s="77" t="s">
        <v>1492</v>
      </c>
    </row>
    <row r="1688" spans="2:7">
      <c r="B1688" s="88" t="s">
        <v>2061</v>
      </c>
      <c r="C1688" s="77" t="s">
        <v>1454</v>
      </c>
      <c r="D1688" s="77">
        <v>74</v>
      </c>
      <c r="E1688" s="77">
        <v>740</v>
      </c>
      <c r="F1688" s="77">
        <v>0</v>
      </c>
      <c r="G1688" s="77" t="s">
        <v>1493</v>
      </c>
    </row>
    <row r="1689" spans="2:7">
      <c r="B1689" s="88" t="s">
        <v>2061</v>
      </c>
      <c r="C1689" s="77" t="s">
        <v>1454</v>
      </c>
      <c r="D1689" s="77">
        <v>74</v>
      </c>
      <c r="E1689" s="77">
        <v>740</v>
      </c>
      <c r="F1689" s="77">
        <v>7401</v>
      </c>
      <c r="G1689" s="77" t="s">
        <v>1312</v>
      </c>
    </row>
    <row r="1690" spans="2:7">
      <c r="B1690" s="88" t="s">
        <v>2061</v>
      </c>
      <c r="C1690" s="77" t="s">
        <v>1454</v>
      </c>
      <c r="D1690" s="77">
        <v>74</v>
      </c>
      <c r="E1690" s="77">
        <v>741</v>
      </c>
      <c r="F1690" s="77">
        <v>0</v>
      </c>
      <c r="G1690" s="77" t="s">
        <v>1494</v>
      </c>
    </row>
    <row r="1691" spans="2:7">
      <c r="B1691" s="88" t="s">
        <v>2061</v>
      </c>
      <c r="C1691" s="77" t="s">
        <v>1454</v>
      </c>
      <c r="D1691" s="77">
        <v>74</v>
      </c>
      <c r="E1691" s="77">
        <v>741</v>
      </c>
      <c r="F1691" s="77">
        <v>7411</v>
      </c>
      <c r="G1691" s="77" t="s">
        <v>1494</v>
      </c>
    </row>
    <row r="1692" spans="2:7">
      <c r="B1692" s="88" t="s">
        <v>2061</v>
      </c>
      <c r="C1692" s="77" t="s">
        <v>1454</v>
      </c>
      <c r="D1692" s="77">
        <v>74</v>
      </c>
      <c r="E1692" s="77">
        <v>742</v>
      </c>
      <c r="F1692" s="77">
        <v>0</v>
      </c>
      <c r="G1692" s="77" t="s">
        <v>1495</v>
      </c>
    </row>
    <row r="1693" spans="2:7">
      <c r="B1693" s="88" t="s">
        <v>2061</v>
      </c>
      <c r="C1693" s="77" t="s">
        <v>1454</v>
      </c>
      <c r="D1693" s="77">
        <v>74</v>
      </c>
      <c r="E1693" s="77">
        <v>742</v>
      </c>
      <c r="F1693" s="77">
        <v>7421</v>
      </c>
      <c r="G1693" s="77" t="s">
        <v>1496</v>
      </c>
    </row>
    <row r="1694" spans="2:7">
      <c r="B1694" s="88" t="s">
        <v>2061</v>
      </c>
      <c r="C1694" s="77" t="s">
        <v>1454</v>
      </c>
      <c r="D1694" s="77">
        <v>74</v>
      </c>
      <c r="E1694" s="77">
        <v>742</v>
      </c>
      <c r="F1694" s="77">
        <v>7422</v>
      </c>
      <c r="G1694" s="77" t="s">
        <v>1497</v>
      </c>
    </row>
    <row r="1695" spans="2:7">
      <c r="B1695" s="88" t="s">
        <v>2061</v>
      </c>
      <c r="C1695" s="77" t="s">
        <v>1454</v>
      </c>
      <c r="D1695" s="77">
        <v>74</v>
      </c>
      <c r="E1695" s="77">
        <v>742</v>
      </c>
      <c r="F1695" s="77">
        <v>7429</v>
      </c>
      <c r="G1695" s="77" t="s">
        <v>1498</v>
      </c>
    </row>
    <row r="1696" spans="2:7">
      <c r="B1696" s="88" t="s">
        <v>2061</v>
      </c>
      <c r="C1696" s="77" t="s">
        <v>1454</v>
      </c>
      <c r="D1696" s="77">
        <v>74</v>
      </c>
      <c r="E1696" s="77">
        <v>743</v>
      </c>
      <c r="F1696" s="77">
        <v>0</v>
      </c>
      <c r="G1696" s="77" t="s">
        <v>1499</v>
      </c>
    </row>
    <row r="1697" spans="2:7">
      <c r="B1697" s="88" t="s">
        <v>2061</v>
      </c>
      <c r="C1697" s="77" t="s">
        <v>1454</v>
      </c>
      <c r="D1697" s="77">
        <v>74</v>
      </c>
      <c r="E1697" s="77">
        <v>743</v>
      </c>
      <c r="F1697" s="77">
        <v>7431</v>
      </c>
      <c r="G1697" s="77" t="s">
        <v>1499</v>
      </c>
    </row>
    <row r="1698" spans="2:7">
      <c r="B1698" s="88" t="s">
        <v>2061</v>
      </c>
      <c r="C1698" s="77" t="s">
        <v>1454</v>
      </c>
      <c r="D1698" s="77">
        <v>74</v>
      </c>
      <c r="E1698" s="77">
        <v>744</v>
      </c>
      <c r="F1698" s="77">
        <v>0</v>
      </c>
      <c r="G1698" s="77" t="s">
        <v>1500</v>
      </c>
    </row>
    <row r="1699" spans="2:7">
      <c r="B1699" s="88" t="s">
        <v>2061</v>
      </c>
      <c r="C1699" s="77" t="s">
        <v>1454</v>
      </c>
      <c r="D1699" s="77">
        <v>74</v>
      </c>
      <c r="E1699" s="77">
        <v>744</v>
      </c>
      <c r="F1699" s="77">
        <v>7441</v>
      </c>
      <c r="G1699" s="77" t="s">
        <v>1501</v>
      </c>
    </row>
    <row r="1700" spans="2:7">
      <c r="B1700" s="88" t="s">
        <v>2061</v>
      </c>
      <c r="C1700" s="77" t="s">
        <v>1454</v>
      </c>
      <c r="D1700" s="77">
        <v>74</v>
      </c>
      <c r="E1700" s="77">
        <v>744</v>
      </c>
      <c r="F1700" s="77">
        <v>7442</v>
      </c>
      <c r="G1700" s="77" t="s">
        <v>1502</v>
      </c>
    </row>
    <row r="1701" spans="2:7">
      <c r="B1701" s="88" t="s">
        <v>2061</v>
      </c>
      <c r="C1701" s="77" t="s">
        <v>1454</v>
      </c>
      <c r="D1701" s="77">
        <v>74</v>
      </c>
      <c r="E1701" s="77">
        <v>745</v>
      </c>
      <c r="F1701" s="77">
        <v>0</v>
      </c>
      <c r="G1701" s="77" t="s">
        <v>1503</v>
      </c>
    </row>
    <row r="1702" spans="2:7">
      <c r="B1702" s="88" t="s">
        <v>2061</v>
      </c>
      <c r="C1702" s="77" t="s">
        <v>1454</v>
      </c>
      <c r="D1702" s="77">
        <v>74</v>
      </c>
      <c r="E1702" s="77">
        <v>745</v>
      </c>
      <c r="F1702" s="77">
        <v>7451</v>
      </c>
      <c r="G1702" s="77" t="s">
        <v>1504</v>
      </c>
    </row>
    <row r="1703" spans="2:7">
      <c r="B1703" s="88" t="s">
        <v>2061</v>
      </c>
      <c r="C1703" s="77" t="s">
        <v>1454</v>
      </c>
      <c r="D1703" s="77">
        <v>74</v>
      </c>
      <c r="E1703" s="77">
        <v>745</v>
      </c>
      <c r="F1703" s="77">
        <v>7452</v>
      </c>
      <c r="G1703" s="77" t="s">
        <v>1505</v>
      </c>
    </row>
    <row r="1704" spans="2:7">
      <c r="B1704" s="88" t="s">
        <v>2061</v>
      </c>
      <c r="C1704" s="77" t="s">
        <v>1454</v>
      </c>
      <c r="D1704" s="77">
        <v>74</v>
      </c>
      <c r="E1704" s="77">
        <v>745</v>
      </c>
      <c r="F1704" s="77">
        <v>7459</v>
      </c>
      <c r="G1704" s="77" t="s">
        <v>1506</v>
      </c>
    </row>
    <row r="1705" spans="2:7">
      <c r="B1705" s="88" t="s">
        <v>2061</v>
      </c>
      <c r="C1705" s="77" t="s">
        <v>1454</v>
      </c>
      <c r="D1705" s="77">
        <v>74</v>
      </c>
      <c r="E1705" s="77">
        <v>746</v>
      </c>
      <c r="F1705" s="77">
        <v>0</v>
      </c>
      <c r="G1705" s="77" t="s">
        <v>1507</v>
      </c>
    </row>
    <row r="1706" spans="2:7">
      <c r="B1706" s="88" t="s">
        <v>2061</v>
      </c>
      <c r="C1706" s="77" t="s">
        <v>1454</v>
      </c>
      <c r="D1706" s="77">
        <v>74</v>
      </c>
      <c r="E1706" s="77">
        <v>746</v>
      </c>
      <c r="F1706" s="77">
        <v>7461</v>
      </c>
      <c r="G1706" s="77" t="s">
        <v>1508</v>
      </c>
    </row>
    <row r="1707" spans="2:7">
      <c r="B1707" s="88" t="s">
        <v>2061</v>
      </c>
      <c r="C1707" s="77" t="s">
        <v>1454</v>
      </c>
      <c r="D1707" s="77">
        <v>74</v>
      </c>
      <c r="E1707" s="77">
        <v>746</v>
      </c>
      <c r="F1707" s="77">
        <v>7462</v>
      </c>
      <c r="G1707" s="77" t="s">
        <v>1509</v>
      </c>
    </row>
    <row r="1708" spans="2:7">
      <c r="B1708" s="88" t="s">
        <v>2061</v>
      </c>
      <c r="C1708" s="77" t="s">
        <v>1454</v>
      </c>
      <c r="D1708" s="77">
        <v>74</v>
      </c>
      <c r="E1708" s="77">
        <v>749</v>
      </c>
      <c r="F1708" s="77">
        <v>0</v>
      </c>
      <c r="G1708" s="77" t="s">
        <v>1510</v>
      </c>
    </row>
    <row r="1709" spans="2:7">
      <c r="B1709" s="88" t="s">
        <v>2061</v>
      </c>
      <c r="C1709" s="77" t="s">
        <v>1454</v>
      </c>
      <c r="D1709" s="77">
        <v>74</v>
      </c>
      <c r="E1709" s="77">
        <v>749</v>
      </c>
      <c r="F1709" s="77">
        <v>7499</v>
      </c>
      <c r="G1709" s="77" t="s">
        <v>1510</v>
      </c>
    </row>
    <row r="1710" spans="2:7">
      <c r="B1710" s="88" t="s">
        <v>2062</v>
      </c>
      <c r="C1710" s="77" t="s">
        <v>1511</v>
      </c>
      <c r="D1710" s="77">
        <v>0</v>
      </c>
      <c r="E1710" s="77">
        <v>0</v>
      </c>
      <c r="F1710" s="77">
        <v>0</v>
      </c>
      <c r="G1710" s="77" t="s">
        <v>1512</v>
      </c>
    </row>
    <row r="1711" spans="2:7">
      <c r="B1711" s="88" t="s">
        <v>2061</v>
      </c>
      <c r="C1711" s="77" t="s">
        <v>1511</v>
      </c>
      <c r="D1711" s="77">
        <v>75</v>
      </c>
      <c r="E1711" s="77">
        <v>0</v>
      </c>
      <c r="F1711" s="77">
        <v>0</v>
      </c>
      <c r="G1711" s="77" t="s">
        <v>1513</v>
      </c>
    </row>
    <row r="1712" spans="2:7">
      <c r="B1712" s="88" t="s">
        <v>2061</v>
      </c>
      <c r="C1712" s="77" t="s">
        <v>1511</v>
      </c>
      <c r="D1712" s="77">
        <v>75</v>
      </c>
      <c r="E1712" s="77">
        <v>750</v>
      </c>
      <c r="F1712" s="77">
        <v>0</v>
      </c>
      <c r="G1712" s="77" t="s">
        <v>1514</v>
      </c>
    </row>
    <row r="1713" spans="2:7">
      <c r="B1713" s="88" t="s">
        <v>2061</v>
      </c>
      <c r="C1713" s="77" t="s">
        <v>1511</v>
      </c>
      <c r="D1713" s="77">
        <v>75</v>
      </c>
      <c r="E1713" s="77">
        <v>750</v>
      </c>
      <c r="F1713" s="77">
        <v>7500</v>
      </c>
      <c r="G1713" s="77" t="s">
        <v>272</v>
      </c>
    </row>
    <row r="1714" spans="2:7">
      <c r="B1714" s="88" t="s">
        <v>2061</v>
      </c>
      <c r="C1714" s="77" t="s">
        <v>1511</v>
      </c>
      <c r="D1714" s="77">
        <v>75</v>
      </c>
      <c r="E1714" s="77">
        <v>750</v>
      </c>
      <c r="F1714" s="77">
        <v>7509</v>
      </c>
      <c r="G1714" s="77" t="s">
        <v>273</v>
      </c>
    </row>
    <row r="1715" spans="2:7">
      <c r="B1715" s="88" t="s">
        <v>2061</v>
      </c>
      <c r="C1715" s="77" t="s">
        <v>1511</v>
      </c>
      <c r="D1715" s="77">
        <v>75</v>
      </c>
      <c r="E1715" s="77">
        <v>751</v>
      </c>
      <c r="F1715" s="77">
        <v>0</v>
      </c>
      <c r="G1715" s="77" t="s">
        <v>1515</v>
      </c>
    </row>
    <row r="1716" spans="2:7">
      <c r="B1716" s="88" t="s">
        <v>2061</v>
      </c>
      <c r="C1716" s="77" t="s">
        <v>1511</v>
      </c>
      <c r="D1716" s="77">
        <v>75</v>
      </c>
      <c r="E1716" s="77">
        <v>751</v>
      </c>
      <c r="F1716" s="77">
        <v>7511</v>
      </c>
      <c r="G1716" s="77" t="s">
        <v>1515</v>
      </c>
    </row>
    <row r="1717" spans="2:7">
      <c r="B1717" s="88" t="s">
        <v>2061</v>
      </c>
      <c r="C1717" s="77" t="s">
        <v>1511</v>
      </c>
      <c r="D1717" s="77">
        <v>75</v>
      </c>
      <c r="E1717" s="77">
        <v>752</v>
      </c>
      <c r="F1717" s="77">
        <v>0</v>
      </c>
      <c r="G1717" s="77" t="s">
        <v>1516</v>
      </c>
    </row>
    <row r="1718" spans="2:7">
      <c r="B1718" s="88" t="s">
        <v>2061</v>
      </c>
      <c r="C1718" s="77" t="s">
        <v>1511</v>
      </c>
      <c r="D1718" s="77">
        <v>75</v>
      </c>
      <c r="E1718" s="77">
        <v>752</v>
      </c>
      <c r="F1718" s="77">
        <v>7521</v>
      </c>
      <c r="G1718" s="77" t="s">
        <v>1516</v>
      </c>
    </row>
    <row r="1719" spans="2:7">
      <c r="B1719" s="88" t="s">
        <v>2061</v>
      </c>
      <c r="C1719" s="77" t="s">
        <v>1511</v>
      </c>
      <c r="D1719" s="77">
        <v>75</v>
      </c>
      <c r="E1719" s="77">
        <v>753</v>
      </c>
      <c r="F1719" s="77">
        <v>0</v>
      </c>
      <c r="G1719" s="77" t="s">
        <v>1517</v>
      </c>
    </row>
    <row r="1720" spans="2:7">
      <c r="B1720" s="88" t="s">
        <v>2061</v>
      </c>
      <c r="C1720" s="77" t="s">
        <v>1511</v>
      </c>
      <c r="D1720" s="77">
        <v>75</v>
      </c>
      <c r="E1720" s="77">
        <v>753</v>
      </c>
      <c r="F1720" s="77">
        <v>7531</v>
      </c>
      <c r="G1720" s="77" t="s">
        <v>1517</v>
      </c>
    </row>
    <row r="1721" spans="2:7">
      <c r="B1721" s="88" t="s">
        <v>2061</v>
      </c>
      <c r="C1721" s="77" t="s">
        <v>1511</v>
      </c>
      <c r="D1721" s="77">
        <v>75</v>
      </c>
      <c r="E1721" s="77">
        <v>759</v>
      </c>
      <c r="F1721" s="77">
        <v>0</v>
      </c>
      <c r="G1721" s="77" t="s">
        <v>1518</v>
      </c>
    </row>
    <row r="1722" spans="2:7">
      <c r="B1722" s="88" t="s">
        <v>2061</v>
      </c>
      <c r="C1722" s="77" t="s">
        <v>1511</v>
      </c>
      <c r="D1722" s="77">
        <v>75</v>
      </c>
      <c r="E1722" s="77">
        <v>759</v>
      </c>
      <c r="F1722" s="77">
        <v>7591</v>
      </c>
      <c r="G1722" s="77" t="s">
        <v>1519</v>
      </c>
    </row>
    <row r="1723" spans="2:7">
      <c r="B1723" s="88" t="s">
        <v>2061</v>
      </c>
      <c r="C1723" s="77" t="s">
        <v>1511</v>
      </c>
      <c r="D1723" s="77">
        <v>75</v>
      </c>
      <c r="E1723" s="77">
        <v>759</v>
      </c>
      <c r="F1723" s="77">
        <v>7592</v>
      </c>
      <c r="G1723" s="77" t="s">
        <v>1520</v>
      </c>
    </row>
    <row r="1724" spans="2:7">
      <c r="B1724" s="88" t="s">
        <v>2061</v>
      </c>
      <c r="C1724" s="77" t="s">
        <v>1511</v>
      </c>
      <c r="D1724" s="77">
        <v>75</v>
      </c>
      <c r="E1724" s="77">
        <v>759</v>
      </c>
      <c r="F1724" s="77">
        <v>7599</v>
      </c>
      <c r="G1724" s="77" t="s">
        <v>1521</v>
      </c>
    </row>
    <row r="1725" spans="2:7">
      <c r="B1725" s="88" t="s">
        <v>2060</v>
      </c>
      <c r="C1725" s="77" t="s">
        <v>1511</v>
      </c>
      <c r="D1725" s="77">
        <v>76</v>
      </c>
      <c r="E1725" s="77">
        <v>0</v>
      </c>
      <c r="F1725" s="77">
        <v>0</v>
      </c>
      <c r="G1725" s="77" t="s">
        <v>1522</v>
      </c>
    </row>
    <row r="1726" spans="2:7">
      <c r="B1726" s="88" t="s">
        <v>2060</v>
      </c>
      <c r="C1726" s="77" t="s">
        <v>1511</v>
      </c>
      <c r="D1726" s="77">
        <v>76</v>
      </c>
      <c r="E1726" s="77">
        <v>760</v>
      </c>
      <c r="F1726" s="77">
        <v>0</v>
      </c>
      <c r="G1726" s="77" t="s">
        <v>2038</v>
      </c>
    </row>
    <row r="1727" spans="2:7">
      <c r="B1727" s="88" t="s">
        <v>2060</v>
      </c>
      <c r="C1727" s="77" t="s">
        <v>1511</v>
      </c>
      <c r="D1727" s="77">
        <v>76</v>
      </c>
      <c r="E1727" s="77">
        <v>760</v>
      </c>
      <c r="F1727" s="77">
        <v>7600</v>
      </c>
      <c r="G1727" s="77" t="s">
        <v>272</v>
      </c>
    </row>
    <row r="1728" spans="2:7">
      <c r="B1728" s="88" t="s">
        <v>2060</v>
      </c>
      <c r="C1728" s="77" t="s">
        <v>1511</v>
      </c>
      <c r="D1728" s="77">
        <v>76</v>
      </c>
      <c r="E1728" s="77">
        <v>760</v>
      </c>
      <c r="F1728" s="77">
        <v>7609</v>
      </c>
      <c r="G1728" s="77" t="s">
        <v>273</v>
      </c>
    </row>
    <row r="1729" spans="2:7">
      <c r="B1729" s="88" t="s">
        <v>2060</v>
      </c>
      <c r="C1729" s="77" t="s">
        <v>1511</v>
      </c>
      <c r="D1729" s="77">
        <v>76</v>
      </c>
      <c r="E1729" s="77">
        <v>761</v>
      </c>
      <c r="F1729" s="77">
        <v>0</v>
      </c>
      <c r="G1729" s="77" t="s">
        <v>2039</v>
      </c>
    </row>
    <row r="1730" spans="2:7">
      <c r="B1730" s="88" t="s">
        <v>2060</v>
      </c>
      <c r="C1730" s="77" t="s">
        <v>1511</v>
      </c>
      <c r="D1730" s="77">
        <v>76</v>
      </c>
      <c r="E1730" s="77">
        <v>761</v>
      </c>
      <c r="F1730" s="77">
        <v>7611</v>
      </c>
      <c r="G1730" s="77" t="s">
        <v>2039</v>
      </c>
    </row>
    <row r="1731" spans="2:7">
      <c r="B1731" s="88" t="s">
        <v>2060</v>
      </c>
      <c r="C1731" s="77" t="s">
        <v>1511</v>
      </c>
      <c r="D1731" s="77">
        <v>76</v>
      </c>
      <c r="E1731" s="77">
        <v>762</v>
      </c>
      <c r="F1731" s="77">
        <v>0</v>
      </c>
      <c r="G1731" s="77" t="s">
        <v>2040</v>
      </c>
    </row>
    <row r="1732" spans="2:7">
      <c r="B1732" s="88" t="s">
        <v>2060</v>
      </c>
      <c r="C1732" s="77" t="s">
        <v>1511</v>
      </c>
      <c r="D1732" s="77">
        <v>76</v>
      </c>
      <c r="E1732" s="77">
        <v>762</v>
      </c>
      <c r="F1732" s="77">
        <v>7621</v>
      </c>
      <c r="G1732" s="77" t="s">
        <v>2041</v>
      </c>
    </row>
    <row r="1733" spans="2:7">
      <c r="B1733" s="88" t="s">
        <v>2060</v>
      </c>
      <c r="C1733" s="77" t="s">
        <v>1511</v>
      </c>
      <c r="D1733" s="77">
        <v>76</v>
      </c>
      <c r="E1733" s="77">
        <v>762</v>
      </c>
      <c r="F1733" s="77">
        <v>7622</v>
      </c>
      <c r="G1733" s="77" t="s">
        <v>2042</v>
      </c>
    </row>
    <row r="1734" spans="2:7">
      <c r="B1734" s="88" t="s">
        <v>2060</v>
      </c>
      <c r="C1734" s="77" t="s">
        <v>1511</v>
      </c>
      <c r="D1734" s="77">
        <v>76</v>
      </c>
      <c r="E1734" s="77">
        <v>762</v>
      </c>
      <c r="F1734" s="77">
        <v>7623</v>
      </c>
      <c r="G1734" s="77" t="s">
        <v>2043</v>
      </c>
    </row>
    <row r="1735" spans="2:7">
      <c r="B1735" s="88" t="s">
        <v>2060</v>
      </c>
      <c r="C1735" s="77" t="s">
        <v>1511</v>
      </c>
      <c r="D1735" s="77">
        <v>76</v>
      </c>
      <c r="E1735" s="77">
        <v>762</v>
      </c>
      <c r="F1735" s="77">
        <v>7624</v>
      </c>
      <c r="G1735" s="77" t="s">
        <v>2044</v>
      </c>
    </row>
    <row r="1736" spans="2:7">
      <c r="B1736" s="88" t="s">
        <v>2060</v>
      </c>
      <c r="C1736" s="77" t="s">
        <v>1511</v>
      </c>
      <c r="D1736" s="77">
        <v>76</v>
      </c>
      <c r="E1736" s="77">
        <v>762</v>
      </c>
      <c r="F1736" s="77">
        <v>7625</v>
      </c>
      <c r="G1736" s="77" t="s">
        <v>2045</v>
      </c>
    </row>
    <row r="1737" spans="2:7">
      <c r="B1737" s="88" t="s">
        <v>2060</v>
      </c>
      <c r="C1737" s="77" t="s">
        <v>1511</v>
      </c>
      <c r="D1737" s="77">
        <v>76</v>
      </c>
      <c r="E1737" s="77">
        <v>762</v>
      </c>
      <c r="F1737" s="77">
        <v>7629</v>
      </c>
      <c r="G1737" s="77" t="s">
        <v>2046</v>
      </c>
    </row>
    <row r="1738" spans="2:7">
      <c r="B1738" s="88" t="s">
        <v>2060</v>
      </c>
      <c r="C1738" s="77" t="s">
        <v>1511</v>
      </c>
      <c r="D1738" s="77">
        <v>76</v>
      </c>
      <c r="E1738" s="77">
        <v>763</v>
      </c>
      <c r="F1738" s="77">
        <v>0</v>
      </c>
      <c r="G1738" s="77" t="s">
        <v>2047</v>
      </c>
    </row>
    <row r="1739" spans="2:7">
      <c r="B1739" s="88" t="s">
        <v>2060</v>
      </c>
      <c r="C1739" s="77" t="s">
        <v>1511</v>
      </c>
      <c r="D1739" s="77">
        <v>76</v>
      </c>
      <c r="E1739" s="77">
        <v>763</v>
      </c>
      <c r="F1739" s="77">
        <v>7631</v>
      </c>
      <c r="G1739" s="77" t="s">
        <v>2047</v>
      </c>
    </row>
    <row r="1740" spans="2:7">
      <c r="B1740" s="88" t="s">
        <v>2060</v>
      </c>
      <c r="C1740" s="77" t="s">
        <v>1511</v>
      </c>
      <c r="D1740" s="77">
        <v>76</v>
      </c>
      <c r="E1740" s="77">
        <v>764</v>
      </c>
      <c r="F1740" s="77">
        <v>0</v>
      </c>
      <c r="G1740" s="77" t="s">
        <v>2048</v>
      </c>
    </row>
    <row r="1741" spans="2:7">
      <c r="B1741" s="88" t="s">
        <v>2060</v>
      </c>
      <c r="C1741" s="77" t="s">
        <v>1511</v>
      </c>
      <c r="D1741" s="77">
        <v>76</v>
      </c>
      <c r="E1741" s="77">
        <v>764</v>
      </c>
      <c r="F1741" s="77">
        <v>7641</v>
      </c>
      <c r="G1741" s="77" t="s">
        <v>2048</v>
      </c>
    </row>
    <row r="1742" spans="2:7">
      <c r="B1742" s="88" t="s">
        <v>2060</v>
      </c>
      <c r="C1742" s="77" t="s">
        <v>1511</v>
      </c>
      <c r="D1742" s="77">
        <v>76</v>
      </c>
      <c r="E1742" s="77">
        <v>765</v>
      </c>
      <c r="F1742" s="77">
        <v>0</v>
      </c>
      <c r="G1742" s="77" t="s">
        <v>2049</v>
      </c>
    </row>
    <row r="1743" spans="2:7">
      <c r="B1743" s="88" t="s">
        <v>2060</v>
      </c>
      <c r="C1743" s="77" t="s">
        <v>1511</v>
      </c>
      <c r="D1743" s="77">
        <v>76</v>
      </c>
      <c r="E1743" s="77">
        <v>765</v>
      </c>
      <c r="F1743" s="77">
        <v>7651</v>
      </c>
      <c r="G1743" s="77" t="s">
        <v>2049</v>
      </c>
    </row>
    <row r="1744" spans="2:7">
      <c r="B1744" s="88" t="s">
        <v>2060</v>
      </c>
      <c r="C1744" s="77" t="s">
        <v>1511</v>
      </c>
      <c r="D1744" s="77">
        <v>76</v>
      </c>
      <c r="E1744" s="77">
        <v>766</v>
      </c>
      <c r="F1744" s="77">
        <v>0</v>
      </c>
      <c r="G1744" s="77" t="s">
        <v>2050</v>
      </c>
    </row>
    <row r="1745" spans="2:7">
      <c r="B1745" s="88" t="s">
        <v>2060</v>
      </c>
      <c r="C1745" s="77" t="s">
        <v>1511</v>
      </c>
      <c r="D1745" s="77">
        <v>76</v>
      </c>
      <c r="E1745" s="77">
        <v>766</v>
      </c>
      <c r="F1745" s="77">
        <v>7661</v>
      </c>
      <c r="G1745" s="77" t="s">
        <v>2050</v>
      </c>
    </row>
    <row r="1746" spans="2:7">
      <c r="B1746" s="88" t="s">
        <v>2060</v>
      </c>
      <c r="C1746" s="77" t="s">
        <v>1511</v>
      </c>
      <c r="D1746" s="77">
        <v>76</v>
      </c>
      <c r="E1746" s="77">
        <v>767</v>
      </c>
      <c r="F1746" s="77">
        <v>0</v>
      </c>
      <c r="G1746" s="77" t="s">
        <v>2051</v>
      </c>
    </row>
    <row r="1747" spans="2:7">
      <c r="B1747" s="88" t="s">
        <v>2060</v>
      </c>
      <c r="C1747" s="77" t="s">
        <v>1511</v>
      </c>
      <c r="D1747" s="77">
        <v>76</v>
      </c>
      <c r="E1747" s="77">
        <v>767</v>
      </c>
      <c r="F1747" s="77">
        <v>7671</v>
      </c>
      <c r="G1747" s="77" t="s">
        <v>2051</v>
      </c>
    </row>
    <row r="1748" spans="2:7">
      <c r="B1748" s="88" t="s">
        <v>2060</v>
      </c>
      <c r="C1748" s="77" t="s">
        <v>1511</v>
      </c>
      <c r="D1748" s="77">
        <v>76</v>
      </c>
      <c r="E1748" s="77">
        <v>769</v>
      </c>
      <c r="F1748" s="77">
        <v>0</v>
      </c>
      <c r="G1748" s="77" t="s">
        <v>2052</v>
      </c>
    </row>
    <row r="1749" spans="2:7">
      <c r="B1749" s="88" t="s">
        <v>2060</v>
      </c>
      <c r="C1749" s="77" t="s">
        <v>1511</v>
      </c>
      <c r="D1749" s="77">
        <v>76</v>
      </c>
      <c r="E1749" s="77">
        <v>769</v>
      </c>
      <c r="F1749" s="77">
        <v>7691</v>
      </c>
      <c r="G1749" s="77" t="s">
        <v>2053</v>
      </c>
    </row>
    <row r="1750" spans="2:7">
      <c r="B1750" s="88" t="s">
        <v>2060</v>
      </c>
      <c r="C1750" s="77" t="s">
        <v>1511</v>
      </c>
      <c r="D1750" s="77">
        <v>76</v>
      </c>
      <c r="E1750" s="77">
        <v>769</v>
      </c>
      <c r="F1750" s="77">
        <v>7692</v>
      </c>
      <c r="G1750" s="77" t="s">
        <v>2054</v>
      </c>
    </row>
    <row r="1751" spans="2:7">
      <c r="B1751" s="88" t="s">
        <v>2060</v>
      </c>
      <c r="C1751" s="77" t="s">
        <v>1511</v>
      </c>
      <c r="D1751" s="77">
        <v>76</v>
      </c>
      <c r="E1751" s="77">
        <v>769</v>
      </c>
      <c r="F1751" s="77">
        <v>7699</v>
      </c>
      <c r="G1751" s="77" t="s">
        <v>2055</v>
      </c>
    </row>
    <row r="1752" spans="2:7">
      <c r="B1752" s="88" t="s">
        <v>2060</v>
      </c>
      <c r="C1752" s="77" t="s">
        <v>1511</v>
      </c>
      <c r="D1752" s="77">
        <v>77</v>
      </c>
      <c r="E1752" s="77">
        <v>0</v>
      </c>
      <c r="F1752" s="77">
        <v>0</v>
      </c>
      <c r="G1752" s="77" t="s">
        <v>1523</v>
      </c>
    </row>
    <row r="1753" spans="2:7">
      <c r="B1753" s="88" t="s">
        <v>2060</v>
      </c>
      <c r="C1753" s="77" t="s">
        <v>1511</v>
      </c>
      <c r="D1753" s="77">
        <v>77</v>
      </c>
      <c r="E1753" s="77">
        <v>770</v>
      </c>
      <c r="F1753" s="77">
        <v>0</v>
      </c>
      <c r="G1753" s="77" t="s">
        <v>2056</v>
      </c>
    </row>
    <row r="1754" spans="2:7">
      <c r="B1754" s="88" t="s">
        <v>2060</v>
      </c>
      <c r="C1754" s="77" t="s">
        <v>1511</v>
      </c>
      <c r="D1754" s="77">
        <v>77</v>
      </c>
      <c r="E1754" s="77">
        <v>770</v>
      </c>
      <c r="F1754" s="77">
        <v>7700</v>
      </c>
      <c r="G1754" s="77" t="s">
        <v>272</v>
      </c>
    </row>
    <row r="1755" spans="2:7">
      <c r="B1755" s="88" t="s">
        <v>2060</v>
      </c>
      <c r="C1755" s="77" t="s">
        <v>1511</v>
      </c>
      <c r="D1755" s="77">
        <v>77</v>
      </c>
      <c r="E1755" s="77">
        <v>770</v>
      </c>
      <c r="F1755" s="77">
        <v>7709</v>
      </c>
      <c r="G1755" s="77" t="s">
        <v>273</v>
      </c>
    </row>
    <row r="1756" spans="2:7">
      <c r="B1756" s="88" t="s">
        <v>2060</v>
      </c>
      <c r="C1756" s="77" t="s">
        <v>1511</v>
      </c>
      <c r="D1756" s="77">
        <v>77</v>
      </c>
      <c r="E1756" s="77">
        <v>771</v>
      </c>
      <c r="F1756" s="77">
        <v>0</v>
      </c>
      <c r="G1756" s="77" t="s">
        <v>2057</v>
      </c>
    </row>
    <row r="1757" spans="2:7">
      <c r="B1757" s="88" t="s">
        <v>2060</v>
      </c>
      <c r="C1757" s="77" t="s">
        <v>1511</v>
      </c>
      <c r="D1757" s="77">
        <v>77</v>
      </c>
      <c r="E1757" s="77">
        <v>771</v>
      </c>
      <c r="F1757" s="77">
        <v>7711</v>
      </c>
      <c r="G1757" s="77" t="s">
        <v>2057</v>
      </c>
    </row>
    <row r="1758" spans="2:7">
      <c r="B1758" s="88" t="s">
        <v>2060</v>
      </c>
      <c r="C1758" s="77" t="s">
        <v>1511</v>
      </c>
      <c r="D1758" s="77">
        <v>77</v>
      </c>
      <c r="E1758" s="77">
        <v>772</v>
      </c>
      <c r="F1758" s="77">
        <v>0</v>
      </c>
      <c r="G1758" s="77" t="s">
        <v>2058</v>
      </c>
    </row>
    <row r="1759" spans="2:7">
      <c r="B1759" s="88" t="s">
        <v>2060</v>
      </c>
      <c r="C1759" s="77" t="s">
        <v>1511</v>
      </c>
      <c r="D1759" s="77">
        <v>77</v>
      </c>
      <c r="E1759" s="77">
        <v>772</v>
      </c>
      <c r="F1759" s="77">
        <v>7721</v>
      </c>
      <c r="G1759" s="77" t="s">
        <v>2058</v>
      </c>
    </row>
    <row r="1760" spans="2:7">
      <c r="B1760" s="88" t="s">
        <v>2061</v>
      </c>
      <c r="C1760" s="77" t="s">
        <v>1524</v>
      </c>
      <c r="D1760" s="77">
        <v>0</v>
      </c>
      <c r="E1760" s="77">
        <v>0</v>
      </c>
      <c r="F1760" s="77">
        <v>0</v>
      </c>
      <c r="G1760" s="77" t="s">
        <v>1525</v>
      </c>
    </row>
    <row r="1761" spans="2:7">
      <c r="B1761" s="88" t="s">
        <v>2061</v>
      </c>
      <c r="C1761" s="77" t="s">
        <v>1524</v>
      </c>
      <c r="D1761" s="77">
        <v>78</v>
      </c>
      <c r="E1761" s="77">
        <v>0</v>
      </c>
      <c r="F1761" s="77">
        <v>0</v>
      </c>
      <c r="G1761" s="77" t="s">
        <v>1526</v>
      </c>
    </row>
    <row r="1762" spans="2:7">
      <c r="B1762" s="88" t="s">
        <v>2061</v>
      </c>
      <c r="C1762" s="77" t="s">
        <v>1524</v>
      </c>
      <c r="D1762" s="77">
        <v>78</v>
      </c>
      <c r="E1762" s="77">
        <v>780</v>
      </c>
      <c r="F1762" s="77">
        <v>0</v>
      </c>
      <c r="G1762" s="77" t="s">
        <v>1527</v>
      </c>
    </row>
    <row r="1763" spans="2:7">
      <c r="B1763" s="88" t="s">
        <v>2061</v>
      </c>
      <c r="C1763" s="77" t="s">
        <v>1524</v>
      </c>
      <c r="D1763" s="77">
        <v>78</v>
      </c>
      <c r="E1763" s="77">
        <v>780</v>
      </c>
      <c r="F1763" s="77">
        <v>7800</v>
      </c>
      <c r="G1763" s="77" t="s">
        <v>272</v>
      </c>
    </row>
    <row r="1764" spans="2:7">
      <c r="B1764" s="88" t="s">
        <v>2061</v>
      </c>
      <c r="C1764" s="77" t="s">
        <v>1524</v>
      </c>
      <c r="D1764" s="77">
        <v>78</v>
      </c>
      <c r="E1764" s="77">
        <v>780</v>
      </c>
      <c r="F1764" s="77">
        <v>7809</v>
      </c>
      <c r="G1764" s="77" t="s">
        <v>273</v>
      </c>
    </row>
    <row r="1765" spans="2:7">
      <c r="B1765" s="88" t="s">
        <v>2061</v>
      </c>
      <c r="C1765" s="77" t="s">
        <v>1524</v>
      </c>
      <c r="D1765" s="77">
        <v>78</v>
      </c>
      <c r="E1765" s="77">
        <v>781</v>
      </c>
      <c r="F1765" s="77">
        <v>0</v>
      </c>
      <c r="G1765" s="77" t="s">
        <v>1528</v>
      </c>
    </row>
    <row r="1766" spans="2:7">
      <c r="B1766" s="88" t="s">
        <v>2061</v>
      </c>
      <c r="C1766" s="77" t="s">
        <v>1524</v>
      </c>
      <c r="D1766" s="77">
        <v>78</v>
      </c>
      <c r="E1766" s="77">
        <v>781</v>
      </c>
      <c r="F1766" s="77">
        <v>7811</v>
      </c>
      <c r="G1766" s="77" t="s">
        <v>1529</v>
      </c>
    </row>
    <row r="1767" spans="2:7">
      <c r="B1767" s="88" t="s">
        <v>2061</v>
      </c>
      <c r="C1767" s="77" t="s">
        <v>1524</v>
      </c>
      <c r="D1767" s="77">
        <v>78</v>
      </c>
      <c r="E1767" s="77">
        <v>781</v>
      </c>
      <c r="F1767" s="77">
        <v>7812</v>
      </c>
      <c r="G1767" s="77" t="s">
        <v>1530</v>
      </c>
    </row>
    <row r="1768" spans="2:7">
      <c r="B1768" s="88" t="s">
        <v>2061</v>
      </c>
      <c r="C1768" s="77" t="s">
        <v>1524</v>
      </c>
      <c r="D1768" s="77">
        <v>78</v>
      </c>
      <c r="E1768" s="77">
        <v>781</v>
      </c>
      <c r="F1768" s="77">
        <v>7813</v>
      </c>
      <c r="G1768" s="77" t="s">
        <v>1531</v>
      </c>
    </row>
    <row r="1769" spans="2:7">
      <c r="B1769" s="88" t="s">
        <v>2061</v>
      </c>
      <c r="C1769" s="77" t="s">
        <v>1524</v>
      </c>
      <c r="D1769" s="77">
        <v>78</v>
      </c>
      <c r="E1769" s="77">
        <v>782</v>
      </c>
      <c r="F1769" s="77">
        <v>0</v>
      </c>
      <c r="G1769" s="77" t="s">
        <v>1532</v>
      </c>
    </row>
    <row r="1770" spans="2:7">
      <c r="B1770" s="88" t="s">
        <v>2061</v>
      </c>
      <c r="C1770" s="77" t="s">
        <v>1524</v>
      </c>
      <c r="D1770" s="77">
        <v>78</v>
      </c>
      <c r="E1770" s="77">
        <v>782</v>
      </c>
      <c r="F1770" s="77">
        <v>7821</v>
      </c>
      <c r="G1770" s="77" t="s">
        <v>1532</v>
      </c>
    </row>
    <row r="1771" spans="2:7">
      <c r="B1771" s="88" t="s">
        <v>2061</v>
      </c>
      <c r="C1771" s="77" t="s">
        <v>1524</v>
      </c>
      <c r="D1771" s="77">
        <v>78</v>
      </c>
      <c r="E1771" s="77">
        <v>783</v>
      </c>
      <c r="F1771" s="77">
        <v>0</v>
      </c>
      <c r="G1771" s="77" t="s">
        <v>1533</v>
      </c>
    </row>
    <row r="1772" spans="2:7">
      <c r="B1772" s="88" t="s">
        <v>2061</v>
      </c>
      <c r="C1772" s="77" t="s">
        <v>1524</v>
      </c>
      <c r="D1772" s="77">
        <v>78</v>
      </c>
      <c r="E1772" s="77">
        <v>783</v>
      </c>
      <c r="F1772" s="77">
        <v>7831</v>
      </c>
      <c r="G1772" s="77" t="s">
        <v>1533</v>
      </c>
    </row>
    <row r="1773" spans="2:7">
      <c r="B1773" s="88" t="s">
        <v>2061</v>
      </c>
      <c r="C1773" s="77" t="s">
        <v>1524</v>
      </c>
      <c r="D1773" s="77">
        <v>78</v>
      </c>
      <c r="E1773" s="77">
        <v>784</v>
      </c>
      <c r="F1773" s="77">
        <v>0</v>
      </c>
      <c r="G1773" s="77" t="s">
        <v>1534</v>
      </c>
    </row>
    <row r="1774" spans="2:7">
      <c r="B1774" s="88" t="s">
        <v>2061</v>
      </c>
      <c r="C1774" s="77" t="s">
        <v>1524</v>
      </c>
      <c r="D1774" s="77">
        <v>78</v>
      </c>
      <c r="E1774" s="77">
        <v>784</v>
      </c>
      <c r="F1774" s="77">
        <v>7841</v>
      </c>
      <c r="G1774" s="77" t="s">
        <v>1534</v>
      </c>
    </row>
    <row r="1775" spans="2:7">
      <c r="B1775" s="88" t="s">
        <v>2061</v>
      </c>
      <c r="C1775" s="77" t="s">
        <v>1524</v>
      </c>
      <c r="D1775" s="77">
        <v>78</v>
      </c>
      <c r="E1775" s="77">
        <v>785</v>
      </c>
      <c r="F1775" s="77">
        <v>0</v>
      </c>
      <c r="G1775" s="77" t="s">
        <v>1535</v>
      </c>
    </row>
    <row r="1776" spans="2:7">
      <c r="B1776" s="88" t="s">
        <v>2061</v>
      </c>
      <c r="C1776" s="77" t="s">
        <v>1524</v>
      </c>
      <c r="D1776" s="77">
        <v>78</v>
      </c>
      <c r="E1776" s="77">
        <v>785</v>
      </c>
      <c r="F1776" s="77">
        <v>7851</v>
      </c>
      <c r="G1776" s="77" t="s">
        <v>1535</v>
      </c>
    </row>
    <row r="1777" spans="2:7">
      <c r="B1777" s="88" t="s">
        <v>2061</v>
      </c>
      <c r="C1777" s="77" t="s">
        <v>1524</v>
      </c>
      <c r="D1777" s="77">
        <v>78</v>
      </c>
      <c r="E1777" s="77">
        <v>789</v>
      </c>
      <c r="F1777" s="77">
        <v>0</v>
      </c>
      <c r="G1777" s="77" t="s">
        <v>1536</v>
      </c>
    </row>
    <row r="1778" spans="2:7">
      <c r="B1778" s="88" t="s">
        <v>2061</v>
      </c>
      <c r="C1778" s="77" t="s">
        <v>1524</v>
      </c>
      <c r="D1778" s="77">
        <v>78</v>
      </c>
      <c r="E1778" s="77">
        <v>789</v>
      </c>
      <c r="F1778" s="77">
        <v>7891</v>
      </c>
      <c r="G1778" s="77" t="s">
        <v>1537</v>
      </c>
    </row>
    <row r="1779" spans="2:7">
      <c r="B1779" s="88" t="s">
        <v>2061</v>
      </c>
      <c r="C1779" s="77" t="s">
        <v>1524</v>
      </c>
      <c r="D1779" s="77">
        <v>78</v>
      </c>
      <c r="E1779" s="77">
        <v>789</v>
      </c>
      <c r="F1779" s="77">
        <v>7892</v>
      </c>
      <c r="G1779" s="77" t="s">
        <v>1538</v>
      </c>
    </row>
    <row r="1780" spans="2:7">
      <c r="B1780" s="88" t="s">
        <v>2061</v>
      </c>
      <c r="C1780" s="77" t="s">
        <v>1524</v>
      </c>
      <c r="D1780" s="77">
        <v>78</v>
      </c>
      <c r="E1780" s="77">
        <v>789</v>
      </c>
      <c r="F1780" s="77">
        <v>7893</v>
      </c>
      <c r="G1780" s="77" t="s">
        <v>1539</v>
      </c>
    </row>
    <row r="1781" spans="2:7">
      <c r="B1781" s="88" t="s">
        <v>2061</v>
      </c>
      <c r="C1781" s="77" t="s">
        <v>1524</v>
      </c>
      <c r="D1781" s="77">
        <v>78</v>
      </c>
      <c r="E1781" s="77">
        <v>789</v>
      </c>
      <c r="F1781" s="77">
        <v>7894</v>
      </c>
      <c r="G1781" s="77" t="s">
        <v>1540</v>
      </c>
    </row>
    <row r="1782" spans="2:7">
      <c r="B1782" s="88" t="s">
        <v>2061</v>
      </c>
      <c r="C1782" s="77" t="s">
        <v>1524</v>
      </c>
      <c r="D1782" s="77">
        <v>78</v>
      </c>
      <c r="E1782" s="77">
        <v>789</v>
      </c>
      <c r="F1782" s="77">
        <v>7899</v>
      </c>
      <c r="G1782" s="77" t="s">
        <v>1541</v>
      </c>
    </row>
    <row r="1783" spans="2:7">
      <c r="B1783" s="88" t="s">
        <v>2061</v>
      </c>
      <c r="C1783" s="77" t="s">
        <v>1524</v>
      </c>
      <c r="D1783" s="77">
        <v>79</v>
      </c>
      <c r="E1783" s="77">
        <v>0</v>
      </c>
      <c r="F1783" s="77">
        <v>0</v>
      </c>
      <c r="G1783" s="77" t="s">
        <v>1542</v>
      </c>
    </row>
    <row r="1784" spans="2:7">
      <c r="B1784" s="88" t="s">
        <v>2061</v>
      </c>
      <c r="C1784" s="77" t="s">
        <v>1524</v>
      </c>
      <c r="D1784" s="77">
        <v>79</v>
      </c>
      <c r="E1784" s="77">
        <v>790</v>
      </c>
      <c r="F1784" s="77">
        <v>0</v>
      </c>
      <c r="G1784" s="77" t="s">
        <v>1543</v>
      </c>
    </row>
    <row r="1785" spans="2:7">
      <c r="B1785" s="88" t="s">
        <v>2061</v>
      </c>
      <c r="C1785" s="77" t="s">
        <v>1524</v>
      </c>
      <c r="D1785" s="77">
        <v>79</v>
      </c>
      <c r="E1785" s="77">
        <v>790</v>
      </c>
      <c r="F1785" s="77">
        <v>7900</v>
      </c>
      <c r="G1785" s="77" t="s">
        <v>272</v>
      </c>
    </row>
    <row r="1786" spans="2:7">
      <c r="B1786" s="88" t="s">
        <v>2061</v>
      </c>
      <c r="C1786" s="77" t="s">
        <v>1524</v>
      </c>
      <c r="D1786" s="77">
        <v>79</v>
      </c>
      <c r="E1786" s="77">
        <v>790</v>
      </c>
      <c r="F1786" s="77">
        <v>7909</v>
      </c>
      <c r="G1786" s="77" t="s">
        <v>273</v>
      </c>
    </row>
    <row r="1787" spans="2:7">
      <c r="B1787" s="88" t="s">
        <v>2061</v>
      </c>
      <c r="C1787" s="77" t="s">
        <v>1524</v>
      </c>
      <c r="D1787" s="77">
        <v>79</v>
      </c>
      <c r="E1787" s="77">
        <v>791</v>
      </c>
      <c r="F1787" s="77">
        <v>0</v>
      </c>
      <c r="G1787" s="77" t="s">
        <v>1544</v>
      </c>
    </row>
    <row r="1788" spans="2:7">
      <c r="B1788" s="88" t="s">
        <v>2061</v>
      </c>
      <c r="C1788" s="77" t="s">
        <v>1524</v>
      </c>
      <c r="D1788" s="77">
        <v>79</v>
      </c>
      <c r="E1788" s="77">
        <v>791</v>
      </c>
      <c r="F1788" s="77">
        <v>7911</v>
      </c>
      <c r="G1788" s="77" t="s">
        <v>1545</v>
      </c>
    </row>
    <row r="1789" spans="2:7">
      <c r="B1789" s="88" t="s">
        <v>2061</v>
      </c>
      <c r="C1789" s="77" t="s">
        <v>1524</v>
      </c>
      <c r="D1789" s="77">
        <v>79</v>
      </c>
      <c r="E1789" s="77">
        <v>791</v>
      </c>
      <c r="F1789" s="77">
        <v>7912</v>
      </c>
      <c r="G1789" s="77" t="s">
        <v>1546</v>
      </c>
    </row>
    <row r="1790" spans="2:7">
      <c r="B1790" s="88" t="s">
        <v>2061</v>
      </c>
      <c r="C1790" s="77" t="s">
        <v>1524</v>
      </c>
      <c r="D1790" s="77">
        <v>79</v>
      </c>
      <c r="E1790" s="77">
        <v>792</v>
      </c>
      <c r="F1790" s="77">
        <v>0</v>
      </c>
      <c r="G1790" s="77" t="s">
        <v>1547</v>
      </c>
    </row>
    <row r="1791" spans="2:7">
      <c r="B1791" s="88" t="s">
        <v>2061</v>
      </c>
      <c r="C1791" s="77" t="s">
        <v>1524</v>
      </c>
      <c r="D1791" s="77">
        <v>79</v>
      </c>
      <c r="E1791" s="77">
        <v>792</v>
      </c>
      <c r="F1791" s="77">
        <v>7921</v>
      </c>
      <c r="G1791" s="77" t="s">
        <v>1548</v>
      </c>
    </row>
    <row r="1792" spans="2:7">
      <c r="B1792" s="88" t="s">
        <v>2061</v>
      </c>
      <c r="C1792" s="77" t="s">
        <v>1524</v>
      </c>
      <c r="D1792" s="77">
        <v>79</v>
      </c>
      <c r="E1792" s="77">
        <v>792</v>
      </c>
      <c r="F1792" s="77">
        <v>7922</v>
      </c>
      <c r="G1792" s="77" t="s">
        <v>1549</v>
      </c>
    </row>
    <row r="1793" spans="2:7">
      <c r="B1793" s="88" t="s">
        <v>2061</v>
      </c>
      <c r="C1793" s="77" t="s">
        <v>1524</v>
      </c>
      <c r="D1793" s="77">
        <v>79</v>
      </c>
      <c r="E1793" s="77">
        <v>793</v>
      </c>
      <c r="F1793" s="77">
        <v>0</v>
      </c>
      <c r="G1793" s="77" t="s">
        <v>1550</v>
      </c>
    </row>
    <row r="1794" spans="2:7">
      <c r="B1794" s="88" t="s">
        <v>2061</v>
      </c>
      <c r="C1794" s="77" t="s">
        <v>1524</v>
      </c>
      <c r="D1794" s="77">
        <v>79</v>
      </c>
      <c r="E1794" s="77">
        <v>793</v>
      </c>
      <c r="F1794" s="77">
        <v>7931</v>
      </c>
      <c r="G1794" s="77" t="s">
        <v>1550</v>
      </c>
    </row>
    <row r="1795" spans="2:7">
      <c r="B1795" s="88" t="s">
        <v>2061</v>
      </c>
      <c r="C1795" s="77" t="s">
        <v>1524</v>
      </c>
      <c r="D1795" s="77">
        <v>79</v>
      </c>
      <c r="E1795" s="77">
        <v>794</v>
      </c>
      <c r="F1795" s="77">
        <v>0</v>
      </c>
      <c r="G1795" s="77" t="s">
        <v>1551</v>
      </c>
    </row>
    <row r="1796" spans="2:7">
      <c r="B1796" s="88" t="s">
        <v>2061</v>
      </c>
      <c r="C1796" s="77" t="s">
        <v>1524</v>
      </c>
      <c r="D1796" s="77">
        <v>79</v>
      </c>
      <c r="E1796" s="77">
        <v>794</v>
      </c>
      <c r="F1796" s="77">
        <v>7941</v>
      </c>
      <c r="G1796" s="77" t="s">
        <v>1551</v>
      </c>
    </row>
    <row r="1797" spans="2:7">
      <c r="B1797" s="88" t="s">
        <v>2061</v>
      </c>
      <c r="C1797" s="77" t="s">
        <v>1524</v>
      </c>
      <c r="D1797" s="77">
        <v>79</v>
      </c>
      <c r="E1797" s="77">
        <v>795</v>
      </c>
      <c r="F1797" s="77">
        <v>0</v>
      </c>
      <c r="G1797" s="77" t="s">
        <v>1552</v>
      </c>
    </row>
    <row r="1798" spans="2:7">
      <c r="B1798" s="88" t="s">
        <v>2061</v>
      </c>
      <c r="C1798" s="77" t="s">
        <v>1524</v>
      </c>
      <c r="D1798" s="77">
        <v>79</v>
      </c>
      <c r="E1798" s="77">
        <v>795</v>
      </c>
      <c r="F1798" s="77">
        <v>7951</v>
      </c>
      <c r="G1798" s="77" t="s">
        <v>1553</v>
      </c>
    </row>
    <row r="1799" spans="2:7">
      <c r="B1799" s="88" t="s">
        <v>2061</v>
      </c>
      <c r="C1799" s="77" t="s">
        <v>1524</v>
      </c>
      <c r="D1799" s="77">
        <v>79</v>
      </c>
      <c r="E1799" s="77">
        <v>795</v>
      </c>
      <c r="F1799" s="77">
        <v>7952</v>
      </c>
      <c r="G1799" s="77" t="s">
        <v>1554</v>
      </c>
    </row>
    <row r="1800" spans="2:7">
      <c r="B1800" s="88" t="s">
        <v>2061</v>
      </c>
      <c r="C1800" s="77" t="s">
        <v>1524</v>
      </c>
      <c r="D1800" s="77">
        <v>79</v>
      </c>
      <c r="E1800" s="77">
        <v>796</v>
      </c>
      <c r="F1800" s="77">
        <v>0</v>
      </c>
      <c r="G1800" s="77" t="s">
        <v>1555</v>
      </c>
    </row>
    <row r="1801" spans="2:7">
      <c r="B1801" s="88" t="s">
        <v>2061</v>
      </c>
      <c r="C1801" s="77" t="s">
        <v>1524</v>
      </c>
      <c r="D1801" s="77">
        <v>79</v>
      </c>
      <c r="E1801" s="77">
        <v>796</v>
      </c>
      <c r="F1801" s="77">
        <v>7961</v>
      </c>
      <c r="G1801" s="77" t="s">
        <v>1556</v>
      </c>
    </row>
    <row r="1802" spans="2:7">
      <c r="B1802" s="88" t="s">
        <v>2061</v>
      </c>
      <c r="C1802" s="77" t="s">
        <v>1524</v>
      </c>
      <c r="D1802" s="77">
        <v>79</v>
      </c>
      <c r="E1802" s="77">
        <v>796</v>
      </c>
      <c r="F1802" s="77">
        <v>7962</v>
      </c>
      <c r="G1802" s="77" t="s">
        <v>1557</v>
      </c>
    </row>
    <row r="1803" spans="2:7">
      <c r="B1803" s="88" t="s">
        <v>2061</v>
      </c>
      <c r="C1803" s="77" t="s">
        <v>1524</v>
      </c>
      <c r="D1803" s="77">
        <v>79</v>
      </c>
      <c r="E1803" s="77">
        <v>796</v>
      </c>
      <c r="F1803" s="77">
        <v>7963</v>
      </c>
      <c r="G1803" s="77" t="s">
        <v>1558</v>
      </c>
    </row>
    <row r="1804" spans="2:7">
      <c r="B1804" s="88" t="s">
        <v>2061</v>
      </c>
      <c r="C1804" s="77" t="s">
        <v>1524</v>
      </c>
      <c r="D1804" s="77">
        <v>79</v>
      </c>
      <c r="E1804" s="77">
        <v>799</v>
      </c>
      <c r="F1804" s="77">
        <v>0</v>
      </c>
      <c r="G1804" s="77" t="s">
        <v>1559</v>
      </c>
    </row>
    <row r="1805" spans="2:7">
      <c r="B1805" s="88" t="s">
        <v>2061</v>
      </c>
      <c r="C1805" s="77" t="s">
        <v>1524</v>
      </c>
      <c r="D1805" s="77">
        <v>79</v>
      </c>
      <c r="E1805" s="77">
        <v>799</v>
      </c>
      <c r="F1805" s="77">
        <v>7991</v>
      </c>
      <c r="G1805" s="77" t="s">
        <v>1560</v>
      </c>
    </row>
    <row r="1806" spans="2:7">
      <c r="B1806" s="88" t="s">
        <v>2061</v>
      </c>
      <c r="C1806" s="77" t="s">
        <v>1524</v>
      </c>
      <c r="D1806" s="77">
        <v>79</v>
      </c>
      <c r="E1806" s="77">
        <v>799</v>
      </c>
      <c r="F1806" s="77">
        <v>7992</v>
      </c>
      <c r="G1806" s="77" t="s">
        <v>1561</v>
      </c>
    </row>
    <row r="1807" spans="2:7">
      <c r="B1807" s="88" t="s">
        <v>2061</v>
      </c>
      <c r="C1807" s="77" t="s">
        <v>1524</v>
      </c>
      <c r="D1807" s="77">
        <v>79</v>
      </c>
      <c r="E1807" s="77">
        <v>799</v>
      </c>
      <c r="F1807" s="77">
        <v>7993</v>
      </c>
      <c r="G1807" s="77" t="s">
        <v>1562</v>
      </c>
    </row>
    <row r="1808" spans="2:7">
      <c r="B1808" s="88" t="s">
        <v>2061</v>
      </c>
      <c r="C1808" s="77" t="s">
        <v>1524</v>
      </c>
      <c r="D1808" s="77">
        <v>79</v>
      </c>
      <c r="E1808" s="77">
        <v>799</v>
      </c>
      <c r="F1808" s="77">
        <v>7999</v>
      </c>
      <c r="G1808" s="77" t="s">
        <v>1563</v>
      </c>
    </row>
    <row r="1809" spans="2:7">
      <c r="B1809" s="88" t="s">
        <v>2061</v>
      </c>
      <c r="C1809" s="77" t="s">
        <v>1524</v>
      </c>
      <c r="D1809" s="77">
        <v>80</v>
      </c>
      <c r="E1809" s="77">
        <v>0</v>
      </c>
      <c r="F1809" s="77">
        <v>0</v>
      </c>
      <c r="G1809" s="77" t="s">
        <v>1564</v>
      </c>
    </row>
    <row r="1810" spans="2:7">
      <c r="B1810" s="88" t="s">
        <v>2061</v>
      </c>
      <c r="C1810" s="77" t="s">
        <v>1524</v>
      </c>
      <c r="D1810" s="77">
        <v>80</v>
      </c>
      <c r="E1810" s="77">
        <v>800</v>
      </c>
      <c r="F1810" s="77">
        <v>0</v>
      </c>
      <c r="G1810" s="77" t="s">
        <v>1565</v>
      </c>
    </row>
    <row r="1811" spans="2:7">
      <c r="B1811" s="88" t="s">
        <v>2061</v>
      </c>
      <c r="C1811" s="77" t="s">
        <v>1524</v>
      </c>
      <c r="D1811" s="77">
        <v>80</v>
      </c>
      <c r="E1811" s="77">
        <v>800</v>
      </c>
      <c r="F1811" s="77">
        <v>8000</v>
      </c>
      <c r="G1811" s="77" t="s">
        <v>272</v>
      </c>
    </row>
    <row r="1812" spans="2:7">
      <c r="B1812" s="88" t="s">
        <v>2061</v>
      </c>
      <c r="C1812" s="77" t="s">
        <v>1524</v>
      </c>
      <c r="D1812" s="77">
        <v>80</v>
      </c>
      <c r="E1812" s="77">
        <v>800</v>
      </c>
      <c r="F1812" s="77">
        <v>8009</v>
      </c>
      <c r="G1812" s="77" t="s">
        <v>273</v>
      </c>
    </row>
    <row r="1813" spans="2:7">
      <c r="B1813" s="88" t="s">
        <v>2061</v>
      </c>
      <c r="C1813" s="77" t="s">
        <v>1524</v>
      </c>
      <c r="D1813" s="77">
        <v>80</v>
      </c>
      <c r="E1813" s="77">
        <v>801</v>
      </c>
      <c r="F1813" s="77">
        <v>0</v>
      </c>
      <c r="G1813" s="77" t="s">
        <v>1566</v>
      </c>
    </row>
    <row r="1814" spans="2:7">
      <c r="B1814" s="88" t="s">
        <v>2061</v>
      </c>
      <c r="C1814" s="77" t="s">
        <v>1524</v>
      </c>
      <c r="D1814" s="77">
        <v>80</v>
      </c>
      <c r="E1814" s="77">
        <v>801</v>
      </c>
      <c r="F1814" s="77">
        <v>8011</v>
      </c>
      <c r="G1814" s="77" t="s">
        <v>1566</v>
      </c>
    </row>
    <row r="1815" spans="2:7">
      <c r="B1815" s="88" t="s">
        <v>2061</v>
      </c>
      <c r="C1815" s="77" t="s">
        <v>1524</v>
      </c>
      <c r="D1815" s="77">
        <v>80</v>
      </c>
      <c r="E1815" s="77">
        <v>802</v>
      </c>
      <c r="F1815" s="77">
        <v>0</v>
      </c>
      <c r="G1815" s="77" t="s">
        <v>1567</v>
      </c>
    </row>
    <row r="1816" spans="2:7">
      <c r="B1816" s="88" t="s">
        <v>2061</v>
      </c>
      <c r="C1816" s="77" t="s">
        <v>1524</v>
      </c>
      <c r="D1816" s="77">
        <v>80</v>
      </c>
      <c r="E1816" s="77">
        <v>802</v>
      </c>
      <c r="F1816" s="77">
        <v>8021</v>
      </c>
      <c r="G1816" s="77" t="s">
        <v>1568</v>
      </c>
    </row>
    <row r="1817" spans="2:7">
      <c r="B1817" s="88" t="s">
        <v>2061</v>
      </c>
      <c r="C1817" s="77" t="s">
        <v>1524</v>
      </c>
      <c r="D1817" s="77">
        <v>80</v>
      </c>
      <c r="E1817" s="77">
        <v>802</v>
      </c>
      <c r="F1817" s="77">
        <v>8022</v>
      </c>
      <c r="G1817" s="77" t="s">
        <v>1569</v>
      </c>
    </row>
    <row r="1818" spans="2:7">
      <c r="B1818" s="88" t="s">
        <v>2061</v>
      </c>
      <c r="C1818" s="77" t="s">
        <v>1524</v>
      </c>
      <c r="D1818" s="77">
        <v>80</v>
      </c>
      <c r="E1818" s="77">
        <v>802</v>
      </c>
      <c r="F1818" s="77">
        <v>8023</v>
      </c>
      <c r="G1818" s="77" t="s">
        <v>1570</v>
      </c>
    </row>
    <row r="1819" spans="2:7">
      <c r="B1819" s="88" t="s">
        <v>2061</v>
      </c>
      <c r="C1819" s="77" t="s">
        <v>1524</v>
      </c>
      <c r="D1819" s="77">
        <v>80</v>
      </c>
      <c r="E1819" s="77">
        <v>802</v>
      </c>
      <c r="F1819" s="77">
        <v>8024</v>
      </c>
      <c r="G1819" s="77" t="s">
        <v>1571</v>
      </c>
    </row>
    <row r="1820" spans="2:7">
      <c r="B1820" s="88" t="s">
        <v>2061</v>
      </c>
      <c r="C1820" s="77" t="s">
        <v>1524</v>
      </c>
      <c r="D1820" s="77">
        <v>80</v>
      </c>
      <c r="E1820" s="77">
        <v>802</v>
      </c>
      <c r="F1820" s="77">
        <v>8025</v>
      </c>
      <c r="G1820" s="77" t="s">
        <v>1572</v>
      </c>
    </row>
    <row r="1821" spans="2:7">
      <c r="B1821" s="88" t="s">
        <v>2061</v>
      </c>
      <c r="C1821" s="77" t="s">
        <v>1524</v>
      </c>
      <c r="D1821" s="77">
        <v>80</v>
      </c>
      <c r="E1821" s="77">
        <v>803</v>
      </c>
      <c r="F1821" s="77">
        <v>0</v>
      </c>
      <c r="G1821" s="77" t="s">
        <v>1573</v>
      </c>
    </row>
    <row r="1822" spans="2:7">
      <c r="B1822" s="88" t="s">
        <v>2061</v>
      </c>
      <c r="C1822" s="77" t="s">
        <v>1524</v>
      </c>
      <c r="D1822" s="77">
        <v>80</v>
      </c>
      <c r="E1822" s="77">
        <v>803</v>
      </c>
      <c r="F1822" s="77">
        <v>8031</v>
      </c>
      <c r="G1822" s="77" t="s">
        <v>1574</v>
      </c>
    </row>
    <row r="1823" spans="2:7">
      <c r="B1823" s="88" t="s">
        <v>2061</v>
      </c>
      <c r="C1823" s="77" t="s">
        <v>1524</v>
      </c>
      <c r="D1823" s="77">
        <v>80</v>
      </c>
      <c r="E1823" s="77">
        <v>803</v>
      </c>
      <c r="F1823" s="77">
        <v>8032</v>
      </c>
      <c r="G1823" s="77" t="s">
        <v>1575</v>
      </c>
    </row>
    <row r="1824" spans="2:7">
      <c r="B1824" s="88" t="s">
        <v>2061</v>
      </c>
      <c r="C1824" s="77" t="s">
        <v>1524</v>
      </c>
      <c r="D1824" s="77">
        <v>80</v>
      </c>
      <c r="E1824" s="77">
        <v>803</v>
      </c>
      <c r="F1824" s="77">
        <v>8033</v>
      </c>
      <c r="G1824" s="77" t="s">
        <v>1576</v>
      </c>
    </row>
    <row r="1825" spans="2:7">
      <c r="B1825" s="88" t="s">
        <v>2061</v>
      </c>
      <c r="C1825" s="77" t="s">
        <v>1524</v>
      </c>
      <c r="D1825" s="77">
        <v>80</v>
      </c>
      <c r="E1825" s="77">
        <v>803</v>
      </c>
      <c r="F1825" s="77">
        <v>8034</v>
      </c>
      <c r="G1825" s="77" t="s">
        <v>1577</v>
      </c>
    </row>
    <row r="1826" spans="2:7">
      <c r="B1826" s="88" t="s">
        <v>2061</v>
      </c>
      <c r="C1826" s="77" t="s">
        <v>1524</v>
      </c>
      <c r="D1826" s="77">
        <v>80</v>
      </c>
      <c r="E1826" s="77">
        <v>803</v>
      </c>
      <c r="F1826" s="77">
        <v>8035</v>
      </c>
      <c r="G1826" s="77" t="s">
        <v>1578</v>
      </c>
    </row>
    <row r="1827" spans="2:7">
      <c r="B1827" s="88" t="s">
        <v>2061</v>
      </c>
      <c r="C1827" s="77" t="s">
        <v>1524</v>
      </c>
      <c r="D1827" s="77">
        <v>80</v>
      </c>
      <c r="E1827" s="77">
        <v>803</v>
      </c>
      <c r="F1827" s="77">
        <v>8036</v>
      </c>
      <c r="G1827" s="77" t="s">
        <v>1579</v>
      </c>
    </row>
    <row r="1828" spans="2:7">
      <c r="B1828" s="88" t="s">
        <v>2061</v>
      </c>
      <c r="C1828" s="77" t="s">
        <v>1524</v>
      </c>
      <c r="D1828" s="77">
        <v>80</v>
      </c>
      <c r="E1828" s="77">
        <v>804</v>
      </c>
      <c r="F1828" s="77">
        <v>0</v>
      </c>
      <c r="G1828" s="77" t="s">
        <v>1580</v>
      </c>
    </row>
    <row r="1829" spans="2:7">
      <c r="B1829" s="88" t="s">
        <v>2061</v>
      </c>
      <c r="C1829" s="77" t="s">
        <v>1524</v>
      </c>
      <c r="D1829" s="77">
        <v>80</v>
      </c>
      <c r="E1829" s="77">
        <v>804</v>
      </c>
      <c r="F1829" s="77">
        <v>8041</v>
      </c>
      <c r="G1829" s="77" t="s">
        <v>1581</v>
      </c>
    </row>
    <row r="1830" spans="2:7">
      <c r="B1830" s="88" t="s">
        <v>2061</v>
      </c>
      <c r="C1830" s="77" t="s">
        <v>1524</v>
      </c>
      <c r="D1830" s="77">
        <v>80</v>
      </c>
      <c r="E1830" s="77">
        <v>804</v>
      </c>
      <c r="F1830" s="77">
        <v>8042</v>
      </c>
      <c r="G1830" s="77" t="s">
        <v>1582</v>
      </c>
    </row>
    <row r="1831" spans="2:7">
      <c r="B1831" s="88" t="s">
        <v>2061</v>
      </c>
      <c r="C1831" s="77" t="s">
        <v>1524</v>
      </c>
      <c r="D1831" s="77">
        <v>80</v>
      </c>
      <c r="E1831" s="77">
        <v>804</v>
      </c>
      <c r="F1831" s="77">
        <v>8043</v>
      </c>
      <c r="G1831" s="77" t="s">
        <v>1583</v>
      </c>
    </row>
    <row r="1832" spans="2:7">
      <c r="B1832" s="88" t="s">
        <v>2061</v>
      </c>
      <c r="C1832" s="77" t="s">
        <v>1524</v>
      </c>
      <c r="D1832" s="77">
        <v>80</v>
      </c>
      <c r="E1832" s="77">
        <v>804</v>
      </c>
      <c r="F1832" s="77">
        <v>8044</v>
      </c>
      <c r="G1832" s="77" t="s">
        <v>1584</v>
      </c>
    </row>
    <row r="1833" spans="2:7">
      <c r="B1833" s="88" t="s">
        <v>2061</v>
      </c>
      <c r="C1833" s="77" t="s">
        <v>1524</v>
      </c>
      <c r="D1833" s="77">
        <v>80</v>
      </c>
      <c r="E1833" s="77">
        <v>804</v>
      </c>
      <c r="F1833" s="77">
        <v>8045</v>
      </c>
      <c r="G1833" s="77" t="s">
        <v>1585</v>
      </c>
    </row>
    <row r="1834" spans="2:7">
      <c r="B1834" s="88" t="s">
        <v>2061</v>
      </c>
      <c r="C1834" s="77" t="s">
        <v>1524</v>
      </c>
      <c r="D1834" s="77">
        <v>80</v>
      </c>
      <c r="E1834" s="77">
        <v>804</v>
      </c>
      <c r="F1834" s="77">
        <v>8046</v>
      </c>
      <c r="G1834" s="77" t="s">
        <v>1586</v>
      </c>
    </row>
    <row r="1835" spans="2:7">
      <c r="B1835" s="88" t="s">
        <v>2061</v>
      </c>
      <c r="C1835" s="77" t="s">
        <v>1524</v>
      </c>
      <c r="D1835" s="77">
        <v>80</v>
      </c>
      <c r="E1835" s="77">
        <v>804</v>
      </c>
      <c r="F1835" s="77">
        <v>8047</v>
      </c>
      <c r="G1835" s="77" t="s">
        <v>1587</v>
      </c>
    </row>
    <row r="1836" spans="2:7">
      <c r="B1836" s="88" t="s">
        <v>2061</v>
      </c>
      <c r="C1836" s="77" t="s">
        <v>1524</v>
      </c>
      <c r="D1836" s="77">
        <v>80</v>
      </c>
      <c r="E1836" s="77">
        <v>804</v>
      </c>
      <c r="F1836" s="77">
        <v>8048</v>
      </c>
      <c r="G1836" s="77" t="s">
        <v>1588</v>
      </c>
    </row>
    <row r="1837" spans="2:7">
      <c r="B1837" s="88" t="s">
        <v>2061</v>
      </c>
      <c r="C1837" s="77" t="s">
        <v>1524</v>
      </c>
      <c r="D1837" s="77">
        <v>80</v>
      </c>
      <c r="E1837" s="77">
        <v>805</v>
      </c>
      <c r="F1837" s="77">
        <v>0</v>
      </c>
      <c r="G1837" s="77" t="s">
        <v>1589</v>
      </c>
    </row>
    <row r="1838" spans="2:7">
      <c r="B1838" s="88" t="s">
        <v>2061</v>
      </c>
      <c r="C1838" s="77" t="s">
        <v>1524</v>
      </c>
      <c r="D1838" s="77">
        <v>80</v>
      </c>
      <c r="E1838" s="77">
        <v>805</v>
      </c>
      <c r="F1838" s="77">
        <v>8051</v>
      </c>
      <c r="G1838" s="77" t="s">
        <v>1590</v>
      </c>
    </row>
    <row r="1839" spans="2:7">
      <c r="B1839" s="88" t="s">
        <v>2061</v>
      </c>
      <c r="C1839" s="77" t="s">
        <v>1524</v>
      </c>
      <c r="D1839" s="77">
        <v>80</v>
      </c>
      <c r="E1839" s="77">
        <v>805</v>
      </c>
      <c r="F1839" s="77">
        <v>8052</v>
      </c>
      <c r="G1839" s="77" t="s">
        <v>1591</v>
      </c>
    </row>
    <row r="1840" spans="2:7">
      <c r="B1840" s="88" t="s">
        <v>2061</v>
      </c>
      <c r="C1840" s="77" t="s">
        <v>1524</v>
      </c>
      <c r="D1840" s="77">
        <v>80</v>
      </c>
      <c r="E1840" s="77">
        <v>805</v>
      </c>
      <c r="F1840" s="77">
        <v>8053</v>
      </c>
      <c r="G1840" s="77" t="s">
        <v>1592</v>
      </c>
    </row>
    <row r="1841" spans="2:7">
      <c r="B1841" s="88" t="s">
        <v>2061</v>
      </c>
      <c r="C1841" s="77" t="s">
        <v>1524</v>
      </c>
      <c r="D1841" s="77">
        <v>80</v>
      </c>
      <c r="E1841" s="77">
        <v>806</v>
      </c>
      <c r="F1841" s="77">
        <v>0</v>
      </c>
      <c r="G1841" s="77" t="s">
        <v>1593</v>
      </c>
    </row>
    <row r="1842" spans="2:7">
      <c r="B1842" s="88" t="s">
        <v>2061</v>
      </c>
      <c r="C1842" s="77" t="s">
        <v>1524</v>
      </c>
      <c r="D1842" s="77">
        <v>80</v>
      </c>
      <c r="E1842" s="77">
        <v>806</v>
      </c>
      <c r="F1842" s="77">
        <v>8061</v>
      </c>
      <c r="G1842" s="77" t="s">
        <v>1594</v>
      </c>
    </row>
    <row r="1843" spans="2:7">
      <c r="B1843" s="88" t="s">
        <v>2061</v>
      </c>
      <c r="C1843" s="77" t="s">
        <v>1524</v>
      </c>
      <c r="D1843" s="77">
        <v>80</v>
      </c>
      <c r="E1843" s="77">
        <v>806</v>
      </c>
      <c r="F1843" s="77">
        <v>8062</v>
      </c>
      <c r="G1843" s="77" t="s">
        <v>1595</v>
      </c>
    </row>
    <row r="1844" spans="2:7">
      <c r="B1844" s="88" t="s">
        <v>2061</v>
      </c>
      <c r="C1844" s="77" t="s">
        <v>1524</v>
      </c>
      <c r="D1844" s="77">
        <v>80</v>
      </c>
      <c r="E1844" s="77">
        <v>806</v>
      </c>
      <c r="F1844" s="77">
        <v>8063</v>
      </c>
      <c r="G1844" s="77" t="s">
        <v>1596</v>
      </c>
    </row>
    <row r="1845" spans="2:7">
      <c r="B1845" s="88" t="s">
        <v>2061</v>
      </c>
      <c r="C1845" s="77" t="s">
        <v>1524</v>
      </c>
      <c r="D1845" s="77">
        <v>80</v>
      </c>
      <c r="E1845" s="77">
        <v>806</v>
      </c>
      <c r="F1845" s="77">
        <v>8064</v>
      </c>
      <c r="G1845" s="77" t="s">
        <v>1597</v>
      </c>
    </row>
    <row r="1846" spans="2:7">
      <c r="B1846" s="88" t="s">
        <v>2061</v>
      </c>
      <c r="C1846" s="77" t="s">
        <v>1524</v>
      </c>
      <c r="D1846" s="77">
        <v>80</v>
      </c>
      <c r="E1846" s="77">
        <v>806</v>
      </c>
      <c r="F1846" s="77">
        <v>8065</v>
      </c>
      <c r="G1846" s="77" t="s">
        <v>1598</v>
      </c>
    </row>
    <row r="1847" spans="2:7">
      <c r="B1847" s="88" t="s">
        <v>2061</v>
      </c>
      <c r="C1847" s="77" t="s">
        <v>1524</v>
      </c>
      <c r="D1847" s="77">
        <v>80</v>
      </c>
      <c r="E1847" s="77">
        <v>806</v>
      </c>
      <c r="F1847" s="77">
        <v>8069</v>
      </c>
      <c r="G1847" s="77" t="s">
        <v>1599</v>
      </c>
    </row>
    <row r="1848" spans="2:7">
      <c r="B1848" s="88" t="s">
        <v>2061</v>
      </c>
      <c r="C1848" s="77" t="s">
        <v>1524</v>
      </c>
      <c r="D1848" s="77">
        <v>80</v>
      </c>
      <c r="E1848" s="77">
        <v>809</v>
      </c>
      <c r="F1848" s="77">
        <v>0</v>
      </c>
      <c r="G1848" s="77" t="s">
        <v>1600</v>
      </c>
    </row>
    <row r="1849" spans="2:7">
      <c r="B1849" s="88" t="s">
        <v>2061</v>
      </c>
      <c r="C1849" s="77" t="s">
        <v>1524</v>
      </c>
      <c r="D1849" s="77">
        <v>80</v>
      </c>
      <c r="E1849" s="77">
        <v>809</v>
      </c>
      <c r="F1849" s="77">
        <v>8091</v>
      </c>
      <c r="G1849" s="77" t="s">
        <v>1601</v>
      </c>
    </row>
    <row r="1850" spans="2:7">
      <c r="B1850" s="88" t="s">
        <v>2061</v>
      </c>
      <c r="C1850" s="77" t="s">
        <v>1524</v>
      </c>
      <c r="D1850" s="77">
        <v>80</v>
      </c>
      <c r="E1850" s="77">
        <v>809</v>
      </c>
      <c r="F1850" s="77">
        <v>8092</v>
      </c>
      <c r="G1850" s="77" t="s">
        <v>1602</v>
      </c>
    </row>
    <row r="1851" spans="2:7">
      <c r="B1851" s="88" t="s">
        <v>2061</v>
      </c>
      <c r="C1851" s="77" t="s">
        <v>1524</v>
      </c>
      <c r="D1851" s="77">
        <v>80</v>
      </c>
      <c r="E1851" s="77">
        <v>809</v>
      </c>
      <c r="F1851" s="77">
        <v>8093</v>
      </c>
      <c r="G1851" s="77" t="s">
        <v>1603</v>
      </c>
    </row>
    <row r="1852" spans="2:7">
      <c r="B1852" s="88" t="s">
        <v>2061</v>
      </c>
      <c r="C1852" s="77" t="s">
        <v>1524</v>
      </c>
      <c r="D1852" s="77">
        <v>80</v>
      </c>
      <c r="E1852" s="77">
        <v>809</v>
      </c>
      <c r="F1852" s="77">
        <v>8094</v>
      </c>
      <c r="G1852" s="77" t="s">
        <v>1604</v>
      </c>
    </row>
    <row r="1853" spans="2:7">
      <c r="B1853" s="88" t="s">
        <v>2061</v>
      </c>
      <c r="C1853" s="77" t="s">
        <v>1524</v>
      </c>
      <c r="D1853" s="77">
        <v>80</v>
      </c>
      <c r="E1853" s="77">
        <v>809</v>
      </c>
      <c r="F1853" s="77">
        <v>8095</v>
      </c>
      <c r="G1853" s="77" t="s">
        <v>1605</v>
      </c>
    </row>
    <row r="1854" spans="2:7">
      <c r="B1854" s="88" t="s">
        <v>2061</v>
      </c>
      <c r="C1854" s="77" t="s">
        <v>1524</v>
      </c>
      <c r="D1854" s="77">
        <v>80</v>
      </c>
      <c r="E1854" s="77">
        <v>809</v>
      </c>
      <c r="F1854" s="77">
        <v>8096</v>
      </c>
      <c r="G1854" s="77" t="s">
        <v>1606</v>
      </c>
    </row>
    <row r="1855" spans="2:7">
      <c r="B1855" s="88" t="s">
        <v>2061</v>
      </c>
      <c r="C1855" s="77" t="s">
        <v>1524</v>
      </c>
      <c r="D1855" s="77">
        <v>80</v>
      </c>
      <c r="E1855" s="77">
        <v>809</v>
      </c>
      <c r="F1855" s="77">
        <v>8099</v>
      </c>
      <c r="G1855" s="77" t="s">
        <v>1607</v>
      </c>
    </row>
    <row r="1856" spans="2:7">
      <c r="B1856" s="88" t="s">
        <v>2061</v>
      </c>
      <c r="C1856" s="77" t="s">
        <v>1608</v>
      </c>
      <c r="D1856" s="77">
        <v>0</v>
      </c>
      <c r="E1856" s="77">
        <v>0</v>
      </c>
      <c r="F1856" s="77">
        <v>0</v>
      </c>
      <c r="G1856" s="77" t="s">
        <v>1609</v>
      </c>
    </row>
    <row r="1857" spans="2:7">
      <c r="B1857" s="88" t="s">
        <v>2061</v>
      </c>
      <c r="C1857" s="77" t="s">
        <v>1608</v>
      </c>
      <c r="D1857" s="77">
        <v>81</v>
      </c>
      <c r="E1857" s="77">
        <v>0</v>
      </c>
      <c r="F1857" s="77">
        <v>0</v>
      </c>
      <c r="G1857" s="77" t="s">
        <v>1610</v>
      </c>
    </row>
    <row r="1858" spans="2:7">
      <c r="B1858" s="88" t="s">
        <v>2061</v>
      </c>
      <c r="C1858" s="77" t="s">
        <v>1608</v>
      </c>
      <c r="D1858" s="77">
        <v>81</v>
      </c>
      <c r="E1858" s="77">
        <v>810</v>
      </c>
      <c r="F1858" s="77">
        <v>0</v>
      </c>
      <c r="G1858" s="77" t="s">
        <v>1611</v>
      </c>
    </row>
    <row r="1859" spans="2:7">
      <c r="B1859" s="88" t="s">
        <v>2061</v>
      </c>
      <c r="C1859" s="77" t="s">
        <v>1608</v>
      </c>
      <c r="D1859" s="77">
        <v>81</v>
      </c>
      <c r="E1859" s="77">
        <v>810</v>
      </c>
      <c r="F1859" s="77">
        <v>8101</v>
      </c>
      <c r="G1859" s="77" t="s">
        <v>1312</v>
      </c>
    </row>
    <row r="1860" spans="2:7">
      <c r="B1860" s="88" t="s">
        <v>2061</v>
      </c>
      <c r="C1860" s="77" t="s">
        <v>1608</v>
      </c>
      <c r="D1860" s="77">
        <v>81</v>
      </c>
      <c r="E1860" s="77">
        <v>811</v>
      </c>
      <c r="F1860" s="77">
        <v>0</v>
      </c>
      <c r="G1860" s="77" t="s">
        <v>1612</v>
      </c>
    </row>
    <row r="1861" spans="2:7">
      <c r="B1861" s="88" t="s">
        <v>2061</v>
      </c>
      <c r="C1861" s="77" t="s">
        <v>1608</v>
      </c>
      <c r="D1861" s="77">
        <v>81</v>
      </c>
      <c r="E1861" s="77">
        <v>811</v>
      </c>
      <c r="F1861" s="77">
        <v>8111</v>
      </c>
      <c r="G1861" s="77" t="s">
        <v>1612</v>
      </c>
    </row>
    <row r="1862" spans="2:7">
      <c r="B1862" s="88" t="s">
        <v>2061</v>
      </c>
      <c r="C1862" s="77" t="s">
        <v>1608</v>
      </c>
      <c r="D1862" s="77">
        <v>81</v>
      </c>
      <c r="E1862" s="77">
        <v>812</v>
      </c>
      <c r="F1862" s="77">
        <v>0</v>
      </c>
      <c r="G1862" s="77" t="s">
        <v>1613</v>
      </c>
    </row>
    <row r="1863" spans="2:7">
      <c r="B1863" s="88" t="s">
        <v>2061</v>
      </c>
      <c r="C1863" s="77" t="s">
        <v>1608</v>
      </c>
      <c r="D1863" s="77">
        <v>81</v>
      </c>
      <c r="E1863" s="77">
        <v>812</v>
      </c>
      <c r="F1863" s="77">
        <v>8121</v>
      </c>
      <c r="G1863" s="77" t="s">
        <v>1613</v>
      </c>
    </row>
    <row r="1864" spans="2:7">
      <c r="B1864" s="88" t="s">
        <v>2061</v>
      </c>
      <c r="C1864" s="77" t="s">
        <v>1608</v>
      </c>
      <c r="D1864" s="77">
        <v>81</v>
      </c>
      <c r="E1864" s="77">
        <v>813</v>
      </c>
      <c r="F1864" s="77">
        <v>0</v>
      </c>
      <c r="G1864" s="77" t="s">
        <v>1614</v>
      </c>
    </row>
    <row r="1865" spans="2:7">
      <c r="B1865" s="88" t="s">
        <v>2061</v>
      </c>
      <c r="C1865" s="77" t="s">
        <v>1608</v>
      </c>
      <c r="D1865" s="77">
        <v>81</v>
      </c>
      <c r="E1865" s="77">
        <v>813</v>
      </c>
      <c r="F1865" s="77">
        <v>8131</v>
      </c>
      <c r="G1865" s="77" t="s">
        <v>1614</v>
      </c>
    </row>
    <row r="1866" spans="2:7">
      <c r="B1866" s="88" t="s">
        <v>2061</v>
      </c>
      <c r="C1866" s="77" t="s">
        <v>1608</v>
      </c>
      <c r="D1866" s="77">
        <v>81</v>
      </c>
      <c r="E1866" s="77">
        <v>814</v>
      </c>
      <c r="F1866" s="77">
        <v>0</v>
      </c>
      <c r="G1866" s="77" t="s">
        <v>1615</v>
      </c>
    </row>
    <row r="1867" spans="2:7">
      <c r="B1867" s="88" t="s">
        <v>2061</v>
      </c>
      <c r="C1867" s="77" t="s">
        <v>1608</v>
      </c>
      <c r="D1867" s="77">
        <v>81</v>
      </c>
      <c r="E1867" s="77">
        <v>814</v>
      </c>
      <c r="F1867" s="77">
        <v>8141</v>
      </c>
      <c r="G1867" s="77" t="s">
        <v>1616</v>
      </c>
    </row>
    <row r="1868" spans="2:7">
      <c r="B1868" s="88" t="s">
        <v>2061</v>
      </c>
      <c r="C1868" s="77" t="s">
        <v>1608</v>
      </c>
      <c r="D1868" s="77">
        <v>81</v>
      </c>
      <c r="E1868" s="77">
        <v>814</v>
      </c>
      <c r="F1868" s="77">
        <v>8142</v>
      </c>
      <c r="G1868" s="77" t="s">
        <v>1617</v>
      </c>
    </row>
    <row r="1869" spans="2:7">
      <c r="B1869" s="88" t="s">
        <v>2061</v>
      </c>
      <c r="C1869" s="77" t="s">
        <v>1608</v>
      </c>
      <c r="D1869" s="77">
        <v>81</v>
      </c>
      <c r="E1869" s="77">
        <v>815</v>
      </c>
      <c r="F1869" s="77">
        <v>0</v>
      </c>
      <c r="G1869" s="77" t="s">
        <v>1618</v>
      </c>
    </row>
    <row r="1870" spans="2:7">
      <c r="B1870" s="88" t="s">
        <v>2061</v>
      </c>
      <c r="C1870" s="77" t="s">
        <v>1608</v>
      </c>
      <c r="D1870" s="77">
        <v>81</v>
      </c>
      <c r="E1870" s="77">
        <v>815</v>
      </c>
      <c r="F1870" s="77">
        <v>8151</v>
      </c>
      <c r="G1870" s="77" t="s">
        <v>1618</v>
      </c>
    </row>
    <row r="1871" spans="2:7">
      <c r="B1871" s="88" t="s">
        <v>2061</v>
      </c>
      <c r="C1871" s="77" t="s">
        <v>1608</v>
      </c>
      <c r="D1871" s="77">
        <v>81</v>
      </c>
      <c r="E1871" s="77">
        <v>816</v>
      </c>
      <c r="F1871" s="77">
        <v>0</v>
      </c>
      <c r="G1871" s="77" t="s">
        <v>1619</v>
      </c>
    </row>
    <row r="1872" spans="2:7">
      <c r="B1872" s="88" t="s">
        <v>2061</v>
      </c>
      <c r="C1872" s="77" t="s">
        <v>1608</v>
      </c>
      <c r="D1872" s="77">
        <v>81</v>
      </c>
      <c r="E1872" s="77">
        <v>816</v>
      </c>
      <c r="F1872" s="77">
        <v>8161</v>
      </c>
      <c r="G1872" s="77" t="s">
        <v>1620</v>
      </c>
    </row>
    <row r="1873" spans="2:7">
      <c r="B1873" s="88" t="s">
        <v>2061</v>
      </c>
      <c r="C1873" s="77" t="s">
        <v>1608</v>
      </c>
      <c r="D1873" s="77">
        <v>81</v>
      </c>
      <c r="E1873" s="77">
        <v>816</v>
      </c>
      <c r="F1873" s="77">
        <v>8162</v>
      </c>
      <c r="G1873" s="77" t="s">
        <v>1621</v>
      </c>
    </row>
    <row r="1874" spans="2:7">
      <c r="B1874" s="88" t="s">
        <v>2061</v>
      </c>
      <c r="C1874" s="77" t="s">
        <v>1608</v>
      </c>
      <c r="D1874" s="77">
        <v>81</v>
      </c>
      <c r="E1874" s="77">
        <v>816</v>
      </c>
      <c r="F1874" s="77">
        <v>8163</v>
      </c>
      <c r="G1874" s="77" t="s">
        <v>1622</v>
      </c>
    </row>
    <row r="1875" spans="2:7">
      <c r="B1875" s="88" t="s">
        <v>2061</v>
      </c>
      <c r="C1875" s="77" t="s">
        <v>1608</v>
      </c>
      <c r="D1875" s="77">
        <v>81</v>
      </c>
      <c r="E1875" s="77">
        <v>817</v>
      </c>
      <c r="F1875" s="77">
        <v>0</v>
      </c>
      <c r="G1875" s="77" t="s">
        <v>1623</v>
      </c>
    </row>
    <row r="1876" spans="2:7">
      <c r="B1876" s="88" t="s">
        <v>2061</v>
      </c>
      <c r="C1876" s="77" t="s">
        <v>1608</v>
      </c>
      <c r="D1876" s="77">
        <v>81</v>
      </c>
      <c r="E1876" s="77">
        <v>817</v>
      </c>
      <c r="F1876" s="77">
        <v>8171</v>
      </c>
      <c r="G1876" s="77" t="s">
        <v>1624</v>
      </c>
    </row>
    <row r="1877" spans="2:7">
      <c r="B1877" s="88" t="s">
        <v>2061</v>
      </c>
      <c r="C1877" s="77" t="s">
        <v>1608</v>
      </c>
      <c r="D1877" s="77">
        <v>81</v>
      </c>
      <c r="E1877" s="77">
        <v>817</v>
      </c>
      <c r="F1877" s="77">
        <v>8172</v>
      </c>
      <c r="G1877" s="77" t="s">
        <v>1625</v>
      </c>
    </row>
    <row r="1878" spans="2:7">
      <c r="B1878" s="88" t="s">
        <v>2061</v>
      </c>
      <c r="C1878" s="77" t="s">
        <v>1608</v>
      </c>
      <c r="D1878" s="77">
        <v>81</v>
      </c>
      <c r="E1878" s="77">
        <v>818</v>
      </c>
      <c r="F1878" s="77">
        <v>0</v>
      </c>
      <c r="G1878" s="77" t="s">
        <v>1626</v>
      </c>
    </row>
    <row r="1879" spans="2:7">
      <c r="B1879" s="88" t="s">
        <v>2061</v>
      </c>
      <c r="C1879" s="77" t="s">
        <v>1608</v>
      </c>
      <c r="D1879" s="77">
        <v>81</v>
      </c>
      <c r="E1879" s="77">
        <v>818</v>
      </c>
      <c r="F1879" s="77">
        <v>8181</v>
      </c>
      <c r="G1879" s="77" t="s">
        <v>1626</v>
      </c>
    </row>
    <row r="1880" spans="2:7">
      <c r="B1880" s="88" t="s">
        <v>2061</v>
      </c>
      <c r="C1880" s="77" t="s">
        <v>1608</v>
      </c>
      <c r="D1880" s="77">
        <v>81</v>
      </c>
      <c r="E1880" s="77">
        <v>819</v>
      </c>
      <c r="F1880" s="77">
        <v>0</v>
      </c>
      <c r="G1880" s="77" t="s">
        <v>1627</v>
      </c>
    </row>
    <row r="1881" spans="2:7">
      <c r="B1881" s="88" t="s">
        <v>2061</v>
      </c>
      <c r="C1881" s="77" t="s">
        <v>1608</v>
      </c>
      <c r="D1881" s="77">
        <v>81</v>
      </c>
      <c r="E1881" s="77">
        <v>819</v>
      </c>
      <c r="F1881" s="77">
        <v>8191</v>
      </c>
      <c r="G1881" s="77" t="s">
        <v>1627</v>
      </c>
    </row>
    <row r="1882" spans="2:7">
      <c r="B1882" s="88" t="s">
        <v>2061</v>
      </c>
      <c r="C1882" s="77" t="s">
        <v>1608</v>
      </c>
      <c r="D1882" s="77">
        <v>82</v>
      </c>
      <c r="E1882" s="77">
        <v>0</v>
      </c>
      <c r="F1882" s="77">
        <v>0</v>
      </c>
      <c r="G1882" s="77" t="s">
        <v>1628</v>
      </c>
    </row>
    <row r="1883" spans="2:7">
      <c r="B1883" s="88" t="s">
        <v>2061</v>
      </c>
      <c r="C1883" s="77" t="s">
        <v>1608</v>
      </c>
      <c r="D1883" s="77">
        <v>82</v>
      </c>
      <c r="E1883" s="77">
        <v>820</v>
      </c>
      <c r="F1883" s="77">
        <v>0</v>
      </c>
      <c r="G1883" s="77" t="s">
        <v>1629</v>
      </c>
    </row>
    <row r="1884" spans="2:7">
      <c r="B1884" s="88" t="s">
        <v>2061</v>
      </c>
      <c r="C1884" s="77" t="s">
        <v>1608</v>
      </c>
      <c r="D1884" s="77">
        <v>82</v>
      </c>
      <c r="E1884" s="77">
        <v>820</v>
      </c>
      <c r="F1884" s="77">
        <v>8200</v>
      </c>
      <c r="G1884" s="77" t="s">
        <v>272</v>
      </c>
    </row>
    <row r="1885" spans="2:7">
      <c r="B1885" s="88" t="s">
        <v>2061</v>
      </c>
      <c r="C1885" s="77" t="s">
        <v>1608</v>
      </c>
      <c r="D1885" s="77">
        <v>82</v>
      </c>
      <c r="E1885" s="77">
        <v>820</v>
      </c>
      <c r="F1885" s="77">
        <v>8209</v>
      </c>
      <c r="G1885" s="77" t="s">
        <v>273</v>
      </c>
    </row>
    <row r="1886" spans="2:7">
      <c r="B1886" s="88" t="s">
        <v>2061</v>
      </c>
      <c r="C1886" s="77" t="s">
        <v>1608</v>
      </c>
      <c r="D1886" s="77">
        <v>82</v>
      </c>
      <c r="E1886" s="77">
        <v>821</v>
      </c>
      <c r="F1886" s="77">
        <v>0</v>
      </c>
      <c r="G1886" s="77" t="s">
        <v>1630</v>
      </c>
    </row>
    <row r="1887" spans="2:7">
      <c r="B1887" s="88" t="s">
        <v>2061</v>
      </c>
      <c r="C1887" s="77" t="s">
        <v>1608</v>
      </c>
      <c r="D1887" s="77">
        <v>82</v>
      </c>
      <c r="E1887" s="77">
        <v>821</v>
      </c>
      <c r="F1887" s="77">
        <v>8211</v>
      </c>
      <c r="G1887" s="77" t="s">
        <v>1631</v>
      </c>
    </row>
    <row r="1888" spans="2:7">
      <c r="B1888" s="88" t="s">
        <v>2061</v>
      </c>
      <c r="C1888" s="77" t="s">
        <v>1608</v>
      </c>
      <c r="D1888" s="77">
        <v>82</v>
      </c>
      <c r="E1888" s="77">
        <v>821</v>
      </c>
      <c r="F1888" s="77">
        <v>8212</v>
      </c>
      <c r="G1888" s="77" t="s">
        <v>1632</v>
      </c>
    </row>
    <row r="1889" spans="2:7">
      <c r="B1889" s="88" t="s">
        <v>2061</v>
      </c>
      <c r="C1889" s="77" t="s">
        <v>1608</v>
      </c>
      <c r="D1889" s="77">
        <v>82</v>
      </c>
      <c r="E1889" s="77">
        <v>821</v>
      </c>
      <c r="F1889" s="77">
        <v>8213</v>
      </c>
      <c r="G1889" s="77" t="s">
        <v>1633</v>
      </c>
    </row>
    <row r="1890" spans="2:7">
      <c r="B1890" s="88" t="s">
        <v>2061</v>
      </c>
      <c r="C1890" s="77" t="s">
        <v>1608</v>
      </c>
      <c r="D1890" s="77">
        <v>82</v>
      </c>
      <c r="E1890" s="77">
        <v>821</v>
      </c>
      <c r="F1890" s="77">
        <v>8214</v>
      </c>
      <c r="G1890" s="77" t="s">
        <v>1634</v>
      </c>
    </row>
    <row r="1891" spans="2:7">
      <c r="B1891" s="88" t="s">
        <v>2061</v>
      </c>
      <c r="C1891" s="77" t="s">
        <v>1608</v>
      </c>
      <c r="D1891" s="77">
        <v>82</v>
      </c>
      <c r="E1891" s="77">
        <v>821</v>
      </c>
      <c r="F1891" s="77">
        <v>8215</v>
      </c>
      <c r="G1891" s="77" t="s">
        <v>1635</v>
      </c>
    </row>
    <row r="1892" spans="2:7">
      <c r="B1892" s="88" t="s">
        <v>2061</v>
      </c>
      <c r="C1892" s="77" t="s">
        <v>1608</v>
      </c>
      <c r="D1892" s="77">
        <v>82</v>
      </c>
      <c r="E1892" s="77">
        <v>821</v>
      </c>
      <c r="F1892" s="77">
        <v>8216</v>
      </c>
      <c r="G1892" s="77" t="s">
        <v>1636</v>
      </c>
    </row>
    <row r="1893" spans="2:7">
      <c r="B1893" s="88" t="s">
        <v>2061</v>
      </c>
      <c r="C1893" s="77" t="s">
        <v>1608</v>
      </c>
      <c r="D1893" s="77">
        <v>82</v>
      </c>
      <c r="E1893" s="77">
        <v>821</v>
      </c>
      <c r="F1893" s="77">
        <v>8219</v>
      </c>
      <c r="G1893" s="77" t="s">
        <v>1637</v>
      </c>
    </row>
    <row r="1894" spans="2:7">
      <c r="B1894" s="88" t="s">
        <v>2061</v>
      </c>
      <c r="C1894" s="77" t="s">
        <v>1608</v>
      </c>
      <c r="D1894" s="77">
        <v>82</v>
      </c>
      <c r="E1894" s="77">
        <v>822</v>
      </c>
      <c r="F1894" s="77">
        <v>0</v>
      </c>
      <c r="G1894" s="77" t="s">
        <v>1638</v>
      </c>
    </row>
    <row r="1895" spans="2:7">
      <c r="B1895" s="88" t="s">
        <v>2061</v>
      </c>
      <c r="C1895" s="77" t="s">
        <v>1608</v>
      </c>
      <c r="D1895" s="77">
        <v>82</v>
      </c>
      <c r="E1895" s="77">
        <v>822</v>
      </c>
      <c r="F1895" s="77">
        <v>8221</v>
      </c>
      <c r="G1895" s="77" t="s">
        <v>1639</v>
      </c>
    </row>
    <row r="1896" spans="2:7">
      <c r="B1896" s="88" t="s">
        <v>2061</v>
      </c>
      <c r="C1896" s="77" t="s">
        <v>1608</v>
      </c>
      <c r="D1896" s="77">
        <v>82</v>
      </c>
      <c r="E1896" s="77">
        <v>822</v>
      </c>
      <c r="F1896" s="77">
        <v>8222</v>
      </c>
      <c r="G1896" s="77" t="s">
        <v>1640</v>
      </c>
    </row>
    <row r="1897" spans="2:7">
      <c r="B1897" s="88" t="s">
        <v>2061</v>
      </c>
      <c r="C1897" s="77" t="s">
        <v>1608</v>
      </c>
      <c r="D1897" s="77">
        <v>82</v>
      </c>
      <c r="E1897" s="77">
        <v>822</v>
      </c>
      <c r="F1897" s="77">
        <v>8229</v>
      </c>
      <c r="G1897" s="77" t="s">
        <v>1641</v>
      </c>
    </row>
    <row r="1898" spans="2:7">
      <c r="B1898" s="88" t="s">
        <v>2061</v>
      </c>
      <c r="C1898" s="77" t="s">
        <v>1608</v>
      </c>
      <c r="D1898" s="77">
        <v>82</v>
      </c>
      <c r="E1898" s="77">
        <v>823</v>
      </c>
      <c r="F1898" s="77">
        <v>0</v>
      </c>
      <c r="G1898" s="77" t="s">
        <v>1642</v>
      </c>
    </row>
    <row r="1899" spans="2:7">
      <c r="B1899" s="88" t="s">
        <v>2061</v>
      </c>
      <c r="C1899" s="77" t="s">
        <v>1608</v>
      </c>
      <c r="D1899" s="77">
        <v>82</v>
      </c>
      <c r="E1899" s="77">
        <v>823</v>
      </c>
      <c r="F1899" s="77">
        <v>8231</v>
      </c>
      <c r="G1899" s="77" t="s">
        <v>1642</v>
      </c>
    </row>
    <row r="1900" spans="2:7">
      <c r="B1900" s="88" t="s">
        <v>2061</v>
      </c>
      <c r="C1900" s="77" t="s">
        <v>1608</v>
      </c>
      <c r="D1900" s="77">
        <v>82</v>
      </c>
      <c r="E1900" s="77">
        <v>824</v>
      </c>
      <c r="F1900" s="77">
        <v>0</v>
      </c>
      <c r="G1900" s="77" t="s">
        <v>1643</v>
      </c>
    </row>
    <row r="1901" spans="2:7">
      <c r="B1901" s="88" t="s">
        <v>2061</v>
      </c>
      <c r="C1901" s="77" t="s">
        <v>1608</v>
      </c>
      <c r="D1901" s="77">
        <v>82</v>
      </c>
      <c r="E1901" s="77">
        <v>824</v>
      </c>
      <c r="F1901" s="77">
        <v>8241</v>
      </c>
      <c r="G1901" s="77" t="s">
        <v>1644</v>
      </c>
    </row>
    <row r="1902" spans="2:7">
      <c r="B1902" s="88" t="s">
        <v>2061</v>
      </c>
      <c r="C1902" s="77" t="s">
        <v>1608</v>
      </c>
      <c r="D1902" s="77">
        <v>82</v>
      </c>
      <c r="E1902" s="77">
        <v>824</v>
      </c>
      <c r="F1902" s="77">
        <v>8242</v>
      </c>
      <c r="G1902" s="77" t="s">
        <v>1645</v>
      </c>
    </row>
    <row r="1903" spans="2:7">
      <c r="B1903" s="88" t="s">
        <v>2061</v>
      </c>
      <c r="C1903" s="77" t="s">
        <v>1608</v>
      </c>
      <c r="D1903" s="77">
        <v>82</v>
      </c>
      <c r="E1903" s="77">
        <v>824</v>
      </c>
      <c r="F1903" s="77">
        <v>8243</v>
      </c>
      <c r="G1903" s="77" t="s">
        <v>1646</v>
      </c>
    </row>
    <row r="1904" spans="2:7">
      <c r="B1904" s="88" t="s">
        <v>2061</v>
      </c>
      <c r="C1904" s="77" t="s">
        <v>1608</v>
      </c>
      <c r="D1904" s="77">
        <v>82</v>
      </c>
      <c r="E1904" s="77">
        <v>824</v>
      </c>
      <c r="F1904" s="77">
        <v>8244</v>
      </c>
      <c r="G1904" s="77" t="s">
        <v>1647</v>
      </c>
    </row>
    <row r="1905" spans="2:7">
      <c r="B1905" s="88" t="s">
        <v>2061</v>
      </c>
      <c r="C1905" s="77" t="s">
        <v>1608</v>
      </c>
      <c r="D1905" s="77">
        <v>82</v>
      </c>
      <c r="E1905" s="77">
        <v>824</v>
      </c>
      <c r="F1905" s="77">
        <v>8245</v>
      </c>
      <c r="G1905" s="77" t="s">
        <v>1648</v>
      </c>
    </row>
    <row r="1906" spans="2:7">
      <c r="B1906" s="88" t="s">
        <v>2061</v>
      </c>
      <c r="C1906" s="77" t="s">
        <v>1608</v>
      </c>
      <c r="D1906" s="77">
        <v>82</v>
      </c>
      <c r="E1906" s="77">
        <v>824</v>
      </c>
      <c r="F1906" s="77">
        <v>8246</v>
      </c>
      <c r="G1906" s="77" t="s">
        <v>1649</v>
      </c>
    </row>
    <row r="1907" spans="2:7">
      <c r="B1907" s="88" t="s">
        <v>2061</v>
      </c>
      <c r="C1907" s="77" t="s">
        <v>1608</v>
      </c>
      <c r="D1907" s="77">
        <v>82</v>
      </c>
      <c r="E1907" s="77">
        <v>824</v>
      </c>
      <c r="F1907" s="77">
        <v>8249</v>
      </c>
      <c r="G1907" s="77" t="s">
        <v>1650</v>
      </c>
    </row>
    <row r="1908" spans="2:7">
      <c r="B1908" s="88" t="s">
        <v>2061</v>
      </c>
      <c r="C1908" s="77" t="s">
        <v>1608</v>
      </c>
      <c r="D1908" s="77">
        <v>82</v>
      </c>
      <c r="E1908" s="77">
        <v>829</v>
      </c>
      <c r="F1908" s="77">
        <v>0</v>
      </c>
      <c r="G1908" s="77" t="s">
        <v>1651</v>
      </c>
    </row>
    <row r="1909" spans="2:7">
      <c r="B1909" s="88" t="s">
        <v>2061</v>
      </c>
      <c r="C1909" s="77" t="s">
        <v>1608</v>
      </c>
      <c r="D1909" s="77">
        <v>82</v>
      </c>
      <c r="E1909" s="77">
        <v>829</v>
      </c>
      <c r="F1909" s="77">
        <v>8299</v>
      </c>
      <c r="G1909" s="77" t="s">
        <v>1651</v>
      </c>
    </row>
    <row r="1910" spans="2:7">
      <c r="B1910" s="88" t="s">
        <v>2061</v>
      </c>
      <c r="C1910" s="77" t="s">
        <v>1652</v>
      </c>
      <c r="D1910" s="77">
        <v>0</v>
      </c>
      <c r="E1910" s="77">
        <v>0</v>
      </c>
      <c r="F1910" s="77">
        <v>0</v>
      </c>
      <c r="G1910" s="77" t="s">
        <v>1653</v>
      </c>
    </row>
    <row r="1911" spans="2:7">
      <c r="B1911" s="88" t="s">
        <v>2061</v>
      </c>
      <c r="C1911" s="77" t="s">
        <v>1652</v>
      </c>
      <c r="D1911" s="77">
        <v>83</v>
      </c>
      <c r="E1911" s="77">
        <v>0</v>
      </c>
      <c r="F1911" s="77">
        <v>0</v>
      </c>
      <c r="G1911" s="77" t="s">
        <v>1654</v>
      </c>
    </row>
    <row r="1912" spans="2:7">
      <c r="B1912" s="88" t="s">
        <v>2061</v>
      </c>
      <c r="C1912" s="77" t="s">
        <v>1652</v>
      </c>
      <c r="D1912" s="77">
        <v>83</v>
      </c>
      <c r="E1912" s="77">
        <v>830</v>
      </c>
      <c r="F1912" s="77">
        <v>0</v>
      </c>
      <c r="G1912" s="77" t="s">
        <v>1655</v>
      </c>
    </row>
    <row r="1913" spans="2:7">
      <c r="B1913" s="88" t="s">
        <v>2061</v>
      </c>
      <c r="C1913" s="77" t="s">
        <v>1652</v>
      </c>
      <c r="D1913" s="77">
        <v>83</v>
      </c>
      <c r="E1913" s="77">
        <v>830</v>
      </c>
      <c r="F1913" s="77">
        <v>8300</v>
      </c>
      <c r="G1913" s="77" t="s">
        <v>272</v>
      </c>
    </row>
    <row r="1914" spans="2:7">
      <c r="B1914" s="88" t="s">
        <v>2061</v>
      </c>
      <c r="C1914" s="77" t="s">
        <v>1652</v>
      </c>
      <c r="D1914" s="77">
        <v>83</v>
      </c>
      <c r="E1914" s="77">
        <v>830</v>
      </c>
      <c r="F1914" s="77">
        <v>8309</v>
      </c>
      <c r="G1914" s="77" t="s">
        <v>273</v>
      </c>
    </row>
    <row r="1915" spans="2:7">
      <c r="B1915" s="88" t="s">
        <v>2061</v>
      </c>
      <c r="C1915" s="77" t="s">
        <v>1652</v>
      </c>
      <c r="D1915" s="77">
        <v>83</v>
      </c>
      <c r="E1915" s="77">
        <v>831</v>
      </c>
      <c r="F1915" s="77">
        <v>0</v>
      </c>
      <c r="G1915" s="77" t="s">
        <v>1656</v>
      </c>
    </row>
    <row r="1916" spans="2:7">
      <c r="B1916" s="88" t="s">
        <v>2061</v>
      </c>
      <c r="C1916" s="77" t="s">
        <v>1652</v>
      </c>
      <c r="D1916" s="77">
        <v>83</v>
      </c>
      <c r="E1916" s="77">
        <v>831</v>
      </c>
      <c r="F1916" s="77">
        <v>8311</v>
      </c>
      <c r="G1916" s="77" t="s">
        <v>1657</v>
      </c>
    </row>
    <row r="1917" spans="2:7">
      <c r="B1917" s="88" t="s">
        <v>2061</v>
      </c>
      <c r="C1917" s="77" t="s">
        <v>1652</v>
      </c>
      <c r="D1917" s="77">
        <v>83</v>
      </c>
      <c r="E1917" s="77">
        <v>831</v>
      </c>
      <c r="F1917" s="77">
        <v>8312</v>
      </c>
      <c r="G1917" s="77" t="s">
        <v>1658</v>
      </c>
    </row>
    <row r="1918" spans="2:7">
      <c r="B1918" s="88" t="s">
        <v>2061</v>
      </c>
      <c r="C1918" s="77" t="s">
        <v>1652</v>
      </c>
      <c r="D1918" s="77">
        <v>83</v>
      </c>
      <c r="E1918" s="77">
        <v>832</v>
      </c>
      <c r="F1918" s="77">
        <v>0</v>
      </c>
      <c r="G1918" s="77" t="s">
        <v>1659</v>
      </c>
    </row>
    <row r="1919" spans="2:7">
      <c r="B1919" s="88" t="s">
        <v>2061</v>
      </c>
      <c r="C1919" s="77" t="s">
        <v>1652</v>
      </c>
      <c r="D1919" s="77">
        <v>83</v>
      </c>
      <c r="E1919" s="77">
        <v>832</v>
      </c>
      <c r="F1919" s="77">
        <v>8321</v>
      </c>
      <c r="G1919" s="77" t="s">
        <v>1660</v>
      </c>
    </row>
    <row r="1920" spans="2:7">
      <c r="B1920" s="88" t="s">
        <v>2061</v>
      </c>
      <c r="C1920" s="77" t="s">
        <v>1652</v>
      </c>
      <c r="D1920" s="77">
        <v>83</v>
      </c>
      <c r="E1920" s="77">
        <v>832</v>
      </c>
      <c r="F1920" s="77">
        <v>8322</v>
      </c>
      <c r="G1920" s="77" t="s">
        <v>1661</v>
      </c>
    </row>
    <row r="1921" spans="2:7">
      <c r="B1921" s="88" t="s">
        <v>2061</v>
      </c>
      <c r="C1921" s="77" t="s">
        <v>1652</v>
      </c>
      <c r="D1921" s="77">
        <v>83</v>
      </c>
      <c r="E1921" s="77">
        <v>833</v>
      </c>
      <c r="F1921" s="77">
        <v>0</v>
      </c>
      <c r="G1921" s="77" t="s">
        <v>1662</v>
      </c>
    </row>
    <row r="1922" spans="2:7">
      <c r="B1922" s="88" t="s">
        <v>2061</v>
      </c>
      <c r="C1922" s="77" t="s">
        <v>1652</v>
      </c>
      <c r="D1922" s="77">
        <v>83</v>
      </c>
      <c r="E1922" s="77">
        <v>833</v>
      </c>
      <c r="F1922" s="77">
        <v>8331</v>
      </c>
      <c r="G1922" s="77" t="s">
        <v>1662</v>
      </c>
    </row>
    <row r="1923" spans="2:7">
      <c r="B1923" s="88" t="s">
        <v>2061</v>
      </c>
      <c r="C1923" s="77" t="s">
        <v>1652</v>
      </c>
      <c r="D1923" s="77">
        <v>83</v>
      </c>
      <c r="E1923" s="77">
        <v>834</v>
      </c>
      <c r="F1923" s="77">
        <v>0</v>
      </c>
      <c r="G1923" s="77" t="s">
        <v>1663</v>
      </c>
    </row>
    <row r="1924" spans="2:7">
      <c r="B1924" s="88" t="s">
        <v>2061</v>
      </c>
      <c r="C1924" s="77" t="s">
        <v>1652</v>
      </c>
      <c r="D1924" s="77">
        <v>83</v>
      </c>
      <c r="E1924" s="77">
        <v>834</v>
      </c>
      <c r="F1924" s="77">
        <v>8341</v>
      </c>
      <c r="G1924" s="77" t="s">
        <v>1664</v>
      </c>
    </row>
    <row r="1925" spans="2:7">
      <c r="B1925" s="88" t="s">
        <v>2061</v>
      </c>
      <c r="C1925" s="77" t="s">
        <v>1652</v>
      </c>
      <c r="D1925" s="77">
        <v>83</v>
      </c>
      <c r="E1925" s="77">
        <v>834</v>
      </c>
      <c r="F1925" s="77">
        <v>8342</v>
      </c>
      <c r="G1925" s="77" t="s">
        <v>1665</v>
      </c>
    </row>
    <row r="1926" spans="2:7">
      <c r="B1926" s="88" t="s">
        <v>2061</v>
      </c>
      <c r="C1926" s="77" t="s">
        <v>1652</v>
      </c>
      <c r="D1926" s="77">
        <v>83</v>
      </c>
      <c r="E1926" s="77">
        <v>835</v>
      </c>
      <c r="F1926" s="77">
        <v>0</v>
      </c>
      <c r="G1926" s="77" t="s">
        <v>1666</v>
      </c>
    </row>
    <row r="1927" spans="2:7">
      <c r="B1927" s="88" t="s">
        <v>2061</v>
      </c>
      <c r="C1927" s="77" t="s">
        <v>1652</v>
      </c>
      <c r="D1927" s="77">
        <v>83</v>
      </c>
      <c r="E1927" s="77">
        <v>835</v>
      </c>
      <c r="F1927" s="77">
        <v>8351</v>
      </c>
      <c r="G1927" s="77" t="s">
        <v>1667</v>
      </c>
    </row>
    <row r="1928" spans="2:7">
      <c r="B1928" s="88" t="s">
        <v>2061</v>
      </c>
      <c r="C1928" s="77" t="s">
        <v>1652</v>
      </c>
      <c r="D1928" s="77">
        <v>83</v>
      </c>
      <c r="E1928" s="77">
        <v>835</v>
      </c>
      <c r="F1928" s="77">
        <v>8359</v>
      </c>
      <c r="G1928" s="77" t="s">
        <v>1668</v>
      </c>
    </row>
    <row r="1929" spans="2:7">
      <c r="B1929" s="88" t="s">
        <v>2061</v>
      </c>
      <c r="C1929" s="77" t="s">
        <v>1652</v>
      </c>
      <c r="D1929" s="77">
        <v>83</v>
      </c>
      <c r="E1929" s="77">
        <v>836</v>
      </c>
      <c r="F1929" s="77">
        <v>0</v>
      </c>
      <c r="G1929" s="77" t="s">
        <v>1669</v>
      </c>
    </row>
    <row r="1930" spans="2:7">
      <c r="B1930" s="88" t="s">
        <v>2061</v>
      </c>
      <c r="C1930" s="77" t="s">
        <v>1652</v>
      </c>
      <c r="D1930" s="77">
        <v>83</v>
      </c>
      <c r="E1930" s="77">
        <v>836</v>
      </c>
      <c r="F1930" s="77">
        <v>8361</v>
      </c>
      <c r="G1930" s="77" t="s">
        <v>1670</v>
      </c>
    </row>
    <row r="1931" spans="2:7">
      <c r="B1931" s="88" t="s">
        <v>2061</v>
      </c>
      <c r="C1931" s="77" t="s">
        <v>1652</v>
      </c>
      <c r="D1931" s="77">
        <v>83</v>
      </c>
      <c r="E1931" s="77">
        <v>836</v>
      </c>
      <c r="F1931" s="77">
        <v>8369</v>
      </c>
      <c r="G1931" s="77" t="s">
        <v>1671</v>
      </c>
    </row>
    <row r="1932" spans="2:7">
      <c r="B1932" s="88" t="s">
        <v>2061</v>
      </c>
      <c r="C1932" s="77" t="s">
        <v>1652</v>
      </c>
      <c r="D1932" s="77">
        <v>84</v>
      </c>
      <c r="E1932" s="77">
        <v>0</v>
      </c>
      <c r="F1932" s="77">
        <v>0</v>
      </c>
      <c r="G1932" s="77" t="s">
        <v>1672</v>
      </c>
    </row>
    <row r="1933" spans="2:7">
      <c r="B1933" s="88" t="s">
        <v>2061</v>
      </c>
      <c r="C1933" s="77" t="s">
        <v>1652</v>
      </c>
      <c r="D1933" s="77">
        <v>84</v>
      </c>
      <c r="E1933" s="77">
        <v>840</v>
      </c>
      <c r="F1933" s="77">
        <v>0</v>
      </c>
      <c r="G1933" s="77" t="s">
        <v>1673</v>
      </c>
    </row>
    <row r="1934" spans="2:7">
      <c r="B1934" s="88" t="s">
        <v>2061</v>
      </c>
      <c r="C1934" s="77" t="s">
        <v>1652</v>
      </c>
      <c r="D1934" s="77">
        <v>84</v>
      </c>
      <c r="E1934" s="77">
        <v>840</v>
      </c>
      <c r="F1934" s="77">
        <v>8400</v>
      </c>
      <c r="G1934" s="77" t="s">
        <v>272</v>
      </c>
    </row>
    <row r="1935" spans="2:7">
      <c r="B1935" s="88" t="s">
        <v>2061</v>
      </c>
      <c r="C1935" s="77" t="s">
        <v>1652</v>
      </c>
      <c r="D1935" s="77">
        <v>84</v>
      </c>
      <c r="E1935" s="77">
        <v>840</v>
      </c>
      <c r="F1935" s="77">
        <v>8409</v>
      </c>
      <c r="G1935" s="77" t="s">
        <v>273</v>
      </c>
    </row>
    <row r="1936" spans="2:7">
      <c r="B1936" s="88" t="s">
        <v>2061</v>
      </c>
      <c r="C1936" s="77" t="s">
        <v>1652</v>
      </c>
      <c r="D1936" s="77">
        <v>84</v>
      </c>
      <c r="E1936" s="77">
        <v>841</v>
      </c>
      <c r="F1936" s="77">
        <v>0</v>
      </c>
      <c r="G1936" s="77" t="s">
        <v>1674</v>
      </c>
    </row>
    <row r="1937" spans="2:7">
      <c r="B1937" s="88" t="s">
        <v>2061</v>
      </c>
      <c r="C1937" s="77" t="s">
        <v>1652</v>
      </c>
      <c r="D1937" s="77">
        <v>84</v>
      </c>
      <c r="E1937" s="77">
        <v>841</v>
      </c>
      <c r="F1937" s="77">
        <v>8411</v>
      </c>
      <c r="G1937" s="77" t="s">
        <v>1674</v>
      </c>
    </row>
    <row r="1938" spans="2:7">
      <c r="B1938" s="88" t="s">
        <v>2061</v>
      </c>
      <c r="C1938" s="77" t="s">
        <v>1652</v>
      </c>
      <c r="D1938" s="77">
        <v>84</v>
      </c>
      <c r="E1938" s="77">
        <v>842</v>
      </c>
      <c r="F1938" s="77">
        <v>0</v>
      </c>
      <c r="G1938" s="77" t="s">
        <v>1675</v>
      </c>
    </row>
    <row r="1939" spans="2:7">
      <c r="B1939" s="88" t="s">
        <v>2061</v>
      </c>
      <c r="C1939" s="77" t="s">
        <v>1652</v>
      </c>
      <c r="D1939" s="77">
        <v>84</v>
      </c>
      <c r="E1939" s="77">
        <v>842</v>
      </c>
      <c r="F1939" s="77">
        <v>8421</v>
      </c>
      <c r="G1939" s="77" t="s">
        <v>1676</v>
      </c>
    </row>
    <row r="1940" spans="2:7">
      <c r="B1940" s="88" t="s">
        <v>2061</v>
      </c>
      <c r="C1940" s="77" t="s">
        <v>1652</v>
      </c>
      <c r="D1940" s="77">
        <v>84</v>
      </c>
      <c r="E1940" s="77">
        <v>842</v>
      </c>
      <c r="F1940" s="77">
        <v>8422</v>
      </c>
      <c r="G1940" s="77" t="s">
        <v>1677</v>
      </c>
    </row>
    <row r="1941" spans="2:7">
      <c r="B1941" s="88" t="s">
        <v>2061</v>
      </c>
      <c r="C1941" s="77" t="s">
        <v>1652</v>
      </c>
      <c r="D1941" s="77">
        <v>84</v>
      </c>
      <c r="E1941" s="77">
        <v>842</v>
      </c>
      <c r="F1941" s="77">
        <v>8423</v>
      </c>
      <c r="G1941" s="77" t="s">
        <v>1678</v>
      </c>
    </row>
    <row r="1942" spans="2:7">
      <c r="B1942" s="88" t="s">
        <v>2061</v>
      </c>
      <c r="C1942" s="77" t="s">
        <v>1652</v>
      </c>
      <c r="D1942" s="77">
        <v>84</v>
      </c>
      <c r="E1942" s="77">
        <v>842</v>
      </c>
      <c r="F1942" s="77">
        <v>8429</v>
      </c>
      <c r="G1942" s="77" t="s">
        <v>1679</v>
      </c>
    </row>
    <row r="1943" spans="2:7">
      <c r="B1943" s="88" t="s">
        <v>2061</v>
      </c>
      <c r="C1943" s="77" t="s">
        <v>1652</v>
      </c>
      <c r="D1943" s="77">
        <v>84</v>
      </c>
      <c r="E1943" s="77">
        <v>849</v>
      </c>
      <c r="F1943" s="77">
        <v>0</v>
      </c>
      <c r="G1943" s="77" t="s">
        <v>1680</v>
      </c>
    </row>
    <row r="1944" spans="2:7">
      <c r="B1944" s="88" t="s">
        <v>2061</v>
      </c>
      <c r="C1944" s="77" t="s">
        <v>1652</v>
      </c>
      <c r="D1944" s="77">
        <v>84</v>
      </c>
      <c r="E1944" s="77">
        <v>849</v>
      </c>
      <c r="F1944" s="77">
        <v>8491</v>
      </c>
      <c r="G1944" s="77" t="s">
        <v>1681</v>
      </c>
    </row>
    <row r="1945" spans="2:7">
      <c r="B1945" s="88" t="s">
        <v>2061</v>
      </c>
      <c r="C1945" s="77" t="s">
        <v>1652</v>
      </c>
      <c r="D1945" s="77">
        <v>84</v>
      </c>
      <c r="E1945" s="77">
        <v>849</v>
      </c>
      <c r="F1945" s="77">
        <v>8492</v>
      </c>
      <c r="G1945" s="77" t="s">
        <v>1682</v>
      </c>
    </row>
    <row r="1946" spans="2:7">
      <c r="B1946" s="88" t="s">
        <v>2061</v>
      </c>
      <c r="C1946" s="77" t="s">
        <v>1652</v>
      </c>
      <c r="D1946" s="77">
        <v>84</v>
      </c>
      <c r="E1946" s="77">
        <v>849</v>
      </c>
      <c r="F1946" s="77">
        <v>8493</v>
      </c>
      <c r="G1946" s="77" t="s">
        <v>1683</v>
      </c>
    </row>
    <row r="1947" spans="2:7">
      <c r="B1947" s="88" t="s">
        <v>2061</v>
      </c>
      <c r="C1947" s="77" t="s">
        <v>1652</v>
      </c>
      <c r="D1947" s="77">
        <v>84</v>
      </c>
      <c r="E1947" s="77">
        <v>849</v>
      </c>
      <c r="F1947" s="77">
        <v>8499</v>
      </c>
      <c r="G1947" s="77" t="s">
        <v>1684</v>
      </c>
    </row>
    <row r="1948" spans="2:7">
      <c r="B1948" s="88" t="s">
        <v>2061</v>
      </c>
      <c r="C1948" s="77" t="s">
        <v>1652</v>
      </c>
      <c r="D1948" s="77">
        <v>85</v>
      </c>
      <c r="E1948" s="77">
        <v>0</v>
      </c>
      <c r="F1948" s="77">
        <v>0</v>
      </c>
      <c r="G1948" s="77" t="s">
        <v>1685</v>
      </c>
    </row>
    <row r="1949" spans="2:7">
      <c r="B1949" s="88" t="s">
        <v>2061</v>
      </c>
      <c r="C1949" s="77" t="s">
        <v>1652</v>
      </c>
      <c r="D1949" s="77">
        <v>85</v>
      </c>
      <c r="E1949" s="77">
        <v>850</v>
      </c>
      <c r="F1949" s="77">
        <v>0</v>
      </c>
      <c r="G1949" s="77" t="s">
        <v>1686</v>
      </c>
    </row>
    <row r="1950" spans="2:7">
      <c r="B1950" s="88" t="s">
        <v>2061</v>
      </c>
      <c r="C1950" s="77" t="s">
        <v>1652</v>
      </c>
      <c r="D1950" s="77">
        <v>85</v>
      </c>
      <c r="E1950" s="77">
        <v>850</v>
      </c>
      <c r="F1950" s="77">
        <v>8500</v>
      </c>
      <c r="G1950" s="77" t="s">
        <v>272</v>
      </c>
    </row>
    <row r="1951" spans="2:7">
      <c r="B1951" s="88" t="s">
        <v>2061</v>
      </c>
      <c r="C1951" s="77" t="s">
        <v>1652</v>
      </c>
      <c r="D1951" s="77">
        <v>85</v>
      </c>
      <c r="E1951" s="77">
        <v>850</v>
      </c>
      <c r="F1951" s="77">
        <v>8509</v>
      </c>
      <c r="G1951" s="77" t="s">
        <v>273</v>
      </c>
    </row>
    <row r="1952" spans="2:7">
      <c r="B1952" s="88" t="s">
        <v>2061</v>
      </c>
      <c r="C1952" s="77" t="s">
        <v>1652</v>
      </c>
      <c r="D1952" s="77">
        <v>85</v>
      </c>
      <c r="E1952" s="77">
        <v>851</v>
      </c>
      <c r="F1952" s="77">
        <v>0</v>
      </c>
      <c r="G1952" s="77" t="s">
        <v>1687</v>
      </c>
    </row>
    <row r="1953" spans="2:7">
      <c r="B1953" s="88" t="s">
        <v>2061</v>
      </c>
      <c r="C1953" s="77" t="s">
        <v>1652</v>
      </c>
      <c r="D1953" s="77">
        <v>85</v>
      </c>
      <c r="E1953" s="77">
        <v>851</v>
      </c>
      <c r="F1953" s="77">
        <v>8511</v>
      </c>
      <c r="G1953" s="77" t="s">
        <v>1687</v>
      </c>
    </row>
    <row r="1954" spans="2:7">
      <c r="B1954" s="88" t="s">
        <v>2061</v>
      </c>
      <c r="C1954" s="77" t="s">
        <v>1652</v>
      </c>
      <c r="D1954" s="77">
        <v>85</v>
      </c>
      <c r="E1954" s="77">
        <v>852</v>
      </c>
      <c r="F1954" s="77">
        <v>0</v>
      </c>
      <c r="G1954" s="77" t="s">
        <v>1688</v>
      </c>
    </row>
    <row r="1955" spans="2:7">
      <c r="B1955" s="88" t="s">
        <v>2061</v>
      </c>
      <c r="C1955" s="77" t="s">
        <v>1652</v>
      </c>
      <c r="D1955" s="77">
        <v>85</v>
      </c>
      <c r="E1955" s="77">
        <v>852</v>
      </c>
      <c r="F1955" s="77">
        <v>8521</v>
      </c>
      <c r="G1955" s="77" t="s">
        <v>1688</v>
      </c>
    </row>
    <row r="1956" spans="2:7">
      <c r="B1956" s="88" t="s">
        <v>2061</v>
      </c>
      <c r="C1956" s="77" t="s">
        <v>1652</v>
      </c>
      <c r="D1956" s="77">
        <v>85</v>
      </c>
      <c r="E1956" s="77">
        <v>853</v>
      </c>
      <c r="F1956" s="77">
        <v>0</v>
      </c>
      <c r="G1956" s="77" t="s">
        <v>1689</v>
      </c>
    </row>
    <row r="1957" spans="2:7">
      <c r="B1957" s="88" t="s">
        <v>2061</v>
      </c>
      <c r="C1957" s="77" t="s">
        <v>1652</v>
      </c>
      <c r="D1957" s="77">
        <v>85</v>
      </c>
      <c r="E1957" s="77">
        <v>853</v>
      </c>
      <c r="F1957" s="77">
        <v>8531</v>
      </c>
      <c r="G1957" s="77" t="s">
        <v>1690</v>
      </c>
    </row>
    <row r="1958" spans="2:7">
      <c r="B1958" s="88" t="s">
        <v>2061</v>
      </c>
      <c r="C1958" s="77" t="s">
        <v>1652</v>
      </c>
      <c r="D1958" s="77">
        <v>85</v>
      </c>
      <c r="E1958" s="77">
        <v>853</v>
      </c>
      <c r="F1958" s="77">
        <v>8539</v>
      </c>
      <c r="G1958" s="77" t="s">
        <v>1691</v>
      </c>
    </row>
    <row r="1959" spans="2:7">
      <c r="B1959" s="88" t="s">
        <v>2061</v>
      </c>
      <c r="C1959" s="77" t="s">
        <v>1652</v>
      </c>
      <c r="D1959" s="77">
        <v>85</v>
      </c>
      <c r="E1959" s="77">
        <v>854</v>
      </c>
      <c r="F1959" s="77">
        <v>0</v>
      </c>
      <c r="G1959" s="77" t="s">
        <v>1692</v>
      </c>
    </row>
    <row r="1960" spans="2:7">
      <c r="B1960" s="88" t="s">
        <v>2061</v>
      </c>
      <c r="C1960" s="77" t="s">
        <v>1652</v>
      </c>
      <c r="D1960" s="77">
        <v>85</v>
      </c>
      <c r="E1960" s="77">
        <v>854</v>
      </c>
      <c r="F1960" s="77">
        <v>8541</v>
      </c>
      <c r="G1960" s="77" t="s">
        <v>1693</v>
      </c>
    </row>
    <row r="1961" spans="2:7">
      <c r="B1961" s="88" t="s">
        <v>2061</v>
      </c>
      <c r="C1961" s="77" t="s">
        <v>1652</v>
      </c>
      <c r="D1961" s="77">
        <v>85</v>
      </c>
      <c r="E1961" s="77">
        <v>854</v>
      </c>
      <c r="F1961" s="77">
        <v>8542</v>
      </c>
      <c r="G1961" s="77" t="s">
        <v>1694</v>
      </c>
    </row>
    <row r="1962" spans="2:7">
      <c r="B1962" s="88" t="s">
        <v>2061</v>
      </c>
      <c r="C1962" s="77" t="s">
        <v>1652</v>
      </c>
      <c r="D1962" s="77">
        <v>85</v>
      </c>
      <c r="E1962" s="77">
        <v>854</v>
      </c>
      <c r="F1962" s="77">
        <v>8543</v>
      </c>
      <c r="G1962" s="77" t="s">
        <v>1695</v>
      </c>
    </row>
    <row r="1963" spans="2:7">
      <c r="B1963" s="88" t="s">
        <v>2061</v>
      </c>
      <c r="C1963" s="77" t="s">
        <v>1652</v>
      </c>
      <c r="D1963" s="77">
        <v>85</v>
      </c>
      <c r="E1963" s="77">
        <v>854</v>
      </c>
      <c r="F1963" s="77">
        <v>8544</v>
      </c>
      <c r="G1963" s="77" t="s">
        <v>1696</v>
      </c>
    </row>
    <row r="1964" spans="2:7">
      <c r="B1964" s="88" t="s">
        <v>2061</v>
      </c>
      <c r="C1964" s="77" t="s">
        <v>1652</v>
      </c>
      <c r="D1964" s="77">
        <v>85</v>
      </c>
      <c r="E1964" s="77">
        <v>854</v>
      </c>
      <c r="F1964" s="77">
        <v>8545</v>
      </c>
      <c r="G1964" s="77" t="s">
        <v>1697</v>
      </c>
    </row>
    <row r="1965" spans="2:7">
      <c r="B1965" s="88" t="s">
        <v>2061</v>
      </c>
      <c r="C1965" s="77" t="s">
        <v>1652</v>
      </c>
      <c r="D1965" s="77">
        <v>85</v>
      </c>
      <c r="E1965" s="77">
        <v>854</v>
      </c>
      <c r="F1965" s="77">
        <v>8546</v>
      </c>
      <c r="G1965" s="77" t="s">
        <v>1698</v>
      </c>
    </row>
    <row r="1966" spans="2:7">
      <c r="B1966" s="88" t="s">
        <v>2061</v>
      </c>
      <c r="C1966" s="77" t="s">
        <v>1652</v>
      </c>
      <c r="D1966" s="77">
        <v>85</v>
      </c>
      <c r="E1966" s="77">
        <v>854</v>
      </c>
      <c r="F1966" s="77">
        <v>8549</v>
      </c>
      <c r="G1966" s="77" t="s">
        <v>1699</v>
      </c>
    </row>
    <row r="1967" spans="2:7">
      <c r="B1967" s="88" t="s">
        <v>2061</v>
      </c>
      <c r="C1967" s="77" t="s">
        <v>1652</v>
      </c>
      <c r="D1967" s="77">
        <v>85</v>
      </c>
      <c r="E1967" s="77">
        <v>855</v>
      </c>
      <c r="F1967" s="77">
        <v>0</v>
      </c>
      <c r="G1967" s="77" t="s">
        <v>1700</v>
      </c>
    </row>
    <row r="1968" spans="2:7">
      <c r="B1968" s="88" t="s">
        <v>2061</v>
      </c>
      <c r="C1968" s="77" t="s">
        <v>1652</v>
      </c>
      <c r="D1968" s="77">
        <v>85</v>
      </c>
      <c r="E1968" s="77">
        <v>855</v>
      </c>
      <c r="F1968" s="77">
        <v>8551</v>
      </c>
      <c r="G1968" s="77" t="s">
        <v>1701</v>
      </c>
    </row>
    <row r="1969" spans="2:7">
      <c r="B1969" s="88" t="s">
        <v>2061</v>
      </c>
      <c r="C1969" s="77" t="s">
        <v>1652</v>
      </c>
      <c r="D1969" s="77">
        <v>85</v>
      </c>
      <c r="E1969" s="77">
        <v>855</v>
      </c>
      <c r="F1969" s="77">
        <v>8559</v>
      </c>
      <c r="G1969" s="77" t="s">
        <v>1702</v>
      </c>
    </row>
    <row r="1970" spans="2:7">
      <c r="B1970" s="88" t="s">
        <v>2061</v>
      </c>
      <c r="C1970" s="77" t="s">
        <v>1652</v>
      </c>
      <c r="D1970" s="77">
        <v>85</v>
      </c>
      <c r="E1970" s="77">
        <v>859</v>
      </c>
      <c r="F1970" s="77">
        <v>0</v>
      </c>
      <c r="G1970" s="77" t="s">
        <v>1703</v>
      </c>
    </row>
    <row r="1971" spans="2:7">
      <c r="B1971" s="88" t="s">
        <v>2061</v>
      </c>
      <c r="C1971" s="77" t="s">
        <v>1652</v>
      </c>
      <c r="D1971" s="77">
        <v>85</v>
      </c>
      <c r="E1971" s="77">
        <v>859</v>
      </c>
      <c r="F1971" s="77">
        <v>8591</v>
      </c>
      <c r="G1971" s="77" t="s">
        <v>1704</v>
      </c>
    </row>
    <row r="1972" spans="2:7">
      <c r="B1972" s="88" t="s">
        <v>2061</v>
      </c>
      <c r="C1972" s="77" t="s">
        <v>1652</v>
      </c>
      <c r="D1972" s="77">
        <v>85</v>
      </c>
      <c r="E1972" s="77">
        <v>859</v>
      </c>
      <c r="F1972" s="77">
        <v>8599</v>
      </c>
      <c r="G1972" s="77" t="s">
        <v>1705</v>
      </c>
    </row>
    <row r="1973" spans="2:7">
      <c r="B1973" s="88" t="s">
        <v>2061</v>
      </c>
      <c r="C1973" s="77" t="s">
        <v>1706</v>
      </c>
      <c r="D1973" s="77">
        <v>0</v>
      </c>
      <c r="E1973" s="77">
        <v>0</v>
      </c>
      <c r="F1973" s="77">
        <v>0</v>
      </c>
      <c r="G1973" s="77" t="s">
        <v>1707</v>
      </c>
    </row>
    <row r="1974" spans="2:7">
      <c r="B1974" s="88" t="s">
        <v>2061</v>
      </c>
      <c r="C1974" s="77" t="s">
        <v>1706</v>
      </c>
      <c r="D1974" s="77">
        <v>86</v>
      </c>
      <c r="E1974" s="77">
        <v>0</v>
      </c>
      <c r="F1974" s="77">
        <v>0</v>
      </c>
      <c r="G1974" s="77" t="s">
        <v>1708</v>
      </c>
    </row>
    <row r="1975" spans="2:7">
      <c r="B1975" s="88" t="s">
        <v>2061</v>
      </c>
      <c r="C1975" s="77" t="s">
        <v>1706</v>
      </c>
      <c r="D1975" s="77">
        <v>86</v>
      </c>
      <c r="E1975" s="77">
        <v>860</v>
      </c>
      <c r="F1975" s="77">
        <v>0</v>
      </c>
      <c r="G1975" s="77" t="s">
        <v>1709</v>
      </c>
    </row>
    <row r="1976" spans="2:7">
      <c r="B1976" s="88" t="s">
        <v>2061</v>
      </c>
      <c r="C1976" s="77" t="s">
        <v>1706</v>
      </c>
      <c r="D1976" s="77">
        <v>86</v>
      </c>
      <c r="E1976" s="77">
        <v>860</v>
      </c>
      <c r="F1976" s="77">
        <v>8601</v>
      </c>
      <c r="G1976" s="77" t="s">
        <v>1312</v>
      </c>
    </row>
    <row r="1977" spans="2:7">
      <c r="B1977" s="88" t="s">
        <v>2061</v>
      </c>
      <c r="C1977" s="77" t="s">
        <v>1706</v>
      </c>
      <c r="D1977" s="77">
        <v>86</v>
      </c>
      <c r="E1977" s="77">
        <v>861</v>
      </c>
      <c r="F1977" s="77">
        <v>0</v>
      </c>
      <c r="G1977" s="77" t="s">
        <v>1708</v>
      </c>
    </row>
    <row r="1978" spans="2:7">
      <c r="B1978" s="88" t="s">
        <v>2061</v>
      </c>
      <c r="C1978" s="77" t="s">
        <v>1706</v>
      </c>
      <c r="D1978" s="77">
        <v>86</v>
      </c>
      <c r="E1978" s="77">
        <v>861</v>
      </c>
      <c r="F1978" s="77">
        <v>8611</v>
      </c>
      <c r="G1978" s="77" t="s">
        <v>1708</v>
      </c>
    </row>
    <row r="1979" spans="2:7">
      <c r="B1979" s="88" t="s">
        <v>2061</v>
      </c>
      <c r="C1979" s="77" t="s">
        <v>1706</v>
      </c>
      <c r="D1979" s="77">
        <v>86</v>
      </c>
      <c r="E1979" s="77">
        <v>862</v>
      </c>
      <c r="F1979" s="77">
        <v>0</v>
      </c>
      <c r="G1979" s="77" t="s">
        <v>1710</v>
      </c>
    </row>
    <row r="1980" spans="2:7">
      <c r="B1980" s="88" t="s">
        <v>2061</v>
      </c>
      <c r="C1980" s="77" t="s">
        <v>1706</v>
      </c>
      <c r="D1980" s="77">
        <v>86</v>
      </c>
      <c r="E1980" s="77">
        <v>862</v>
      </c>
      <c r="F1980" s="77">
        <v>8621</v>
      </c>
      <c r="G1980" s="77" t="s">
        <v>1711</v>
      </c>
    </row>
    <row r="1981" spans="2:7">
      <c r="B1981" s="88" t="s">
        <v>2061</v>
      </c>
      <c r="C1981" s="77" t="s">
        <v>1706</v>
      </c>
      <c r="D1981" s="77">
        <v>86</v>
      </c>
      <c r="E1981" s="77">
        <v>862</v>
      </c>
      <c r="F1981" s="77">
        <v>8629</v>
      </c>
      <c r="G1981" s="77" t="s">
        <v>1712</v>
      </c>
    </row>
    <row r="1982" spans="2:7">
      <c r="B1982" s="88" t="s">
        <v>2061</v>
      </c>
      <c r="C1982" s="77" t="s">
        <v>1706</v>
      </c>
      <c r="D1982" s="77">
        <v>87</v>
      </c>
      <c r="E1982" s="77">
        <v>0</v>
      </c>
      <c r="F1982" s="77">
        <v>0</v>
      </c>
      <c r="G1982" s="77" t="s">
        <v>1713</v>
      </c>
    </row>
    <row r="1983" spans="2:7">
      <c r="B1983" s="88" t="s">
        <v>2061</v>
      </c>
      <c r="C1983" s="77" t="s">
        <v>1706</v>
      </c>
      <c r="D1983" s="77">
        <v>87</v>
      </c>
      <c r="E1983" s="77">
        <v>870</v>
      </c>
      <c r="F1983" s="77">
        <v>0</v>
      </c>
      <c r="G1983" s="77" t="s">
        <v>1714</v>
      </c>
    </row>
    <row r="1984" spans="2:7">
      <c r="B1984" s="88" t="s">
        <v>2061</v>
      </c>
      <c r="C1984" s="77" t="s">
        <v>1706</v>
      </c>
      <c r="D1984" s="77">
        <v>87</v>
      </c>
      <c r="E1984" s="77">
        <v>870</v>
      </c>
      <c r="F1984" s="77">
        <v>8701</v>
      </c>
      <c r="G1984" s="77" t="s">
        <v>1312</v>
      </c>
    </row>
    <row r="1985" spans="2:7">
      <c r="B1985" s="88" t="s">
        <v>2061</v>
      </c>
      <c r="C1985" s="77" t="s">
        <v>1706</v>
      </c>
      <c r="D1985" s="77">
        <v>87</v>
      </c>
      <c r="E1985" s="77">
        <v>871</v>
      </c>
      <c r="F1985" s="77">
        <v>0</v>
      </c>
      <c r="G1985" s="77" t="s">
        <v>1715</v>
      </c>
    </row>
    <row r="1986" spans="2:7">
      <c r="B1986" s="88" t="s">
        <v>2061</v>
      </c>
      <c r="C1986" s="77" t="s">
        <v>1706</v>
      </c>
      <c r="D1986" s="77">
        <v>87</v>
      </c>
      <c r="E1986" s="77">
        <v>871</v>
      </c>
      <c r="F1986" s="77">
        <v>8711</v>
      </c>
      <c r="G1986" s="77" t="s">
        <v>1716</v>
      </c>
    </row>
    <row r="1987" spans="2:7">
      <c r="B1987" s="88" t="s">
        <v>2061</v>
      </c>
      <c r="C1987" s="77" t="s">
        <v>1706</v>
      </c>
      <c r="D1987" s="77">
        <v>87</v>
      </c>
      <c r="E1987" s="77">
        <v>871</v>
      </c>
      <c r="F1987" s="77">
        <v>8712</v>
      </c>
      <c r="G1987" s="77" t="s">
        <v>1717</v>
      </c>
    </row>
    <row r="1988" spans="2:7">
      <c r="B1988" s="88" t="s">
        <v>2061</v>
      </c>
      <c r="C1988" s="77" t="s">
        <v>1706</v>
      </c>
      <c r="D1988" s="77">
        <v>87</v>
      </c>
      <c r="E1988" s="77">
        <v>871</v>
      </c>
      <c r="F1988" s="77">
        <v>8713</v>
      </c>
      <c r="G1988" s="77" t="s">
        <v>1718</v>
      </c>
    </row>
    <row r="1989" spans="2:7">
      <c r="B1989" s="88" t="s">
        <v>2061</v>
      </c>
      <c r="C1989" s="77" t="s">
        <v>1706</v>
      </c>
      <c r="D1989" s="77">
        <v>87</v>
      </c>
      <c r="E1989" s="77">
        <v>871</v>
      </c>
      <c r="F1989" s="77">
        <v>8714</v>
      </c>
      <c r="G1989" s="77" t="s">
        <v>1719</v>
      </c>
    </row>
    <row r="1990" spans="2:7">
      <c r="B1990" s="88" t="s">
        <v>2061</v>
      </c>
      <c r="C1990" s="77" t="s">
        <v>1706</v>
      </c>
      <c r="D1990" s="77">
        <v>87</v>
      </c>
      <c r="E1990" s="77">
        <v>872</v>
      </c>
      <c r="F1990" s="77">
        <v>0</v>
      </c>
      <c r="G1990" s="77" t="s">
        <v>1720</v>
      </c>
    </row>
    <row r="1991" spans="2:7">
      <c r="B1991" s="88" t="s">
        <v>2061</v>
      </c>
      <c r="C1991" s="77" t="s">
        <v>1706</v>
      </c>
      <c r="D1991" s="77">
        <v>87</v>
      </c>
      <c r="E1991" s="77">
        <v>872</v>
      </c>
      <c r="F1991" s="77">
        <v>8721</v>
      </c>
      <c r="G1991" s="77" t="s">
        <v>1720</v>
      </c>
    </row>
    <row r="1992" spans="2:7">
      <c r="B1992" s="88" t="s">
        <v>2061</v>
      </c>
      <c r="C1992" s="77" t="s">
        <v>1721</v>
      </c>
      <c r="D1992" s="77">
        <v>0</v>
      </c>
      <c r="E1992" s="77">
        <v>0</v>
      </c>
      <c r="F1992" s="77">
        <v>0</v>
      </c>
      <c r="G1992" s="77" t="s">
        <v>1722</v>
      </c>
    </row>
    <row r="1993" spans="2:7">
      <c r="B1993" s="88" t="s">
        <v>2061</v>
      </c>
      <c r="C1993" s="77" t="s">
        <v>1721</v>
      </c>
      <c r="D1993" s="77">
        <v>88</v>
      </c>
      <c r="E1993" s="77">
        <v>0</v>
      </c>
      <c r="F1993" s="77">
        <v>0</v>
      </c>
      <c r="G1993" s="77" t="s">
        <v>1723</v>
      </c>
    </row>
    <row r="1994" spans="2:7">
      <c r="B1994" s="88" t="s">
        <v>2061</v>
      </c>
      <c r="C1994" s="77" t="s">
        <v>1721</v>
      </c>
      <c r="D1994" s="77">
        <v>88</v>
      </c>
      <c r="E1994" s="77">
        <v>880</v>
      </c>
      <c r="F1994" s="77">
        <v>0</v>
      </c>
      <c r="G1994" s="77" t="s">
        <v>1724</v>
      </c>
    </row>
    <row r="1995" spans="2:7">
      <c r="B1995" s="88" t="s">
        <v>2061</v>
      </c>
      <c r="C1995" s="77" t="s">
        <v>1721</v>
      </c>
      <c r="D1995" s="77">
        <v>88</v>
      </c>
      <c r="E1995" s="77">
        <v>880</v>
      </c>
      <c r="F1995" s="77">
        <v>8800</v>
      </c>
      <c r="G1995" s="77" t="s">
        <v>272</v>
      </c>
    </row>
    <row r="1996" spans="2:7">
      <c r="B1996" s="88" t="s">
        <v>2061</v>
      </c>
      <c r="C1996" s="77" t="s">
        <v>1721</v>
      </c>
      <c r="D1996" s="77">
        <v>88</v>
      </c>
      <c r="E1996" s="77">
        <v>880</v>
      </c>
      <c r="F1996" s="77">
        <v>8809</v>
      </c>
      <c r="G1996" s="77" t="s">
        <v>273</v>
      </c>
    </row>
    <row r="1997" spans="2:7">
      <c r="B1997" s="88" t="s">
        <v>2061</v>
      </c>
      <c r="C1997" s="77" t="s">
        <v>1721</v>
      </c>
      <c r="D1997" s="77">
        <v>88</v>
      </c>
      <c r="E1997" s="77">
        <v>881</v>
      </c>
      <c r="F1997" s="77">
        <v>0</v>
      </c>
      <c r="G1997" s="77" t="s">
        <v>1725</v>
      </c>
    </row>
    <row r="1998" spans="2:7">
      <c r="B1998" s="88" t="s">
        <v>2061</v>
      </c>
      <c r="C1998" s="77" t="s">
        <v>1721</v>
      </c>
      <c r="D1998" s="77">
        <v>88</v>
      </c>
      <c r="E1998" s="77">
        <v>881</v>
      </c>
      <c r="F1998" s="77">
        <v>8811</v>
      </c>
      <c r="G1998" s="77" t="s">
        <v>1726</v>
      </c>
    </row>
    <row r="1999" spans="2:7">
      <c r="B1999" s="88" t="s">
        <v>2061</v>
      </c>
      <c r="C1999" s="77" t="s">
        <v>1721</v>
      </c>
      <c r="D1999" s="77">
        <v>88</v>
      </c>
      <c r="E1999" s="77">
        <v>881</v>
      </c>
      <c r="F1999" s="77">
        <v>8812</v>
      </c>
      <c r="G1999" s="77" t="s">
        <v>1727</v>
      </c>
    </row>
    <row r="2000" spans="2:7">
      <c r="B2000" s="88" t="s">
        <v>2061</v>
      </c>
      <c r="C2000" s="77" t="s">
        <v>1721</v>
      </c>
      <c r="D2000" s="77">
        <v>88</v>
      </c>
      <c r="E2000" s="77">
        <v>881</v>
      </c>
      <c r="F2000" s="77">
        <v>8813</v>
      </c>
      <c r="G2000" s="77" t="s">
        <v>1728</v>
      </c>
    </row>
    <row r="2001" spans="2:7">
      <c r="B2001" s="88" t="s">
        <v>2061</v>
      </c>
      <c r="C2001" s="77" t="s">
        <v>1721</v>
      </c>
      <c r="D2001" s="77">
        <v>88</v>
      </c>
      <c r="E2001" s="77">
        <v>881</v>
      </c>
      <c r="F2001" s="77">
        <v>8814</v>
      </c>
      <c r="G2001" s="77" t="s">
        <v>1729</v>
      </c>
    </row>
    <row r="2002" spans="2:7">
      <c r="B2002" s="88" t="s">
        <v>2061</v>
      </c>
      <c r="C2002" s="77" t="s">
        <v>1721</v>
      </c>
      <c r="D2002" s="77">
        <v>88</v>
      </c>
      <c r="E2002" s="77">
        <v>881</v>
      </c>
      <c r="F2002" s="77">
        <v>8815</v>
      </c>
      <c r="G2002" s="77" t="s">
        <v>1730</v>
      </c>
    </row>
    <row r="2003" spans="2:7">
      <c r="B2003" s="88" t="s">
        <v>2061</v>
      </c>
      <c r="C2003" s="77" t="s">
        <v>1721</v>
      </c>
      <c r="D2003" s="77">
        <v>88</v>
      </c>
      <c r="E2003" s="77">
        <v>881</v>
      </c>
      <c r="F2003" s="77">
        <v>8816</v>
      </c>
      <c r="G2003" s="77" t="s">
        <v>1731</v>
      </c>
    </row>
    <row r="2004" spans="2:7">
      <c r="B2004" s="88" t="s">
        <v>2061</v>
      </c>
      <c r="C2004" s="77" t="s">
        <v>1721</v>
      </c>
      <c r="D2004" s="77">
        <v>88</v>
      </c>
      <c r="E2004" s="77">
        <v>881</v>
      </c>
      <c r="F2004" s="77">
        <v>8817</v>
      </c>
      <c r="G2004" s="77" t="s">
        <v>1732</v>
      </c>
    </row>
    <row r="2005" spans="2:7">
      <c r="B2005" s="88" t="s">
        <v>2061</v>
      </c>
      <c r="C2005" s="77" t="s">
        <v>1721</v>
      </c>
      <c r="D2005" s="77">
        <v>88</v>
      </c>
      <c r="E2005" s="77">
        <v>882</v>
      </c>
      <c r="F2005" s="77">
        <v>0</v>
      </c>
      <c r="G2005" s="77" t="s">
        <v>1733</v>
      </c>
    </row>
    <row r="2006" spans="2:7">
      <c r="B2006" s="88" t="s">
        <v>2061</v>
      </c>
      <c r="C2006" s="77" t="s">
        <v>1721</v>
      </c>
      <c r="D2006" s="77">
        <v>88</v>
      </c>
      <c r="E2006" s="77">
        <v>882</v>
      </c>
      <c r="F2006" s="77">
        <v>8821</v>
      </c>
      <c r="G2006" s="77" t="s">
        <v>1734</v>
      </c>
    </row>
    <row r="2007" spans="2:7">
      <c r="B2007" s="88" t="s">
        <v>2061</v>
      </c>
      <c r="C2007" s="77" t="s">
        <v>1721</v>
      </c>
      <c r="D2007" s="77">
        <v>88</v>
      </c>
      <c r="E2007" s="77">
        <v>882</v>
      </c>
      <c r="F2007" s="77">
        <v>8822</v>
      </c>
      <c r="G2007" s="77" t="s">
        <v>1735</v>
      </c>
    </row>
    <row r="2008" spans="2:7">
      <c r="B2008" s="88" t="s">
        <v>2061</v>
      </c>
      <c r="C2008" s="77" t="s">
        <v>1721</v>
      </c>
      <c r="D2008" s="77">
        <v>88</v>
      </c>
      <c r="E2008" s="77">
        <v>882</v>
      </c>
      <c r="F2008" s="77">
        <v>8823</v>
      </c>
      <c r="G2008" s="77" t="s">
        <v>1736</v>
      </c>
    </row>
    <row r="2009" spans="2:7">
      <c r="B2009" s="88" t="s">
        <v>2061</v>
      </c>
      <c r="C2009" s="77" t="s">
        <v>1721</v>
      </c>
      <c r="D2009" s="77">
        <v>88</v>
      </c>
      <c r="E2009" s="77">
        <v>882</v>
      </c>
      <c r="F2009" s="77">
        <v>8824</v>
      </c>
      <c r="G2009" s="77" t="s">
        <v>1737</v>
      </c>
    </row>
    <row r="2010" spans="2:7">
      <c r="B2010" s="88" t="s">
        <v>2061</v>
      </c>
      <c r="C2010" s="77" t="s">
        <v>1721</v>
      </c>
      <c r="D2010" s="77">
        <v>88</v>
      </c>
      <c r="E2010" s="77">
        <v>889</v>
      </c>
      <c r="F2010" s="77">
        <v>0</v>
      </c>
      <c r="G2010" s="77" t="s">
        <v>1738</v>
      </c>
    </row>
    <row r="2011" spans="2:7">
      <c r="B2011" s="88" t="s">
        <v>2061</v>
      </c>
      <c r="C2011" s="77" t="s">
        <v>1721</v>
      </c>
      <c r="D2011" s="77">
        <v>88</v>
      </c>
      <c r="E2011" s="77">
        <v>889</v>
      </c>
      <c r="F2011" s="77">
        <v>8891</v>
      </c>
      <c r="G2011" s="77" t="s">
        <v>1739</v>
      </c>
    </row>
    <row r="2012" spans="2:7">
      <c r="B2012" s="88" t="s">
        <v>2061</v>
      </c>
      <c r="C2012" s="77" t="s">
        <v>1721</v>
      </c>
      <c r="D2012" s="77">
        <v>88</v>
      </c>
      <c r="E2012" s="77">
        <v>889</v>
      </c>
      <c r="F2012" s="77">
        <v>8899</v>
      </c>
      <c r="G2012" s="77" t="s">
        <v>1740</v>
      </c>
    </row>
    <row r="2013" spans="2:7">
      <c r="B2013" s="88" t="s">
        <v>2061</v>
      </c>
      <c r="C2013" s="77" t="s">
        <v>1721</v>
      </c>
      <c r="D2013" s="77">
        <v>89</v>
      </c>
      <c r="E2013" s="77">
        <v>0</v>
      </c>
      <c r="F2013" s="77">
        <v>0</v>
      </c>
      <c r="G2013" s="77" t="s">
        <v>1741</v>
      </c>
    </row>
    <row r="2014" spans="2:7">
      <c r="B2014" s="88" t="s">
        <v>2061</v>
      </c>
      <c r="C2014" s="77" t="s">
        <v>1721</v>
      </c>
      <c r="D2014" s="77">
        <v>89</v>
      </c>
      <c r="E2014" s="77">
        <v>890</v>
      </c>
      <c r="F2014" s="77">
        <v>0</v>
      </c>
      <c r="G2014" s="77" t="s">
        <v>1742</v>
      </c>
    </row>
    <row r="2015" spans="2:7">
      <c r="B2015" s="88" t="s">
        <v>2061</v>
      </c>
      <c r="C2015" s="77" t="s">
        <v>1721</v>
      </c>
      <c r="D2015" s="77">
        <v>89</v>
      </c>
      <c r="E2015" s="77">
        <v>890</v>
      </c>
      <c r="F2015" s="77">
        <v>8901</v>
      </c>
      <c r="G2015" s="77" t="s">
        <v>1312</v>
      </c>
    </row>
    <row r="2016" spans="2:7">
      <c r="B2016" s="88" t="s">
        <v>2061</v>
      </c>
      <c r="C2016" s="77" t="s">
        <v>1721</v>
      </c>
      <c r="D2016" s="77">
        <v>89</v>
      </c>
      <c r="E2016" s="77">
        <v>891</v>
      </c>
      <c r="F2016" s="77">
        <v>0</v>
      </c>
      <c r="G2016" s="77" t="s">
        <v>1741</v>
      </c>
    </row>
    <row r="2017" spans="2:7">
      <c r="B2017" s="88" t="s">
        <v>2061</v>
      </c>
      <c r="C2017" s="77" t="s">
        <v>1721</v>
      </c>
      <c r="D2017" s="77">
        <v>89</v>
      </c>
      <c r="E2017" s="77">
        <v>891</v>
      </c>
      <c r="F2017" s="77">
        <v>8911</v>
      </c>
      <c r="G2017" s="77" t="s">
        <v>1743</v>
      </c>
    </row>
    <row r="2018" spans="2:7">
      <c r="B2018" s="88" t="s">
        <v>2061</v>
      </c>
      <c r="C2018" s="77" t="s">
        <v>1721</v>
      </c>
      <c r="D2018" s="77">
        <v>89</v>
      </c>
      <c r="E2018" s="77">
        <v>891</v>
      </c>
      <c r="F2018" s="77">
        <v>8919</v>
      </c>
      <c r="G2018" s="77" t="s">
        <v>1744</v>
      </c>
    </row>
    <row r="2019" spans="2:7">
      <c r="B2019" s="88" t="s">
        <v>2061</v>
      </c>
      <c r="C2019" s="77" t="s">
        <v>1721</v>
      </c>
      <c r="D2019" s="77">
        <v>90</v>
      </c>
      <c r="E2019" s="77">
        <v>0</v>
      </c>
      <c r="F2019" s="77">
        <v>0</v>
      </c>
      <c r="G2019" s="77" t="s">
        <v>1745</v>
      </c>
    </row>
    <row r="2020" spans="2:7">
      <c r="B2020" s="88" t="s">
        <v>2061</v>
      </c>
      <c r="C2020" s="77" t="s">
        <v>1721</v>
      </c>
      <c r="D2020" s="77">
        <v>90</v>
      </c>
      <c r="E2020" s="77">
        <v>900</v>
      </c>
      <c r="F2020" s="77">
        <v>0</v>
      </c>
      <c r="G2020" s="77" t="s">
        <v>1746</v>
      </c>
    </row>
    <row r="2021" spans="2:7">
      <c r="B2021" s="88" t="s">
        <v>2061</v>
      </c>
      <c r="C2021" s="77" t="s">
        <v>1721</v>
      </c>
      <c r="D2021" s="77">
        <v>90</v>
      </c>
      <c r="E2021" s="77">
        <v>900</v>
      </c>
      <c r="F2021" s="77">
        <v>9000</v>
      </c>
      <c r="G2021" s="77" t="s">
        <v>272</v>
      </c>
    </row>
    <row r="2022" spans="2:7">
      <c r="B2022" s="88" t="s">
        <v>2061</v>
      </c>
      <c r="C2022" s="77" t="s">
        <v>1721</v>
      </c>
      <c r="D2022" s="77">
        <v>90</v>
      </c>
      <c r="E2022" s="77">
        <v>900</v>
      </c>
      <c r="F2022" s="77">
        <v>9009</v>
      </c>
      <c r="G2022" s="77" t="s">
        <v>273</v>
      </c>
    </row>
    <row r="2023" spans="2:7">
      <c r="B2023" s="88" t="s">
        <v>2061</v>
      </c>
      <c r="C2023" s="77" t="s">
        <v>1721</v>
      </c>
      <c r="D2023" s="77">
        <v>90</v>
      </c>
      <c r="E2023" s="77">
        <v>901</v>
      </c>
      <c r="F2023" s="77">
        <v>0</v>
      </c>
      <c r="G2023" s="77" t="s">
        <v>1747</v>
      </c>
    </row>
    <row r="2024" spans="2:7">
      <c r="B2024" s="88" t="s">
        <v>2061</v>
      </c>
      <c r="C2024" s="77" t="s">
        <v>1721</v>
      </c>
      <c r="D2024" s="77">
        <v>90</v>
      </c>
      <c r="E2024" s="77">
        <v>901</v>
      </c>
      <c r="F2024" s="77">
        <v>9011</v>
      </c>
      <c r="G2024" s="77" t="s">
        <v>1748</v>
      </c>
    </row>
    <row r="2025" spans="2:7">
      <c r="B2025" s="88" t="s">
        <v>2061</v>
      </c>
      <c r="C2025" s="77" t="s">
        <v>1721</v>
      </c>
      <c r="D2025" s="77">
        <v>90</v>
      </c>
      <c r="E2025" s="77">
        <v>901</v>
      </c>
      <c r="F2025" s="77">
        <v>9012</v>
      </c>
      <c r="G2025" s="77" t="s">
        <v>1749</v>
      </c>
    </row>
    <row r="2026" spans="2:7">
      <c r="B2026" s="88" t="s">
        <v>2061</v>
      </c>
      <c r="C2026" s="77" t="s">
        <v>1721</v>
      </c>
      <c r="D2026" s="77">
        <v>90</v>
      </c>
      <c r="E2026" s="77">
        <v>902</v>
      </c>
      <c r="F2026" s="77">
        <v>0</v>
      </c>
      <c r="G2026" s="77" t="s">
        <v>1750</v>
      </c>
    </row>
    <row r="2027" spans="2:7">
      <c r="B2027" s="88" t="s">
        <v>2061</v>
      </c>
      <c r="C2027" s="77" t="s">
        <v>1721</v>
      </c>
      <c r="D2027" s="77">
        <v>90</v>
      </c>
      <c r="E2027" s="77">
        <v>902</v>
      </c>
      <c r="F2027" s="77">
        <v>9021</v>
      </c>
      <c r="G2027" s="77" t="s">
        <v>1750</v>
      </c>
    </row>
    <row r="2028" spans="2:7">
      <c r="B2028" s="88" t="s">
        <v>2061</v>
      </c>
      <c r="C2028" s="77" t="s">
        <v>1721</v>
      </c>
      <c r="D2028" s="77">
        <v>90</v>
      </c>
      <c r="E2028" s="77">
        <v>903</v>
      </c>
      <c r="F2028" s="77">
        <v>0</v>
      </c>
      <c r="G2028" s="77" t="s">
        <v>1751</v>
      </c>
    </row>
    <row r="2029" spans="2:7">
      <c r="B2029" s="88" t="s">
        <v>2061</v>
      </c>
      <c r="C2029" s="77" t="s">
        <v>1721</v>
      </c>
      <c r="D2029" s="77">
        <v>90</v>
      </c>
      <c r="E2029" s="77">
        <v>903</v>
      </c>
      <c r="F2029" s="77">
        <v>9031</v>
      </c>
      <c r="G2029" s="77" t="s">
        <v>1751</v>
      </c>
    </row>
    <row r="2030" spans="2:7">
      <c r="B2030" s="88" t="s">
        <v>2061</v>
      </c>
      <c r="C2030" s="77" t="s">
        <v>1721</v>
      </c>
      <c r="D2030" s="77">
        <v>90</v>
      </c>
      <c r="E2030" s="77">
        <v>909</v>
      </c>
      <c r="F2030" s="77">
        <v>0</v>
      </c>
      <c r="G2030" s="77" t="s">
        <v>1752</v>
      </c>
    </row>
    <row r="2031" spans="2:7">
      <c r="B2031" s="88" t="s">
        <v>2061</v>
      </c>
      <c r="C2031" s="77" t="s">
        <v>1721</v>
      </c>
      <c r="D2031" s="77">
        <v>90</v>
      </c>
      <c r="E2031" s="77">
        <v>909</v>
      </c>
      <c r="F2031" s="77">
        <v>9091</v>
      </c>
      <c r="G2031" s="77" t="s">
        <v>1753</v>
      </c>
    </row>
    <row r="2032" spans="2:7">
      <c r="B2032" s="88" t="s">
        <v>2061</v>
      </c>
      <c r="C2032" s="77" t="s">
        <v>1721</v>
      </c>
      <c r="D2032" s="77">
        <v>90</v>
      </c>
      <c r="E2032" s="77">
        <v>909</v>
      </c>
      <c r="F2032" s="77">
        <v>9092</v>
      </c>
      <c r="G2032" s="77" t="s">
        <v>1754</v>
      </c>
    </row>
    <row r="2033" spans="2:7">
      <c r="B2033" s="88" t="s">
        <v>2061</v>
      </c>
      <c r="C2033" s="77" t="s">
        <v>1721</v>
      </c>
      <c r="D2033" s="77">
        <v>90</v>
      </c>
      <c r="E2033" s="77">
        <v>909</v>
      </c>
      <c r="F2033" s="77">
        <v>9093</v>
      </c>
      <c r="G2033" s="77" t="s">
        <v>1755</v>
      </c>
    </row>
    <row r="2034" spans="2:7">
      <c r="B2034" s="88" t="s">
        <v>2061</v>
      </c>
      <c r="C2034" s="77" t="s">
        <v>1721</v>
      </c>
      <c r="D2034" s="77">
        <v>90</v>
      </c>
      <c r="E2034" s="77">
        <v>909</v>
      </c>
      <c r="F2034" s="77">
        <v>9094</v>
      </c>
      <c r="G2034" s="77" t="s">
        <v>1756</v>
      </c>
    </row>
    <row r="2035" spans="2:7">
      <c r="B2035" s="88" t="s">
        <v>2061</v>
      </c>
      <c r="C2035" s="77" t="s">
        <v>1721</v>
      </c>
      <c r="D2035" s="77">
        <v>90</v>
      </c>
      <c r="E2035" s="77">
        <v>909</v>
      </c>
      <c r="F2035" s="77">
        <v>9099</v>
      </c>
      <c r="G2035" s="77" t="s">
        <v>1757</v>
      </c>
    </row>
    <row r="2036" spans="2:7">
      <c r="B2036" s="88" t="s">
        <v>2061</v>
      </c>
      <c r="C2036" s="77" t="s">
        <v>1721</v>
      </c>
      <c r="D2036" s="77">
        <v>91</v>
      </c>
      <c r="E2036" s="77">
        <v>0</v>
      </c>
      <c r="F2036" s="77">
        <v>0</v>
      </c>
      <c r="G2036" s="77" t="s">
        <v>1758</v>
      </c>
    </row>
    <row r="2037" spans="2:7">
      <c r="B2037" s="88" t="s">
        <v>2061</v>
      </c>
      <c r="C2037" s="77" t="s">
        <v>1721</v>
      </c>
      <c r="D2037" s="77">
        <v>91</v>
      </c>
      <c r="E2037" s="77">
        <v>910</v>
      </c>
      <c r="F2037" s="77">
        <v>0</v>
      </c>
      <c r="G2037" s="77" t="s">
        <v>1759</v>
      </c>
    </row>
    <row r="2038" spans="2:7">
      <c r="B2038" s="88" t="s">
        <v>2061</v>
      </c>
      <c r="C2038" s="77" t="s">
        <v>1721</v>
      </c>
      <c r="D2038" s="77">
        <v>91</v>
      </c>
      <c r="E2038" s="77">
        <v>910</v>
      </c>
      <c r="F2038" s="77">
        <v>9100</v>
      </c>
      <c r="G2038" s="77" t="s">
        <v>272</v>
      </c>
    </row>
    <row r="2039" spans="2:7">
      <c r="B2039" s="88" t="s">
        <v>2061</v>
      </c>
      <c r="C2039" s="77" t="s">
        <v>1721</v>
      </c>
      <c r="D2039" s="77">
        <v>91</v>
      </c>
      <c r="E2039" s="77">
        <v>910</v>
      </c>
      <c r="F2039" s="77">
        <v>9109</v>
      </c>
      <c r="G2039" s="77" t="s">
        <v>273</v>
      </c>
    </row>
    <row r="2040" spans="2:7">
      <c r="B2040" s="88" t="s">
        <v>2061</v>
      </c>
      <c r="C2040" s="77" t="s">
        <v>1721</v>
      </c>
      <c r="D2040" s="77">
        <v>91</v>
      </c>
      <c r="E2040" s="77">
        <v>911</v>
      </c>
      <c r="F2040" s="77">
        <v>0</v>
      </c>
      <c r="G2040" s="77" t="s">
        <v>1760</v>
      </c>
    </row>
    <row r="2041" spans="2:7">
      <c r="B2041" s="88" t="s">
        <v>2061</v>
      </c>
      <c r="C2041" s="77" t="s">
        <v>1721</v>
      </c>
      <c r="D2041" s="77">
        <v>91</v>
      </c>
      <c r="E2041" s="77">
        <v>911</v>
      </c>
      <c r="F2041" s="77">
        <v>9111</v>
      </c>
      <c r="G2041" s="77" t="s">
        <v>1760</v>
      </c>
    </row>
    <row r="2042" spans="2:7">
      <c r="B2042" s="88" t="s">
        <v>2061</v>
      </c>
      <c r="C2042" s="77" t="s">
        <v>1721</v>
      </c>
      <c r="D2042" s="77">
        <v>91</v>
      </c>
      <c r="E2042" s="77">
        <v>912</v>
      </c>
      <c r="F2042" s="77">
        <v>0</v>
      </c>
      <c r="G2042" s="77" t="s">
        <v>1761</v>
      </c>
    </row>
    <row r="2043" spans="2:7">
      <c r="B2043" s="88" t="s">
        <v>2061</v>
      </c>
      <c r="C2043" s="77" t="s">
        <v>1721</v>
      </c>
      <c r="D2043" s="77">
        <v>91</v>
      </c>
      <c r="E2043" s="77">
        <v>912</v>
      </c>
      <c r="F2043" s="77">
        <v>9121</v>
      </c>
      <c r="G2043" s="77" t="s">
        <v>1761</v>
      </c>
    </row>
    <row r="2044" spans="2:7">
      <c r="B2044" s="88" t="s">
        <v>2061</v>
      </c>
      <c r="C2044" s="77" t="s">
        <v>1721</v>
      </c>
      <c r="D2044" s="77">
        <v>92</v>
      </c>
      <c r="E2044" s="77">
        <v>0</v>
      </c>
      <c r="F2044" s="77">
        <v>0</v>
      </c>
      <c r="G2044" s="77" t="s">
        <v>1762</v>
      </c>
    </row>
    <row r="2045" spans="2:7">
      <c r="B2045" s="88" t="s">
        <v>2061</v>
      </c>
      <c r="C2045" s="77" t="s">
        <v>1721</v>
      </c>
      <c r="D2045" s="77">
        <v>92</v>
      </c>
      <c r="E2045" s="77">
        <v>920</v>
      </c>
      <c r="F2045" s="77">
        <v>0</v>
      </c>
      <c r="G2045" s="77" t="s">
        <v>1763</v>
      </c>
    </row>
    <row r="2046" spans="2:7">
      <c r="B2046" s="88" t="s">
        <v>2061</v>
      </c>
      <c r="C2046" s="77" t="s">
        <v>1721</v>
      </c>
      <c r="D2046" s="77">
        <v>92</v>
      </c>
      <c r="E2046" s="77">
        <v>920</v>
      </c>
      <c r="F2046" s="77">
        <v>9200</v>
      </c>
      <c r="G2046" s="77" t="s">
        <v>272</v>
      </c>
    </row>
    <row r="2047" spans="2:7">
      <c r="B2047" s="88" t="s">
        <v>2061</v>
      </c>
      <c r="C2047" s="77" t="s">
        <v>1721</v>
      </c>
      <c r="D2047" s="77">
        <v>92</v>
      </c>
      <c r="E2047" s="77">
        <v>920</v>
      </c>
      <c r="F2047" s="77">
        <v>9209</v>
      </c>
      <c r="G2047" s="77" t="s">
        <v>273</v>
      </c>
    </row>
    <row r="2048" spans="2:7">
      <c r="B2048" s="88" t="s">
        <v>2061</v>
      </c>
      <c r="C2048" s="77" t="s">
        <v>1721</v>
      </c>
      <c r="D2048" s="77">
        <v>92</v>
      </c>
      <c r="E2048" s="77">
        <v>921</v>
      </c>
      <c r="F2048" s="77">
        <v>0</v>
      </c>
      <c r="G2048" s="77" t="s">
        <v>1764</v>
      </c>
    </row>
    <row r="2049" spans="2:7">
      <c r="B2049" s="88" t="s">
        <v>2061</v>
      </c>
      <c r="C2049" s="77" t="s">
        <v>1721</v>
      </c>
      <c r="D2049" s="77">
        <v>92</v>
      </c>
      <c r="E2049" s="77">
        <v>921</v>
      </c>
      <c r="F2049" s="77">
        <v>9211</v>
      </c>
      <c r="G2049" s="77" t="s">
        <v>1765</v>
      </c>
    </row>
    <row r="2050" spans="2:7">
      <c r="B2050" s="88" t="s">
        <v>2061</v>
      </c>
      <c r="C2050" s="77" t="s">
        <v>1721</v>
      </c>
      <c r="D2050" s="77">
        <v>92</v>
      </c>
      <c r="E2050" s="77">
        <v>921</v>
      </c>
      <c r="F2050" s="77">
        <v>9212</v>
      </c>
      <c r="G2050" s="77" t="s">
        <v>1766</v>
      </c>
    </row>
    <row r="2051" spans="2:7">
      <c r="B2051" s="88" t="s">
        <v>2061</v>
      </c>
      <c r="C2051" s="77" t="s">
        <v>1721</v>
      </c>
      <c r="D2051" s="77">
        <v>92</v>
      </c>
      <c r="E2051" s="77">
        <v>922</v>
      </c>
      <c r="F2051" s="77">
        <v>0</v>
      </c>
      <c r="G2051" s="77" t="s">
        <v>1767</v>
      </c>
    </row>
    <row r="2052" spans="2:7">
      <c r="B2052" s="88" t="s">
        <v>2061</v>
      </c>
      <c r="C2052" s="77" t="s">
        <v>1721</v>
      </c>
      <c r="D2052" s="77">
        <v>92</v>
      </c>
      <c r="E2052" s="77">
        <v>922</v>
      </c>
      <c r="F2052" s="77">
        <v>9221</v>
      </c>
      <c r="G2052" s="77" t="s">
        <v>1768</v>
      </c>
    </row>
    <row r="2053" spans="2:7">
      <c r="B2053" s="88" t="s">
        <v>2061</v>
      </c>
      <c r="C2053" s="77" t="s">
        <v>1721</v>
      </c>
      <c r="D2053" s="77">
        <v>92</v>
      </c>
      <c r="E2053" s="77">
        <v>922</v>
      </c>
      <c r="F2053" s="77">
        <v>9229</v>
      </c>
      <c r="G2053" s="77" t="s">
        <v>1769</v>
      </c>
    </row>
    <row r="2054" spans="2:7">
      <c r="B2054" s="88" t="s">
        <v>2061</v>
      </c>
      <c r="C2054" s="77" t="s">
        <v>1721</v>
      </c>
      <c r="D2054" s="77">
        <v>92</v>
      </c>
      <c r="E2054" s="77">
        <v>923</v>
      </c>
      <c r="F2054" s="77">
        <v>0</v>
      </c>
      <c r="G2054" s="77" t="s">
        <v>1770</v>
      </c>
    </row>
    <row r="2055" spans="2:7">
      <c r="B2055" s="88" t="s">
        <v>2061</v>
      </c>
      <c r="C2055" s="77" t="s">
        <v>1721</v>
      </c>
      <c r="D2055" s="77">
        <v>92</v>
      </c>
      <c r="E2055" s="77">
        <v>923</v>
      </c>
      <c r="F2055" s="77">
        <v>9231</v>
      </c>
      <c r="G2055" s="77" t="s">
        <v>1770</v>
      </c>
    </row>
    <row r="2056" spans="2:7">
      <c r="B2056" s="88" t="s">
        <v>2061</v>
      </c>
      <c r="C2056" s="77" t="s">
        <v>1721</v>
      </c>
      <c r="D2056" s="77">
        <v>92</v>
      </c>
      <c r="E2056" s="77">
        <v>929</v>
      </c>
      <c r="F2056" s="77">
        <v>0</v>
      </c>
      <c r="G2056" s="77" t="s">
        <v>1771</v>
      </c>
    </row>
    <row r="2057" spans="2:7">
      <c r="B2057" s="88" t="s">
        <v>2061</v>
      </c>
      <c r="C2057" s="77" t="s">
        <v>1721</v>
      </c>
      <c r="D2057" s="77">
        <v>92</v>
      </c>
      <c r="E2057" s="77">
        <v>929</v>
      </c>
      <c r="F2057" s="77">
        <v>9291</v>
      </c>
      <c r="G2057" s="77" t="s">
        <v>1772</v>
      </c>
    </row>
    <row r="2058" spans="2:7">
      <c r="B2058" s="88" t="s">
        <v>2061</v>
      </c>
      <c r="C2058" s="77" t="s">
        <v>1721</v>
      </c>
      <c r="D2058" s="77">
        <v>92</v>
      </c>
      <c r="E2058" s="77">
        <v>929</v>
      </c>
      <c r="F2058" s="77">
        <v>9292</v>
      </c>
      <c r="G2058" s="77" t="s">
        <v>1773</v>
      </c>
    </row>
    <row r="2059" spans="2:7">
      <c r="B2059" s="88" t="s">
        <v>2061</v>
      </c>
      <c r="C2059" s="77" t="s">
        <v>1721</v>
      </c>
      <c r="D2059" s="77">
        <v>92</v>
      </c>
      <c r="E2059" s="77">
        <v>929</v>
      </c>
      <c r="F2059" s="77">
        <v>9293</v>
      </c>
      <c r="G2059" s="77" t="s">
        <v>1774</v>
      </c>
    </row>
    <row r="2060" spans="2:7">
      <c r="B2060" s="88" t="s">
        <v>2061</v>
      </c>
      <c r="C2060" s="77" t="s">
        <v>1721</v>
      </c>
      <c r="D2060" s="77">
        <v>92</v>
      </c>
      <c r="E2060" s="77">
        <v>929</v>
      </c>
      <c r="F2060" s="77">
        <v>9294</v>
      </c>
      <c r="G2060" s="77" t="s">
        <v>1775</v>
      </c>
    </row>
    <row r="2061" spans="2:7">
      <c r="B2061" s="88" t="s">
        <v>2061</v>
      </c>
      <c r="C2061" s="77" t="s">
        <v>1721</v>
      </c>
      <c r="D2061" s="77">
        <v>92</v>
      </c>
      <c r="E2061" s="77">
        <v>929</v>
      </c>
      <c r="F2061" s="77">
        <v>9299</v>
      </c>
      <c r="G2061" s="77" t="s">
        <v>1776</v>
      </c>
    </row>
    <row r="2062" spans="2:7">
      <c r="B2062" s="88" t="s">
        <v>2061</v>
      </c>
      <c r="C2062" s="77" t="s">
        <v>1721</v>
      </c>
      <c r="D2062" s="77">
        <v>93</v>
      </c>
      <c r="E2062" s="77">
        <v>0</v>
      </c>
      <c r="F2062" s="77">
        <v>0</v>
      </c>
      <c r="G2062" s="77" t="s">
        <v>1777</v>
      </c>
    </row>
    <row r="2063" spans="2:7">
      <c r="B2063" s="88" t="s">
        <v>2061</v>
      </c>
      <c r="C2063" s="77" t="s">
        <v>1721</v>
      </c>
      <c r="D2063" s="77">
        <v>93</v>
      </c>
      <c r="E2063" s="77">
        <v>931</v>
      </c>
      <c r="F2063" s="77">
        <v>0</v>
      </c>
      <c r="G2063" s="77" t="s">
        <v>1778</v>
      </c>
    </row>
    <row r="2064" spans="2:7">
      <c r="B2064" s="88" t="s">
        <v>2061</v>
      </c>
      <c r="C2064" s="77" t="s">
        <v>1721</v>
      </c>
      <c r="D2064" s="77">
        <v>93</v>
      </c>
      <c r="E2064" s="77">
        <v>931</v>
      </c>
      <c r="F2064" s="77">
        <v>9311</v>
      </c>
      <c r="G2064" s="77" t="s">
        <v>1779</v>
      </c>
    </row>
    <row r="2065" spans="2:7">
      <c r="B2065" s="88" t="s">
        <v>2061</v>
      </c>
      <c r="C2065" s="77" t="s">
        <v>1721</v>
      </c>
      <c r="D2065" s="77">
        <v>93</v>
      </c>
      <c r="E2065" s="77">
        <v>931</v>
      </c>
      <c r="F2065" s="77">
        <v>9312</v>
      </c>
      <c r="G2065" s="77" t="s">
        <v>1780</v>
      </c>
    </row>
    <row r="2066" spans="2:7">
      <c r="B2066" s="88" t="s">
        <v>2061</v>
      </c>
      <c r="C2066" s="77" t="s">
        <v>1721</v>
      </c>
      <c r="D2066" s="77">
        <v>93</v>
      </c>
      <c r="E2066" s="77">
        <v>932</v>
      </c>
      <c r="F2066" s="77">
        <v>0</v>
      </c>
      <c r="G2066" s="77" t="s">
        <v>1781</v>
      </c>
    </row>
    <row r="2067" spans="2:7">
      <c r="B2067" s="88" t="s">
        <v>2061</v>
      </c>
      <c r="C2067" s="77" t="s">
        <v>1721</v>
      </c>
      <c r="D2067" s="77">
        <v>93</v>
      </c>
      <c r="E2067" s="77">
        <v>932</v>
      </c>
      <c r="F2067" s="77">
        <v>9321</v>
      </c>
      <c r="G2067" s="77" t="s">
        <v>1781</v>
      </c>
    </row>
    <row r="2068" spans="2:7">
      <c r="B2068" s="88" t="s">
        <v>2061</v>
      </c>
      <c r="C2068" s="77" t="s">
        <v>1721</v>
      </c>
      <c r="D2068" s="77">
        <v>93</v>
      </c>
      <c r="E2068" s="77">
        <v>933</v>
      </c>
      <c r="F2068" s="77">
        <v>0</v>
      </c>
      <c r="G2068" s="77" t="s">
        <v>1782</v>
      </c>
    </row>
    <row r="2069" spans="2:7">
      <c r="B2069" s="88" t="s">
        <v>2061</v>
      </c>
      <c r="C2069" s="77" t="s">
        <v>1721</v>
      </c>
      <c r="D2069" s="77">
        <v>93</v>
      </c>
      <c r="E2069" s="77">
        <v>933</v>
      </c>
      <c r="F2069" s="77">
        <v>9331</v>
      </c>
      <c r="G2069" s="77" t="s">
        <v>1783</v>
      </c>
    </row>
    <row r="2070" spans="2:7">
      <c r="B2070" s="88" t="s">
        <v>2061</v>
      </c>
      <c r="C2070" s="77" t="s">
        <v>1721</v>
      </c>
      <c r="D2070" s="77">
        <v>93</v>
      </c>
      <c r="E2070" s="77">
        <v>933</v>
      </c>
      <c r="F2070" s="77">
        <v>9332</v>
      </c>
      <c r="G2070" s="77" t="s">
        <v>1784</v>
      </c>
    </row>
    <row r="2071" spans="2:7">
      <c r="B2071" s="88" t="s">
        <v>2061</v>
      </c>
      <c r="C2071" s="77" t="s">
        <v>1721</v>
      </c>
      <c r="D2071" s="77">
        <v>93</v>
      </c>
      <c r="E2071" s="77">
        <v>934</v>
      </c>
      <c r="F2071" s="77">
        <v>0</v>
      </c>
      <c r="G2071" s="77" t="s">
        <v>1785</v>
      </c>
    </row>
    <row r="2072" spans="2:7">
      <c r="B2072" s="88" t="s">
        <v>2061</v>
      </c>
      <c r="C2072" s="77" t="s">
        <v>1721</v>
      </c>
      <c r="D2072" s="77">
        <v>93</v>
      </c>
      <c r="E2072" s="77">
        <v>934</v>
      </c>
      <c r="F2072" s="77">
        <v>9341</v>
      </c>
      <c r="G2072" s="77" t="s">
        <v>1785</v>
      </c>
    </row>
    <row r="2073" spans="2:7">
      <c r="B2073" s="88" t="s">
        <v>2061</v>
      </c>
      <c r="C2073" s="77" t="s">
        <v>1721</v>
      </c>
      <c r="D2073" s="77">
        <v>93</v>
      </c>
      <c r="E2073" s="77">
        <v>939</v>
      </c>
      <c r="F2073" s="77">
        <v>0</v>
      </c>
      <c r="G2073" s="77" t="s">
        <v>1786</v>
      </c>
    </row>
    <row r="2074" spans="2:7">
      <c r="B2074" s="88" t="s">
        <v>2061</v>
      </c>
      <c r="C2074" s="77" t="s">
        <v>1721</v>
      </c>
      <c r="D2074" s="77">
        <v>93</v>
      </c>
      <c r="E2074" s="77">
        <v>939</v>
      </c>
      <c r="F2074" s="77">
        <v>9399</v>
      </c>
      <c r="G2074" s="77" t="s">
        <v>1786</v>
      </c>
    </row>
    <row r="2075" spans="2:7">
      <c r="B2075" s="88" t="s">
        <v>2061</v>
      </c>
      <c r="C2075" s="77" t="s">
        <v>1721</v>
      </c>
      <c r="D2075" s="77">
        <v>94</v>
      </c>
      <c r="E2075" s="77">
        <v>0</v>
      </c>
      <c r="F2075" s="77">
        <v>0</v>
      </c>
      <c r="G2075" s="77" t="s">
        <v>1787</v>
      </c>
    </row>
    <row r="2076" spans="2:7">
      <c r="B2076" s="88" t="s">
        <v>2061</v>
      </c>
      <c r="C2076" s="77" t="s">
        <v>1721</v>
      </c>
      <c r="D2076" s="77">
        <v>94</v>
      </c>
      <c r="E2076" s="77">
        <v>941</v>
      </c>
      <c r="F2076" s="77">
        <v>0</v>
      </c>
      <c r="G2076" s="77" t="s">
        <v>1788</v>
      </c>
    </row>
    <row r="2077" spans="2:7">
      <c r="B2077" s="88" t="s">
        <v>2061</v>
      </c>
      <c r="C2077" s="77" t="s">
        <v>1721</v>
      </c>
      <c r="D2077" s="77">
        <v>94</v>
      </c>
      <c r="E2077" s="77">
        <v>941</v>
      </c>
      <c r="F2077" s="77">
        <v>9411</v>
      </c>
      <c r="G2077" s="77" t="s">
        <v>1789</v>
      </c>
    </row>
    <row r="2078" spans="2:7">
      <c r="B2078" s="88" t="s">
        <v>2061</v>
      </c>
      <c r="C2078" s="77" t="s">
        <v>1721</v>
      </c>
      <c r="D2078" s="77">
        <v>94</v>
      </c>
      <c r="E2078" s="77">
        <v>941</v>
      </c>
      <c r="F2078" s="77">
        <v>9412</v>
      </c>
      <c r="G2078" s="77" t="s">
        <v>1790</v>
      </c>
    </row>
    <row r="2079" spans="2:7">
      <c r="B2079" s="88" t="s">
        <v>2061</v>
      </c>
      <c r="C2079" s="77" t="s">
        <v>1721</v>
      </c>
      <c r="D2079" s="77">
        <v>94</v>
      </c>
      <c r="E2079" s="77">
        <v>942</v>
      </c>
      <c r="F2079" s="77">
        <v>0</v>
      </c>
      <c r="G2079" s="77" t="s">
        <v>1791</v>
      </c>
    </row>
    <row r="2080" spans="2:7">
      <c r="B2080" s="88" t="s">
        <v>2061</v>
      </c>
      <c r="C2080" s="77" t="s">
        <v>1721</v>
      </c>
      <c r="D2080" s="77">
        <v>94</v>
      </c>
      <c r="E2080" s="77">
        <v>942</v>
      </c>
      <c r="F2080" s="77">
        <v>9421</v>
      </c>
      <c r="G2080" s="77" t="s">
        <v>1792</v>
      </c>
    </row>
    <row r="2081" spans="2:7">
      <c r="B2081" s="88" t="s">
        <v>2061</v>
      </c>
      <c r="C2081" s="77" t="s">
        <v>1721</v>
      </c>
      <c r="D2081" s="77">
        <v>94</v>
      </c>
      <c r="E2081" s="77">
        <v>942</v>
      </c>
      <c r="F2081" s="77">
        <v>9422</v>
      </c>
      <c r="G2081" s="77" t="s">
        <v>1793</v>
      </c>
    </row>
    <row r="2082" spans="2:7">
      <c r="B2082" s="88" t="s">
        <v>2061</v>
      </c>
      <c r="C2082" s="77" t="s">
        <v>1721</v>
      </c>
      <c r="D2082" s="77">
        <v>94</v>
      </c>
      <c r="E2082" s="77">
        <v>943</v>
      </c>
      <c r="F2082" s="77">
        <v>0</v>
      </c>
      <c r="G2082" s="77" t="s">
        <v>1794</v>
      </c>
    </row>
    <row r="2083" spans="2:7">
      <c r="B2083" s="88" t="s">
        <v>2061</v>
      </c>
      <c r="C2083" s="77" t="s">
        <v>1721</v>
      </c>
      <c r="D2083" s="77">
        <v>94</v>
      </c>
      <c r="E2083" s="77">
        <v>943</v>
      </c>
      <c r="F2083" s="77">
        <v>9431</v>
      </c>
      <c r="G2083" s="77" t="s">
        <v>1795</v>
      </c>
    </row>
    <row r="2084" spans="2:7">
      <c r="B2084" s="88" t="s">
        <v>2061</v>
      </c>
      <c r="C2084" s="77" t="s">
        <v>1721</v>
      </c>
      <c r="D2084" s="77">
        <v>94</v>
      </c>
      <c r="E2084" s="77">
        <v>943</v>
      </c>
      <c r="F2084" s="77">
        <v>9432</v>
      </c>
      <c r="G2084" s="77" t="s">
        <v>1796</v>
      </c>
    </row>
    <row r="2085" spans="2:7">
      <c r="B2085" s="88" t="s">
        <v>2061</v>
      </c>
      <c r="C2085" s="77" t="s">
        <v>1721</v>
      </c>
      <c r="D2085" s="77">
        <v>94</v>
      </c>
      <c r="E2085" s="77">
        <v>949</v>
      </c>
      <c r="F2085" s="77">
        <v>0</v>
      </c>
      <c r="G2085" s="77" t="s">
        <v>1797</v>
      </c>
    </row>
    <row r="2086" spans="2:7">
      <c r="B2086" s="88" t="s">
        <v>2061</v>
      </c>
      <c r="C2086" s="77" t="s">
        <v>1721</v>
      </c>
      <c r="D2086" s="77">
        <v>94</v>
      </c>
      <c r="E2086" s="77">
        <v>949</v>
      </c>
      <c r="F2086" s="77">
        <v>9491</v>
      </c>
      <c r="G2086" s="77" t="s">
        <v>1798</v>
      </c>
    </row>
    <row r="2087" spans="2:7">
      <c r="B2087" s="88" t="s">
        <v>2061</v>
      </c>
      <c r="C2087" s="77" t="s">
        <v>1721</v>
      </c>
      <c r="D2087" s="77">
        <v>94</v>
      </c>
      <c r="E2087" s="77">
        <v>949</v>
      </c>
      <c r="F2087" s="77">
        <v>9499</v>
      </c>
      <c r="G2087" s="77" t="s">
        <v>1799</v>
      </c>
    </row>
    <row r="2088" spans="2:7">
      <c r="B2088" s="88" t="s">
        <v>2061</v>
      </c>
      <c r="C2088" s="77" t="s">
        <v>1721</v>
      </c>
      <c r="D2088" s="77">
        <v>95</v>
      </c>
      <c r="E2088" s="77">
        <v>0</v>
      </c>
      <c r="F2088" s="77">
        <v>0</v>
      </c>
      <c r="G2088" s="77" t="s">
        <v>1800</v>
      </c>
    </row>
    <row r="2089" spans="2:7">
      <c r="B2089" s="88" t="s">
        <v>2061</v>
      </c>
      <c r="C2089" s="77" t="s">
        <v>1721</v>
      </c>
      <c r="D2089" s="77">
        <v>95</v>
      </c>
      <c r="E2089" s="77">
        <v>950</v>
      </c>
      <c r="F2089" s="77">
        <v>0</v>
      </c>
      <c r="G2089" s="77" t="s">
        <v>1801</v>
      </c>
    </row>
    <row r="2090" spans="2:7">
      <c r="B2090" s="88" t="s">
        <v>2061</v>
      </c>
      <c r="C2090" s="77" t="s">
        <v>1721</v>
      </c>
      <c r="D2090" s="77">
        <v>95</v>
      </c>
      <c r="E2090" s="77">
        <v>950</v>
      </c>
      <c r="F2090" s="77">
        <v>9501</v>
      </c>
      <c r="G2090" s="77" t="s">
        <v>1312</v>
      </c>
    </row>
    <row r="2091" spans="2:7">
      <c r="B2091" s="88" t="s">
        <v>2061</v>
      </c>
      <c r="C2091" s="77" t="s">
        <v>1721</v>
      </c>
      <c r="D2091" s="77">
        <v>95</v>
      </c>
      <c r="E2091" s="77">
        <v>951</v>
      </c>
      <c r="F2091" s="77">
        <v>0</v>
      </c>
      <c r="G2091" s="77" t="s">
        <v>1802</v>
      </c>
    </row>
    <row r="2092" spans="2:7">
      <c r="B2092" s="88" t="s">
        <v>2061</v>
      </c>
      <c r="C2092" s="77" t="s">
        <v>1721</v>
      </c>
      <c r="D2092" s="77">
        <v>95</v>
      </c>
      <c r="E2092" s="77">
        <v>951</v>
      </c>
      <c r="F2092" s="77">
        <v>9511</v>
      </c>
      <c r="G2092" s="77" t="s">
        <v>1802</v>
      </c>
    </row>
    <row r="2093" spans="2:7">
      <c r="B2093" s="88" t="s">
        <v>2061</v>
      </c>
      <c r="C2093" s="77" t="s">
        <v>1721</v>
      </c>
      <c r="D2093" s="77">
        <v>95</v>
      </c>
      <c r="E2093" s="77">
        <v>952</v>
      </c>
      <c r="F2093" s="77">
        <v>0</v>
      </c>
      <c r="G2093" s="77" t="s">
        <v>1803</v>
      </c>
    </row>
    <row r="2094" spans="2:7">
      <c r="B2094" s="88" t="s">
        <v>2061</v>
      </c>
      <c r="C2094" s="77" t="s">
        <v>1721</v>
      </c>
      <c r="D2094" s="77">
        <v>95</v>
      </c>
      <c r="E2094" s="77">
        <v>952</v>
      </c>
      <c r="F2094" s="77">
        <v>9521</v>
      </c>
      <c r="G2094" s="77" t="s">
        <v>1803</v>
      </c>
    </row>
    <row r="2095" spans="2:7">
      <c r="B2095" s="88" t="s">
        <v>2061</v>
      </c>
      <c r="C2095" s="77" t="s">
        <v>1721</v>
      </c>
      <c r="D2095" s="77">
        <v>95</v>
      </c>
      <c r="E2095" s="77">
        <v>959</v>
      </c>
      <c r="F2095" s="77">
        <v>0</v>
      </c>
      <c r="G2095" s="77" t="s">
        <v>1804</v>
      </c>
    </row>
    <row r="2096" spans="2:7">
      <c r="B2096" s="88" t="s">
        <v>2061</v>
      </c>
      <c r="C2096" s="77" t="s">
        <v>1721</v>
      </c>
      <c r="D2096" s="77">
        <v>95</v>
      </c>
      <c r="E2096" s="77">
        <v>959</v>
      </c>
      <c r="F2096" s="77">
        <v>9599</v>
      </c>
      <c r="G2096" s="77" t="s">
        <v>1804</v>
      </c>
    </row>
    <row r="2097" spans="2:7">
      <c r="B2097" s="88" t="s">
        <v>2061</v>
      </c>
      <c r="C2097" s="77" t="s">
        <v>1721</v>
      </c>
      <c r="D2097" s="77">
        <v>96</v>
      </c>
      <c r="E2097" s="77">
        <v>0</v>
      </c>
      <c r="F2097" s="77">
        <v>0</v>
      </c>
      <c r="G2097" s="77" t="s">
        <v>1805</v>
      </c>
    </row>
    <row r="2098" spans="2:7">
      <c r="B2098" s="88" t="s">
        <v>2061</v>
      </c>
      <c r="C2098" s="77" t="s">
        <v>1721</v>
      </c>
      <c r="D2098" s="77">
        <v>96</v>
      </c>
      <c r="E2098" s="77">
        <v>961</v>
      </c>
      <c r="F2098" s="77">
        <v>0</v>
      </c>
      <c r="G2098" s="77" t="s">
        <v>1806</v>
      </c>
    </row>
    <row r="2099" spans="2:7">
      <c r="B2099" s="88" t="s">
        <v>2061</v>
      </c>
      <c r="C2099" s="77" t="s">
        <v>1721</v>
      </c>
      <c r="D2099" s="77">
        <v>96</v>
      </c>
      <c r="E2099" s="77">
        <v>961</v>
      </c>
      <c r="F2099" s="77">
        <v>9611</v>
      </c>
      <c r="G2099" s="77" t="s">
        <v>1806</v>
      </c>
    </row>
    <row r="2100" spans="2:7">
      <c r="B2100" s="88" t="s">
        <v>2061</v>
      </c>
      <c r="C2100" s="77" t="s">
        <v>1721</v>
      </c>
      <c r="D2100" s="77">
        <v>96</v>
      </c>
      <c r="E2100" s="77">
        <v>969</v>
      </c>
      <c r="F2100" s="77">
        <v>0</v>
      </c>
      <c r="G2100" s="77" t="s">
        <v>1807</v>
      </c>
    </row>
    <row r="2101" spans="2:7">
      <c r="B2101" s="88" t="s">
        <v>2061</v>
      </c>
      <c r="C2101" s="77" t="s">
        <v>1721</v>
      </c>
      <c r="D2101" s="77">
        <v>96</v>
      </c>
      <c r="E2101" s="77">
        <v>969</v>
      </c>
      <c r="F2101" s="77">
        <v>9699</v>
      </c>
      <c r="G2101" s="77" t="s">
        <v>1807</v>
      </c>
    </row>
    <row r="2102" spans="2:7">
      <c r="B2102" s="88" t="s">
        <v>2062</v>
      </c>
      <c r="C2102" s="77" t="s">
        <v>1808</v>
      </c>
      <c r="D2102" s="77">
        <v>0</v>
      </c>
      <c r="E2102" s="77">
        <v>0</v>
      </c>
      <c r="F2102" s="77">
        <v>0</v>
      </c>
      <c r="G2102" s="77" t="s">
        <v>1809</v>
      </c>
    </row>
    <row r="2103" spans="2:7">
      <c r="B2103" s="88" t="s">
        <v>2062</v>
      </c>
      <c r="C2103" s="77" t="s">
        <v>1808</v>
      </c>
      <c r="D2103" s="77">
        <v>97</v>
      </c>
      <c r="E2103" s="77">
        <v>0</v>
      </c>
      <c r="F2103" s="77">
        <v>0</v>
      </c>
      <c r="G2103" s="77" t="s">
        <v>1810</v>
      </c>
    </row>
    <row r="2104" spans="2:7">
      <c r="B2104" s="88" t="s">
        <v>2062</v>
      </c>
      <c r="C2104" s="77" t="s">
        <v>1808</v>
      </c>
      <c r="D2104" s="77">
        <v>97</v>
      </c>
      <c r="E2104" s="77">
        <v>971</v>
      </c>
      <c r="F2104" s="77">
        <v>0</v>
      </c>
      <c r="G2104" s="77" t="s">
        <v>1811</v>
      </c>
    </row>
    <row r="2105" spans="2:7">
      <c r="B2105" s="88" t="s">
        <v>2062</v>
      </c>
      <c r="C2105" s="77" t="s">
        <v>1808</v>
      </c>
      <c r="D2105" s="77">
        <v>97</v>
      </c>
      <c r="E2105" s="77">
        <v>971</v>
      </c>
      <c r="F2105" s="77">
        <v>9711</v>
      </c>
      <c r="G2105" s="77" t="s">
        <v>1811</v>
      </c>
    </row>
    <row r="2106" spans="2:7">
      <c r="B2106" s="88" t="s">
        <v>2062</v>
      </c>
      <c r="C2106" s="77" t="s">
        <v>1808</v>
      </c>
      <c r="D2106" s="77">
        <v>97</v>
      </c>
      <c r="E2106" s="77">
        <v>972</v>
      </c>
      <c r="F2106" s="77">
        <v>0</v>
      </c>
      <c r="G2106" s="77" t="s">
        <v>1812</v>
      </c>
    </row>
    <row r="2107" spans="2:7">
      <c r="B2107" s="88" t="s">
        <v>2062</v>
      </c>
      <c r="C2107" s="77" t="s">
        <v>1808</v>
      </c>
      <c r="D2107" s="77">
        <v>97</v>
      </c>
      <c r="E2107" s="77">
        <v>972</v>
      </c>
      <c r="F2107" s="77">
        <v>9721</v>
      </c>
      <c r="G2107" s="77" t="s">
        <v>1812</v>
      </c>
    </row>
    <row r="2108" spans="2:7">
      <c r="B2108" s="88" t="s">
        <v>2062</v>
      </c>
      <c r="C2108" s="77" t="s">
        <v>1808</v>
      </c>
      <c r="D2108" s="77">
        <v>97</v>
      </c>
      <c r="E2108" s="77">
        <v>973</v>
      </c>
      <c r="F2108" s="77">
        <v>0</v>
      </c>
      <c r="G2108" s="77" t="s">
        <v>1813</v>
      </c>
    </row>
    <row r="2109" spans="2:7">
      <c r="B2109" s="88" t="s">
        <v>2062</v>
      </c>
      <c r="C2109" s="77" t="s">
        <v>1808</v>
      </c>
      <c r="D2109" s="77">
        <v>97</v>
      </c>
      <c r="E2109" s="77">
        <v>973</v>
      </c>
      <c r="F2109" s="77">
        <v>9731</v>
      </c>
      <c r="G2109" s="77" t="s">
        <v>1813</v>
      </c>
    </row>
    <row r="2110" spans="2:7">
      <c r="B2110" s="88" t="s">
        <v>2062</v>
      </c>
      <c r="C2110" s="77" t="s">
        <v>1808</v>
      </c>
      <c r="D2110" s="77">
        <v>98</v>
      </c>
      <c r="E2110" s="77">
        <v>0</v>
      </c>
      <c r="F2110" s="77">
        <v>0</v>
      </c>
      <c r="G2110" s="77" t="s">
        <v>1814</v>
      </c>
    </row>
    <row r="2111" spans="2:7">
      <c r="B2111" s="88" t="s">
        <v>2062</v>
      </c>
      <c r="C2111" s="77" t="s">
        <v>1808</v>
      </c>
      <c r="D2111" s="77">
        <v>98</v>
      </c>
      <c r="E2111" s="77">
        <v>981</v>
      </c>
      <c r="F2111" s="77">
        <v>0</v>
      </c>
      <c r="G2111" s="77" t="s">
        <v>1815</v>
      </c>
    </row>
    <row r="2112" spans="2:7">
      <c r="B2112" s="88" t="s">
        <v>2062</v>
      </c>
      <c r="C2112" s="77" t="s">
        <v>1808</v>
      </c>
      <c r="D2112" s="77">
        <v>98</v>
      </c>
      <c r="E2112" s="77">
        <v>981</v>
      </c>
      <c r="F2112" s="77">
        <v>9811</v>
      </c>
      <c r="G2112" s="77" t="s">
        <v>1815</v>
      </c>
    </row>
    <row r="2113" spans="2:7">
      <c r="B2113" s="88" t="s">
        <v>2062</v>
      </c>
      <c r="C2113" s="77" t="s">
        <v>1808</v>
      </c>
      <c r="D2113" s="77">
        <v>98</v>
      </c>
      <c r="E2113" s="77">
        <v>982</v>
      </c>
      <c r="F2113" s="77">
        <v>0</v>
      </c>
      <c r="G2113" s="77" t="s">
        <v>1816</v>
      </c>
    </row>
    <row r="2114" spans="2:7">
      <c r="B2114" s="88" t="s">
        <v>2062</v>
      </c>
      <c r="C2114" s="77" t="s">
        <v>1808</v>
      </c>
      <c r="D2114" s="77">
        <v>98</v>
      </c>
      <c r="E2114" s="77">
        <v>982</v>
      </c>
      <c r="F2114" s="77">
        <v>9821</v>
      </c>
      <c r="G2114" s="77" t="s">
        <v>1816</v>
      </c>
    </row>
    <row r="2115" spans="2:7">
      <c r="B2115" s="88" t="s">
        <v>2062</v>
      </c>
      <c r="C2115" s="77" t="s">
        <v>1817</v>
      </c>
      <c r="D2115" s="77">
        <v>0</v>
      </c>
      <c r="E2115" s="77">
        <v>0</v>
      </c>
      <c r="F2115" s="77">
        <v>0</v>
      </c>
      <c r="G2115" s="77" t="s">
        <v>1818</v>
      </c>
    </row>
    <row r="2116" spans="2:7">
      <c r="B2116" s="88" t="s">
        <v>2062</v>
      </c>
      <c r="C2116" s="77" t="s">
        <v>1817</v>
      </c>
      <c r="D2116" s="77">
        <v>99</v>
      </c>
      <c r="E2116" s="77">
        <v>0</v>
      </c>
      <c r="F2116" s="77">
        <v>0</v>
      </c>
      <c r="G2116" s="77" t="s">
        <v>1818</v>
      </c>
    </row>
    <row r="2117" spans="2:7">
      <c r="B2117" s="88" t="s">
        <v>2062</v>
      </c>
      <c r="C2117" s="77" t="s">
        <v>1817</v>
      </c>
      <c r="D2117" s="77">
        <v>99</v>
      </c>
      <c r="E2117" s="77">
        <v>999</v>
      </c>
      <c r="F2117" s="77">
        <v>0</v>
      </c>
      <c r="G2117" s="77" t="s">
        <v>1818</v>
      </c>
    </row>
    <row r="2118" spans="2:7">
      <c r="B2118" s="88" t="s">
        <v>2062</v>
      </c>
      <c r="C2118" s="77" t="s">
        <v>1817</v>
      </c>
      <c r="D2118" s="77">
        <v>99</v>
      </c>
      <c r="E2118" s="77">
        <v>999</v>
      </c>
      <c r="F2118" s="77">
        <v>9999</v>
      </c>
      <c r="G2118" s="77" t="s">
        <v>1818</v>
      </c>
    </row>
  </sheetData>
  <sheetProtection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56"/>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AF37"/>
  <sheetViews>
    <sheetView showGridLines="0" showZeros="0" tabSelected="1" view="pageBreakPreview" zoomScale="115" zoomScaleNormal="100" zoomScaleSheetLayoutView="115" workbookViewId="0">
      <selection activeCell="E2" sqref="E2"/>
    </sheetView>
  </sheetViews>
  <sheetFormatPr defaultColWidth="9" defaultRowHeight="13.5"/>
  <cols>
    <col min="1" max="1" width="2.625" customWidth="1"/>
    <col min="2" max="2" width="7.5" customWidth="1"/>
    <col min="3" max="3" width="19.125" customWidth="1"/>
    <col min="4" max="4" width="14.5" customWidth="1"/>
    <col min="5" max="5" width="36.625" customWidth="1"/>
    <col min="6" max="6" width="3.125" customWidth="1"/>
    <col min="7" max="7" width="3.625" style="277" customWidth="1"/>
    <col min="8" max="8" width="30.875" style="277" customWidth="1"/>
    <col min="9" max="9" width="6" style="277" customWidth="1"/>
    <col min="10" max="11" width="9" style="277" customWidth="1"/>
    <col min="12" max="12" width="13.5" style="506" hidden="1" customWidth="1"/>
    <col min="13" max="14" width="13.5" hidden="1" customWidth="1"/>
    <col min="15" max="15" width="13.5" style="491" hidden="1" customWidth="1"/>
    <col min="16" max="23" width="13.5" hidden="1" customWidth="1"/>
    <col min="24" max="25" width="9" hidden="1" customWidth="1"/>
    <col min="26" max="26" width="5.625" customWidth="1"/>
    <col min="27" max="27" width="15.625" customWidth="1"/>
    <col min="28" max="28" width="12.625" customWidth="1"/>
    <col min="29" max="29" width="40.875" customWidth="1"/>
    <col min="30" max="30" width="3.125" customWidth="1"/>
    <col min="32" max="32" width="9" customWidth="1"/>
  </cols>
  <sheetData>
    <row r="1" spans="1:32" ht="25.5" customHeight="1">
      <c r="A1" s="1"/>
      <c r="B1" s="1" t="s">
        <v>2624</v>
      </c>
      <c r="C1" s="1"/>
      <c r="D1" s="1"/>
      <c r="E1" s="1"/>
      <c r="F1" s="1"/>
      <c r="L1" s="490"/>
      <c r="Z1" s="1" t="s">
        <v>2784</v>
      </c>
      <c r="AA1" s="1"/>
      <c r="AB1" s="1"/>
      <c r="AC1" s="1"/>
      <c r="AD1" s="1"/>
    </row>
    <row r="2" spans="1:32" ht="21" customHeight="1">
      <c r="A2" s="1"/>
      <c r="B2" s="697" t="s">
        <v>2595</v>
      </c>
      <c r="C2" s="698"/>
      <c r="D2" s="698"/>
      <c r="E2" s="536" t="s">
        <v>2623</v>
      </c>
      <c r="F2" s="1"/>
      <c r="G2" s="277" t="s">
        <v>94</v>
      </c>
      <c r="L2" s="490"/>
      <c r="Z2" s="708" t="str">
        <f>B2</f>
        <v>助成対象者の種別</v>
      </c>
      <c r="AA2" s="709"/>
      <c r="AB2" s="709"/>
      <c r="AC2" s="529" t="s">
        <v>2615</v>
      </c>
      <c r="AD2" s="1"/>
    </row>
    <row r="3" spans="1:32" ht="21" customHeight="1">
      <c r="A3" s="1"/>
      <c r="B3" s="697" t="s">
        <v>2628</v>
      </c>
      <c r="C3" s="701"/>
      <c r="D3" s="702"/>
      <c r="E3" s="43" t="s">
        <v>2623</v>
      </c>
      <c r="F3" s="1"/>
      <c r="G3" s="277" t="s">
        <v>94</v>
      </c>
      <c r="K3" s="492"/>
      <c r="L3" s="490"/>
      <c r="Z3" s="708" t="str">
        <f>B3</f>
        <v>再生可能エネルギー発電設備の種別</v>
      </c>
      <c r="AA3" s="709"/>
      <c r="AB3" s="709"/>
      <c r="AC3" s="530" t="s">
        <v>2625</v>
      </c>
      <c r="AD3" s="1"/>
    </row>
    <row r="4" spans="1:32" ht="21" customHeight="1">
      <c r="A4" s="1"/>
      <c r="B4" s="699" t="s">
        <v>2580</v>
      </c>
      <c r="C4" s="695" t="s">
        <v>2771</v>
      </c>
      <c r="D4" s="493" t="s">
        <v>32</v>
      </c>
      <c r="E4" s="642" t="str">
        <f>ASC(PHONETIC(E5))</f>
        <v/>
      </c>
      <c r="F4" s="1"/>
      <c r="G4" s="277" t="s">
        <v>2083</v>
      </c>
      <c r="K4" s="494"/>
      <c r="L4" s="495"/>
      <c r="Z4" s="699" t="str">
        <f>B4</f>
        <v>助成対象者</v>
      </c>
      <c r="AA4" s="695" t="str">
        <f>C4</f>
        <v>事業者名称
（個人事業主は空欄）</v>
      </c>
      <c r="AB4" s="493" t="str">
        <f>D4</f>
        <v>フリガナ</v>
      </c>
      <c r="AC4" s="528" t="str">
        <f>ASC(PHONETIC(AC5))</f>
        <v>ｼﾞｮｾｲﾀｲｼｮｳｶｲｼｬﾒｲ</v>
      </c>
      <c r="AD4" s="1"/>
    </row>
    <row r="5" spans="1:32" ht="21" customHeight="1">
      <c r="A5" s="1"/>
      <c r="B5" s="700"/>
      <c r="C5" s="694"/>
      <c r="D5" s="575" t="s">
        <v>2653</v>
      </c>
      <c r="E5" s="539"/>
      <c r="F5" s="1"/>
      <c r="G5" s="497"/>
      <c r="H5" s="497"/>
      <c r="I5" s="498"/>
      <c r="J5" s="498"/>
      <c r="L5" s="490"/>
      <c r="Z5" s="700"/>
      <c r="AA5" s="695"/>
      <c r="AB5" s="496" t="s">
        <v>2589</v>
      </c>
      <c r="AC5" s="531" t="s">
        <v>2319</v>
      </c>
      <c r="AD5" s="1"/>
    </row>
    <row r="6" spans="1:32" ht="21" customHeight="1">
      <c r="A6" s="1"/>
      <c r="B6" s="700"/>
      <c r="C6" s="695" t="s">
        <v>2772</v>
      </c>
      <c r="D6" s="499" t="s">
        <v>20</v>
      </c>
      <c r="E6" s="538"/>
      <c r="F6" s="1"/>
      <c r="G6" s="500"/>
      <c r="H6" s="492"/>
      <c r="I6" s="501"/>
      <c r="J6" s="494"/>
      <c r="K6" s="494"/>
      <c r="L6" s="502"/>
      <c r="Z6" s="700"/>
      <c r="AA6" s="695" t="str">
        <f>C6</f>
        <v>登記された本社住所
（個人事業主は住所）</v>
      </c>
      <c r="AB6" s="499" t="str">
        <f>D6</f>
        <v>〒</v>
      </c>
      <c r="AC6" s="532" t="s">
        <v>2320</v>
      </c>
      <c r="AD6" s="1"/>
      <c r="AF6" t="s">
        <v>2623</v>
      </c>
    </row>
    <row r="7" spans="1:32" ht="21" customHeight="1">
      <c r="A7" s="1"/>
      <c r="B7" s="700"/>
      <c r="C7" s="695"/>
      <c r="D7" s="499" t="s">
        <v>21</v>
      </c>
      <c r="E7" s="539"/>
      <c r="F7" s="1"/>
      <c r="G7" s="500"/>
      <c r="H7" s="492"/>
      <c r="I7" s="501"/>
      <c r="J7" s="494"/>
      <c r="K7" s="494"/>
      <c r="L7" s="502"/>
      <c r="Z7" s="700"/>
      <c r="AA7" s="695"/>
      <c r="AB7" s="499" t="str">
        <f t="shared" ref="AB7:AB18" si="0">D7</f>
        <v>住所</v>
      </c>
      <c r="AC7" s="533" t="s">
        <v>2321</v>
      </c>
      <c r="AD7" s="1"/>
      <c r="AF7" t="s">
        <v>2615</v>
      </c>
    </row>
    <row r="8" spans="1:32" ht="21" customHeight="1">
      <c r="A8" s="1"/>
      <c r="B8" s="700"/>
      <c r="C8" s="694" t="s">
        <v>2579</v>
      </c>
      <c r="D8" s="499" t="s">
        <v>18</v>
      </c>
      <c r="E8" s="539"/>
      <c r="F8" s="1"/>
      <c r="G8" s="503"/>
      <c r="H8" s="492"/>
      <c r="I8" s="501"/>
      <c r="J8" s="494"/>
      <c r="L8" s="490"/>
      <c r="Z8" s="700"/>
      <c r="AA8" s="694" t="str">
        <f>C8</f>
        <v>法人の代表者</v>
      </c>
      <c r="AB8" s="499" t="str">
        <f t="shared" si="0"/>
        <v>役職名</v>
      </c>
      <c r="AC8" s="531" t="s">
        <v>2322</v>
      </c>
      <c r="AD8" s="1"/>
      <c r="AF8" t="s">
        <v>2696</v>
      </c>
    </row>
    <row r="9" spans="1:32" ht="21" customHeight="1">
      <c r="A9" s="1"/>
      <c r="B9" s="700"/>
      <c r="C9" s="694"/>
      <c r="D9" s="493" t="s">
        <v>32</v>
      </c>
      <c r="E9" s="642" t="str">
        <f>ASC(PHONETIC(E10))</f>
        <v/>
      </c>
      <c r="F9" s="1"/>
      <c r="G9" s="503" t="s">
        <v>2084</v>
      </c>
      <c r="H9" s="492"/>
      <c r="I9" s="501"/>
      <c r="J9" s="494"/>
      <c r="L9" s="490"/>
      <c r="Z9" s="700"/>
      <c r="AA9" s="694"/>
      <c r="AB9" s="499" t="str">
        <f t="shared" si="0"/>
        <v>フリガナ</v>
      </c>
      <c r="AC9" s="528" t="str">
        <f>ASC(PHONETIC(AC10))</f>
        <v>ｼﾞｮｾｲﾀｲｼｮｳ ﾀﾞｲﾋｮｳｼｬﾒｲ</v>
      </c>
      <c r="AD9" s="1"/>
      <c r="AF9" t="s">
        <v>2697</v>
      </c>
    </row>
    <row r="10" spans="1:32" ht="21" customHeight="1">
      <c r="A10" s="1"/>
      <c r="B10" s="700"/>
      <c r="C10" s="694"/>
      <c r="D10" s="499" t="s">
        <v>19</v>
      </c>
      <c r="E10" s="539"/>
      <c r="F10" s="1"/>
      <c r="G10" s="500"/>
      <c r="H10" s="492"/>
      <c r="I10" s="501"/>
      <c r="J10" s="494"/>
      <c r="L10" s="490"/>
      <c r="Z10" s="700"/>
      <c r="AA10" s="694"/>
      <c r="AB10" s="499" t="str">
        <f t="shared" si="0"/>
        <v>氏名</v>
      </c>
      <c r="AC10" s="531" t="s">
        <v>2584</v>
      </c>
      <c r="AD10" s="1"/>
      <c r="AF10" t="s">
        <v>2616</v>
      </c>
    </row>
    <row r="11" spans="1:32" ht="21" customHeight="1">
      <c r="A11" s="1"/>
      <c r="B11" s="700"/>
      <c r="C11" s="695" t="s">
        <v>2757</v>
      </c>
      <c r="D11" s="499" t="s">
        <v>24</v>
      </c>
      <c r="E11" s="537"/>
      <c r="F11" s="1"/>
      <c r="G11" s="703" t="s">
        <v>2698</v>
      </c>
      <c r="H11" s="703"/>
      <c r="I11" s="501"/>
      <c r="J11" s="494"/>
      <c r="L11" s="490"/>
      <c r="Z11" s="700"/>
      <c r="AA11" s="695" t="str">
        <f>C11</f>
        <v>担当者
連絡先
※公社から照会や指示等の連絡をする際に、窓口となる担当者を記入してください。</v>
      </c>
      <c r="AB11" s="499" t="str">
        <f t="shared" si="0"/>
        <v>部課名</v>
      </c>
      <c r="AC11" s="531" t="s">
        <v>2323</v>
      </c>
      <c r="AD11" s="1"/>
      <c r="AF11" t="s">
        <v>2617</v>
      </c>
    </row>
    <row r="12" spans="1:32" ht="21" customHeight="1">
      <c r="A12" s="1"/>
      <c r="B12" s="700"/>
      <c r="C12" s="695"/>
      <c r="D12" s="493" t="s">
        <v>32</v>
      </c>
      <c r="E12" s="642" t="str">
        <f>ASC(PHONETIC(E13))</f>
        <v/>
      </c>
      <c r="F12" s="1"/>
      <c r="G12" s="703"/>
      <c r="H12" s="703"/>
      <c r="I12" s="501"/>
      <c r="J12" s="494"/>
      <c r="L12" s="490"/>
      <c r="Z12" s="700"/>
      <c r="AA12" s="695"/>
      <c r="AB12" s="499" t="str">
        <f t="shared" si="0"/>
        <v>フリガナ</v>
      </c>
      <c r="AC12" s="528" t="str">
        <f>ASC(PHONETIC(AC13))</f>
        <v>ｼﾞｮｾｲﾀｲｼｮｳﾀﾝﾄｳ ｼﾒｲ</v>
      </c>
      <c r="AD12" s="1"/>
      <c r="AF12" t="s">
        <v>2618</v>
      </c>
    </row>
    <row r="13" spans="1:32" ht="21" customHeight="1">
      <c r="A13" s="1"/>
      <c r="B13" s="700"/>
      <c r="C13" s="695"/>
      <c r="D13" s="499" t="s">
        <v>19</v>
      </c>
      <c r="E13" s="537"/>
      <c r="F13" s="1"/>
      <c r="I13" s="501"/>
      <c r="J13" s="494"/>
      <c r="L13" s="490"/>
      <c r="Z13" s="700"/>
      <c r="AA13" s="695"/>
      <c r="AB13" s="499" t="str">
        <f t="shared" si="0"/>
        <v>氏名</v>
      </c>
      <c r="AC13" s="531" t="s">
        <v>2585</v>
      </c>
      <c r="AD13" s="1"/>
      <c r="AF13" t="s">
        <v>2619</v>
      </c>
    </row>
    <row r="14" spans="1:32" ht="21" customHeight="1">
      <c r="A14" s="1"/>
      <c r="B14" s="700"/>
      <c r="C14" s="695"/>
      <c r="D14" s="499" t="s">
        <v>20</v>
      </c>
      <c r="E14" s="538"/>
      <c r="F14" s="1"/>
      <c r="I14" s="501"/>
      <c r="J14" s="494"/>
      <c r="L14" s="490"/>
      <c r="Z14" s="700"/>
      <c r="AA14" s="695"/>
      <c r="AB14" s="499" t="s">
        <v>20</v>
      </c>
      <c r="AC14" s="538" t="s">
        <v>2776</v>
      </c>
      <c r="AD14" s="1"/>
      <c r="AF14" t="s">
        <v>2620</v>
      </c>
    </row>
    <row r="15" spans="1:32" ht="21" customHeight="1">
      <c r="A15" s="1"/>
      <c r="B15" s="700"/>
      <c r="C15" s="695"/>
      <c r="D15" s="499" t="s">
        <v>21</v>
      </c>
      <c r="E15" s="539"/>
      <c r="F15" s="1"/>
      <c r="I15" s="501"/>
      <c r="J15" s="494"/>
      <c r="L15" s="490"/>
      <c r="Z15" s="700"/>
      <c r="AA15" s="695"/>
      <c r="AB15" s="499" t="s">
        <v>21</v>
      </c>
      <c r="AC15" s="531" t="s">
        <v>2777</v>
      </c>
      <c r="AD15" s="1"/>
      <c r="AF15" t="s">
        <v>2621</v>
      </c>
    </row>
    <row r="16" spans="1:32" ht="21" customHeight="1">
      <c r="A16" s="1"/>
      <c r="B16" s="700"/>
      <c r="C16" s="695"/>
      <c r="D16" s="499" t="s">
        <v>22</v>
      </c>
      <c r="E16" s="537"/>
      <c r="F16" s="1"/>
      <c r="I16" s="501"/>
      <c r="J16" s="494"/>
      <c r="L16" s="490"/>
      <c r="Z16" s="700"/>
      <c r="AA16" s="695"/>
      <c r="AB16" s="499" t="str">
        <f t="shared" si="0"/>
        <v>電話番号</v>
      </c>
      <c r="AC16" s="531" t="s">
        <v>2324</v>
      </c>
      <c r="AD16" s="1"/>
      <c r="AF16" t="s">
        <v>2622</v>
      </c>
    </row>
    <row r="17" spans="1:32" ht="21" customHeight="1">
      <c r="A17" s="1"/>
      <c r="B17" s="700"/>
      <c r="C17" s="695"/>
      <c r="D17" s="499" t="s">
        <v>25</v>
      </c>
      <c r="E17" s="537"/>
      <c r="F17" s="1"/>
      <c r="G17" s="500"/>
      <c r="H17" s="492"/>
      <c r="I17" s="501"/>
      <c r="J17" s="494"/>
      <c r="L17" s="490"/>
      <c r="Z17" s="700"/>
      <c r="AA17" s="695"/>
      <c r="AB17" s="499" t="str">
        <f t="shared" si="0"/>
        <v>携帯電話</v>
      </c>
      <c r="AC17" s="531" t="s">
        <v>2325</v>
      </c>
      <c r="AD17" s="1"/>
    </row>
    <row r="18" spans="1:32" ht="21.75" customHeight="1">
      <c r="A18" s="1"/>
      <c r="B18" s="700"/>
      <c r="C18" s="696"/>
      <c r="D18" s="504" t="s">
        <v>23</v>
      </c>
      <c r="E18" s="636"/>
      <c r="F18" s="1"/>
      <c r="G18" s="500"/>
      <c r="H18" s="492"/>
      <c r="I18" s="505"/>
      <c r="J18" s="494"/>
      <c r="L18" s="490"/>
      <c r="Z18" s="700"/>
      <c r="AA18" s="696"/>
      <c r="AB18" s="499" t="str">
        <f t="shared" si="0"/>
        <v>E-mail</v>
      </c>
      <c r="AC18" s="531" t="s">
        <v>2326</v>
      </c>
      <c r="AD18" s="1"/>
      <c r="AF18" t="s">
        <v>2623</v>
      </c>
    </row>
    <row r="19" spans="1:32" ht="29.25" customHeight="1">
      <c r="A19" s="1"/>
      <c r="B19" s="704" t="s">
        <v>2704</v>
      </c>
      <c r="C19" s="697" t="s">
        <v>32</v>
      </c>
      <c r="D19" s="702"/>
      <c r="E19" s="641" t="str">
        <f>ASC(PHONETIC(E20))</f>
        <v/>
      </c>
      <c r="F19" s="1"/>
      <c r="Z19" s="699" t="str">
        <f>B19</f>
        <v>再生可能エネルギー発電設備</v>
      </c>
      <c r="AA19" s="697" t="str">
        <f>C19</f>
        <v>フリガナ</v>
      </c>
      <c r="AB19" s="702"/>
      <c r="AC19" s="534" t="str">
        <f>ASC(PHONETIC(AC20))</f>
        <v>ｾｯﾁﾊﾞｼｮ ﾒｲｼｮｳ</v>
      </c>
      <c r="AD19" s="1"/>
      <c r="AF19" t="s">
        <v>2625</v>
      </c>
    </row>
    <row r="20" spans="1:32" ht="29.25" customHeight="1">
      <c r="A20" s="1"/>
      <c r="B20" s="705"/>
      <c r="C20" s="697" t="s">
        <v>2705</v>
      </c>
      <c r="D20" s="702"/>
      <c r="E20" s="539"/>
      <c r="F20" s="1"/>
      <c r="Z20" s="700"/>
      <c r="AA20" s="697" t="str">
        <f t="shared" ref="AA20:AA21" si="1">C20</f>
        <v>設備名称</v>
      </c>
      <c r="AB20" s="702"/>
      <c r="AC20" s="535" t="s">
        <v>2327</v>
      </c>
      <c r="AD20" s="1"/>
      <c r="AF20" t="s">
        <v>2626</v>
      </c>
    </row>
    <row r="21" spans="1:32" ht="29.25" customHeight="1">
      <c r="A21" s="1"/>
      <c r="B21" s="706"/>
      <c r="C21" s="697" t="s">
        <v>2706</v>
      </c>
      <c r="D21" s="702"/>
      <c r="E21" s="539"/>
      <c r="F21" s="1"/>
      <c r="Z21" s="710"/>
      <c r="AA21" s="697" t="str">
        <f t="shared" si="1"/>
        <v>所在地</v>
      </c>
      <c r="AB21" s="702"/>
      <c r="AC21" s="535" t="s">
        <v>2328</v>
      </c>
      <c r="AD21" s="1"/>
      <c r="AF21" t="s">
        <v>2778</v>
      </c>
    </row>
    <row r="22" spans="1:32" ht="21" customHeight="1">
      <c r="A22" s="1"/>
      <c r="B22" s="1" t="s">
        <v>2503</v>
      </c>
      <c r="C22" s="1"/>
      <c r="D22" s="1"/>
      <c r="E22" s="32"/>
      <c r="F22" s="1"/>
      <c r="Z22" s="1" t="s">
        <v>2503</v>
      </c>
      <c r="AA22" s="1"/>
      <c r="AB22" s="1"/>
      <c r="AC22" s="32"/>
      <c r="AD22" s="1"/>
      <c r="AF22" t="s">
        <v>2627</v>
      </c>
    </row>
    <row r="23" spans="1:32" ht="21" customHeight="1">
      <c r="A23" s="1"/>
      <c r="B23" s="694" t="s">
        <v>2743</v>
      </c>
      <c r="C23" s="694"/>
      <c r="D23" s="694"/>
      <c r="E23" s="694"/>
      <c r="F23" s="1"/>
      <c r="G23" s="277" t="s">
        <v>2751</v>
      </c>
      <c r="Z23" s="694" t="s">
        <v>2743</v>
      </c>
      <c r="AA23" s="694"/>
      <c r="AB23" s="694"/>
      <c r="AC23" s="694"/>
      <c r="AD23" s="1"/>
      <c r="AF23" t="s">
        <v>2779</v>
      </c>
    </row>
    <row r="24" spans="1:32" ht="21" customHeight="1">
      <c r="A24" s="1"/>
      <c r="B24" s="629"/>
      <c r="C24" s="286" t="s">
        <v>2744</v>
      </c>
      <c r="D24" s="629"/>
      <c r="E24" s="626" t="s">
        <v>2745</v>
      </c>
      <c r="F24" s="1"/>
      <c r="Z24" s="627"/>
      <c r="AA24" s="286" t="s">
        <v>2744</v>
      </c>
      <c r="AB24" s="627"/>
      <c r="AC24" s="626" t="s">
        <v>2745</v>
      </c>
      <c r="AD24" s="1"/>
    </row>
    <row r="25" spans="1:32" ht="8.1" customHeight="1">
      <c r="A25" s="1"/>
      <c r="B25" s="1"/>
      <c r="C25" s="1"/>
      <c r="D25" s="1"/>
      <c r="E25" s="32"/>
      <c r="F25" s="1"/>
      <c r="Z25" s="1"/>
      <c r="AA25" s="1"/>
      <c r="AB25" s="1"/>
      <c r="AC25" s="32"/>
      <c r="AD25" s="1"/>
    </row>
    <row r="26" spans="1:32" ht="21" customHeight="1">
      <c r="A26" s="1"/>
      <c r="B26" s="694" t="s">
        <v>2746</v>
      </c>
      <c r="C26" s="694"/>
      <c r="D26" s="694"/>
      <c r="E26" s="694"/>
      <c r="F26" s="1"/>
      <c r="Z26" s="694" t="s">
        <v>2746</v>
      </c>
      <c r="AA26" s="694"/>
      <c r="AB26" s="694"/>
      <c r="AC26" s="694"/>
      <c r="AD26" s="1"/>
    </row>
    <row r="27" spans="1:32" ht="21" customHeight="1">
      <c r="A27" s="1"/>
      <c r="B27" s="707"/>
      <c r="C27" s="707"/>
      <c r="D27" s="707"/>
      <c r="E27" s="707"/>
      <c r="F27" s="1"/>
      <c r="Z27" s="711"/>
      <c r="AA27" s="711"/>
      <c r="AB27" s="711"/>
      <c r="AC27" s="711"/>
      <c r="AD27" s="1"/>
    </row>
    <row r="28" spans="1:32" ht="21" customHeight="1">
      <c r="A28" s="1"/>
      <c r="B28" s="694" t="s">
        <v>2747</v>
      </c>
      <c r="C28" s="694"/>
      <c r="D28" s="694"/>
      <c r="E28" s="694"/>
      <c r="F28" s="1"/>
      <c r="Z28" s="694" t="s">
        <v>2747</v>
      </c>
      <c r="AA28" s="694"/>
      <c r="AB28" s="694"/>
      <c r="AC28" s="694"/>
      <c r="AD28" s="1"/>
    </row>
    <row r="29" spans="1:32" ht="21" customHeight="1">
      <c r="A29" s="1"/>
      <c r="B29" s="694" t="s">
        <v>2748</v>
      </c>
      <c r="C29" s="694"/>
      <c r="D29" s="51" t="s">
        <v>2749</v>
      </c>
      <c r="E29" s="51" t="s">
        <v>2750</v>
      </c>
      <c r="F29" s="1"/>
      <c r="Z29" s="694" t="s">
        <v>2748</v>
      </c>
      <c r="AA29" s="694"/>
      <c r="AB29" s="51" t="s">
        <v>2749</v>
      </c>
      <c r="AC29" s="51" t="s">
        <v>2750</v>
      </c>
      <c r="AD29" s="1"/>
    </row>
    <row r="30" spans="1:32" ht="21" customHeight="1">
      <c r="A30" s="1"/>
      <c r="B30" s="707"/>
      <c r="C30" s="707"/>
      <c r="D30" s="629"/>
      <c r="E30" s="629"/>
      <c r="F30" s="1"/>
      <c r="Z30" s="711"/>
      <c r="AA30" s="711"/>
      <c r="AB30" s="627"/>
      <c r="AC30" s="627"/>
      <c r="AD30" s="1"/>
    </row>
    <row r="31" spans="1:32" ht="6" customHeight="1">
      <c r="A31" s="1"/>
      <c r="B31" s="1"/>
      <c r="C31" s="1"/>
      <c r="D31" s="1"/>
      <c r="E31" s="32"/>
      <c r="F31" s="1"/>
      <c r="Z31" s="1"/>
      <c r="AA31" s="1"/>
      <c r="AB31" s="1"/>
      <c r="AC31" s="32"/>
      <c r="AD31" s="1"/>
    </row>
    <row r="32" spans="1:32" ht="21" customHeight="1">
      <c r="A32" s="1"/>
      <c r="B32" s="1" t="s">
        <v>2502</v>
      </c>
      <c r="C32" s="1"/>
      <c r="D32" s="1"/>
      <c r="E32" s="32"/>
      <c r="F32" s="1"/>
      <c r="G32" s="277" t="s">
        <v>2753</v>
      </c>
      <c r="Z32" s="1" t="s">
        <v>2502</v>
      </c>
      <c r="AA32" s="1"/>
      <c r="AB32" s="1"/>
      <c r="AC32" s="32"/>
      <c r="AD32" s="1"/>
    </row>
    <row r="33" spans="1:30" ht="21" customHeight="1">
      <c r="A33" s="1"/>
      <c r="B33" s="694" t="s">
        <v>2752</v>
      </c>
      <c r="C33" s="694"/>
      <c r="D33" s="694"/>
      <c r="E33" s="694"/>
      <c r="F33" s="1"/>
      <c r="Z33" s="694" t="s">
        <v>2752</v>
      </c>
      <c r="AA33" s="694"/>
      <c r="AB33" s="694"/>
      <c r="AC33" s="694"/>
      <c r="AD33" s="1"/>
    </row>
    <row r="34" spans="1:30" ht="21" customHeight="1">
      <c r="A34" s="1"/>
      <c r="B34" s="694" t="s">
        <v>2748</v>
      </c>
      <c r="C34" s="694"/>
      <c r="D34" s="51" t="s">
        <v>2749</v>
      </c>
      <c r="E34" s="51" t="s">
        <v>2750</v>
      </c>
      <c r="F34" s="1"/>
      <c r="Z34" s="694" t="s">
        <v>2748</v>
      </c>
      <c r="AA34" s="694"/>
      <c r="AB34" s="51" t="s">
        <v>2749</v>
      </c>
      <c r="AC34" s="51" t="s">
        <v>2750</v>
      </c>
      <c r="AD34" s="1"/>
    </row>
    <row r="35" spans="1:30" ht="21" customHeight="1">
      <c r="A35" s="1"/>
      <c r="B35" s="707"/>
      <c r="C35" s="707"/>
      <c r="D35" s="629"/>
      <c r="E35" s="629"/>
      <c r="F35" s="1"/>
      <c r="Z35" s="711"/>
      <c r="AA35" s="711"/>
      <c r="AB35" s="627"/>
      <c r="AC35" s="627"/>
      <c r="AD35" s="1"/>
    </row>
    <row r="36" spans="1:30" ht="21" customHeight="1">
      <c r="A36" s="1"/>
      <c r="B36" s="694" t="s">
        <v>2501</v>
      </c>
      <c r="C36" s="694"/>
      <c r="D36" s="694"/>
      <c r="E36" s="629"/>
      <c r="F36" s="1"/>
      <c r="Z36" s="694" t="s">
        <v>2501</v>
      </c>
      <c r="AA36" s="694"/>
      <c r="AB36" s="694"/>
      <c r="AC36" s="629"/>
      <c r="AD36" s="1"/>
    </row>
    <row r="37" spans="1:30" ht="21" customHeight="1">
      <c r="A37" s="1"/>
      <c r="B37" s="694" t="s">
        <v>2500</v>
      </c>
      <c r="C37" s="694"/>
      <c r="D37" s="694"/>
      <c r="E37" s="629"/>
      <c r="F37" s="1"/>
      <c r="Z37" s="694" t="s">
        <v>2500</v>
      </c>
      <c r="AA37" s="694"/>
      <c r="AB37" s="694"/>
      <c r="AC37" s="629"/>
      <c r="AD37" s="1"/>
    </row>
  </sheetData>
  <sheetProtection algorithmName="SHA-512" hashValue="wwE9V91MTetewG3izU2EqxnZUhwTjlBmAfh+S4J7x4vm+AO5HB+qs8Z065mRG6gepexFbyH88YtBiyVty0iDEw==" saltValue="egvRiY2Mq/3dVlgvpE1N3g==" spinCount="100000" sheet="1"/>
  <mergeCells count="45">
    <mergeCell ref="Z37:AB37"/>
    <mergeCell ref="Z19:Z21"/>
    <mergeCell ref="AA19:AB19"/>
    <mergeCell ref="AA20:AB20"/>
    <mergeCell ref="AA21:AB21"/>
    <mergeCell ref="Z36:AB36"/>
    <mergeCell ref="Z23:AC23"/>
    <mergeCell ref="Z26:AC26"/>
    <mergeCell ref="Z27:AC27"/>
    <mergeCell ref="Z28:AC28"/>
    <mergeCell ref="Z29:AA29"/>
    <mergeCell ref="Z30:AA30"/>
    <mergeCell ref="Z33:AC33"/>
    <mergeCell ref="Z34:AA34"/>
    <mergeCell ref="Z35:AA35"/>
    <mergeCell ref="Z2:AB2"/>
    <mergeCell ref="Z3:AB3"/>
    <mergeCell ref="Z4:Z18"/>
    <mergeCell ref="AA4:AA5"/>
    <mergeCell ref="AA6:AA7"/>
    <mergeCell ref="AA8:AA10"/>
    <mergeCell ref="AA11:AA18"/>
    <mergeCell ref="G11:H12"/>
    <mergeCell ref="C21:D21"/>
    <mergeCell ref="C20:D20"/>
    <mergeCell ref="B37:D37"/>
    <mergeCell ref="B36:D36"/>
    <mergeCell ref="B19:B21"/>
    <mergeCell ref="C19:D19"/>
    <mergeCell ref="B23:E23"/>
    <mergeCell ref="B26:E26"/>
    <mergeCell ref="B27:E27"/>
    <mergeCell ref="B35:C35"/>
    <mergeCell ref="B28:E28"/>
    <mergeCell ref="B29:C29"/>
    <mergeCell ref="B30:C30"/>
    <mergeCell ref="B33:E33"/>
    <mergeCell ref="B34:C34"/>
    <mergeCell ref="C8:C10"/>
    <mergeCell ref="C11:C18"/>
    <mergeCell ref="B2:D2"/>
    <mergeCell ref="B4:B18"/>
    <mergeCell ref="B3:D3"/>
    <mergeCell ref="C4:C5"/>
    <mergeCell ref="C6:C7"/>
  </mergeCells>
  <phoneticPr fontId="19"/>
  <dataValidations count="3">
    <dataValidation type="list" allowBlank="1" showInputMessage="1" showErrorMessage="1" sqref="AB5" xr:uid="{00000000-0002-0000-0500-000000000000}">
      <formula1>"選択してください,個人名,会社名,町村名"</formula1>
    </dataValidation>
    <dataValidation type="list" allowBlank="1" showInputMessage="1" showErrorMessage="1" sqref="AC2 E2" xr:uid="{00000000-0002-0000-0500-000001000000}">
      <formula1>$AF$6:$AF$16</formula1>
    </dataValidation>
    <dataValidation type="list" allowBlank="1" showInputMessage="1" showErrorMessage="1" sqref="AC3 E3" xr:uid="{00000000-0002-0000-0500-000006000000}">
      <formula1>$AF$18:$AF$31</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CW81"/>
  <sheetViews>
    <sheetView showGridLines="0" showZeros="0" view="pageBreakPreview" topLeftCell="A12" zoomScale="115" zoomScaleNormal="100" zoomScaleSheetLayoutView="115" workbookViewId="0">
      <selection activeCell="N55" sqref="N55:S57"/>
    </sheetView>
  </sheetViews>
  <sheetFormatPr defaultColWidth="2.125" defaultRowHeight="15" customHeight="1"/>
  <cols>
    <col min="1" max="2" width="2.125" style="1"/>
    <col min="3" max="3" width="2.875" style="1" customWidth="1"/>
    <col min="4" max="7" width="2.125" style="1" customWidth="1"/>
    <col min="8" max="29" width="2.125" style="1"/>
    <col min="30" max="32" width="2.125" style="2"/>
    <col min="33" max="33" width="2.125" style="2" customWidth="1"/>
    <col min="34" max="43" width="2.125" style="2"/>
    <col min="44" max="44" width="2.125" style="2" customWidth="1"/>
    <col min="45" max="45" width="10.5" style="1" bestFit="1" customWidth="1"/>
    <col min="46" max="84" width="2.125" style="1"/>
    <col min="85" max="99" width="2.125" style="2"/>
    <col min="100" max="100" width="10.5" style="1" bestFit="1" customWidth="1"/>
    <col min="101" max="101" width="14.5" style="1" hidden="1" customWidth="1"/>
    <col min="102" max="16384" width="2.125" style="1"/>
  </cols>
  <sheetData>
    <row r="1" spans="1:99" ht="15" customHeight="1">
      <c r="A1" s="57" t="s">
        <v>2694</v>
      </c>
      <c r="AR1" s="3" t="s">
        <v>2692</v>
      </c>
      <c r="BD1" s="57" t="str">
        <f>A1</f>
        <v xml:space="preserve">第１号様式（第６条関係)  </v>
      </c>
      <c r="CU1" s="3" t="str">
        <f>AR1</f>
        <v>1/2枚目</v>
      </c>
    </row>
    <row r="2" spans="1:99" ht="15" customHeight="1">
      <c r="AA2" s="2"/>
      <c r="AE2" s="744"/>
      <c r="AF2" s="744"/>
      <c r="AG2" s="744"/>
      <c r="AH2" s="744"/>
      <c r="AI2" s="2" t="s">
        <v>0</v>
      </c>
      <c r="AJ2" s="744"/>
      <c r="AK2" s="744"/>
      <c r="AL2" s="744"/>
      <c r="AM2" s="33" t="s">
        <v>1</v>
      </c>
      <c r="AN2" s="744"/>
      <c r="AO2" s="744"/>
      <c r="AP2" s="744"/>
      <c r="AQ2" s="33" t="s">
        <v>2</v>
      </c>
      <c r="AS2" s="34" t="s">
        <v>3</v>
      </c>
      <c r="CD2" s="2"/>
      <c r="CH2" s="717" t="s">
        <v>2741</v>
      </c>
      <c r="CI2" s="717"/>
      <c r="CJ2" s="717"/>
      <c r="CK2" s="717"/>
      <c r="CL2" s="2" t="str">
        <f>AI2</f>
        <v>年</v>
      </c>
      <c r="CM2" s="717">
        <v>5</v>
      </c>
      <c r="CN2" s="717"/>
      <c r="CO2" s="717"/>
      <c r="CP2" s="33" t="str">
        <f>AM2</f>
        <v>月</v>
      </c>
      <c r="CQ2" s="717">
        <v>1</v>
      </c>
      <c r="CR2" s="717"/>
      <c r="CS2" s="717"/>
      <c r="CT2" s="33" t="str">
        <f>AQ2</f>
        <v>日</v>
      </c>
    </row>
    <row r="3" spans="1:99" ht="15" customHeight="1">
      <c r="A3" s="5" t="s">
        <v>4</v>
      </c>
      <c r="AB3" s="3"/>
      <c r="AC3" s="3"/>
      <c r="AD3" s="1"/>
      <c r="AE3" s="1"/>
      <c r="AF3" s="1"/>
      <c r="AG3" s="1"/>
      <c r="AH3" s="1"/>
      <c r="AI3" s="1"/>
      <c r="AJ3" s="1"/>
      <c r="AK3" s="1"/>
      <c r="AL3" s="1"/>
      <c r="AM3" s="1"/>
      <c r="AN3" s="1"/>
      <c r="AO3" s="1"/>
      <c r="AP3" s="1"/>
      <c r="AQ3" s="3"/>
      <c r="BD3" s="5" t="str">
        <f>A3</f>
        <v>公益財団法人　東京都環境公社</v>
      </c>
      <c r="CE3" s="3"/>
      <c r="CF3" s="3"/>
      <c r="CG3" s="1"/>
      <c r="CH3" s="1"/>
      <c r="CI3" s="1"/>
      <c r="CJ3" s="1"/>
      <c r="CK3" s="1"/>
      <c r="CL3" s="1"/>
      <c r="CM3" s="1"/>
      <c r="CN3" s="1"/>
      <c r="CO3" s="1"/>
      <c r="CP3" s="1"/>
      <c r="CQ3" s="1"/>
      <c r="CR3" s="1"/>
      <c r="CS3" s="1"/>
      <c r="CT3" s="3"/>
    </row>
    <row r="4" spans="1:99" ht="15" customHeight="1">
      <c r="A4" s="1" t="s">
        <v>5</v>
      </c>
      <c r="BD4" s="1" t="str">
        <f>A4</f>
        <v>　理事長　殿</v>
      </c>
    </row>
    <row r="5" spans="1:99" ht="9.9499999999999993" customHeight="1"/>
    <row r="6" spans="1:99" ht="15" customHeight="1">
      <c r="V6" s="5" t="s">
        <v>2581</v>
      </c>
      <c r="W6" s="5"/>
      <c r="X6" s="5"/>
      <c r="Y6" s="5"/>
      <c r="Z6" s="5"/>
      <c r="BY6" s="5" t="str">
        <f>V6</f>
        <v>（助成対象者）</v>
      </c>
      <c r="BZ6" s="5"/>
      <c r="CA6" s="5"/>
      <c r="CB6" s="5"/>
      <c r="CC6" s="5"/>
    </row>
    <row r="7" spans="1:99" ht="15" customHeight="1">
      <c r="U7" s="718" t="s">
        <v>6</v>
      </c>
      <c r="V7" s="718"/>
      <c r="W7" s="718"/>
      <c r="X7" s="718"/>
      <c r="Y7" s="718"/>
      <c r="Z7" s="482"/>
      <c r="AA7" s="745" t="str">
        <f>IF(基本情報!$E$6="","",基本情報!$E$6)</f>
        <v/>
      </c>
      <c r="AB7" s="745"/>
      <c r="AC7" s="745"/>
      <c r="AD7" s="720" t="str">
        <f>IF(基本情報!$E$7="","",基本情報!$E$7)</f>
        <v/>
      </c>
      <c r="AE7" s="720"/>
      <c r="AF7" s="720"/>
      <c r="AG7" s="720"/>
      <c r="AH7" s="720"/>
      <c r="AI7" s="720"/>
      <c r="AJ7" s="720"/>
      <c r="AK7" s="720"/>
      <c r="AL7" s="720"/>
      <c r="AM7" s="720"/>
      <c r="AN7" s="720"/>
      <c r="AO7" s="720"/>
      <c r="AP7" s="720"/>
      <c r="AQ7" s="720"/>
      <c r="BY7" s="718" t="str">
        <f>U7</f>
        <v>住　所</v>
      </c>
      <c r="BZ7" s="718"/>
      <c r="CA7" s="718"/>
      <c r="CB7" s="718"/>
      <c r="CC7" s="482"/>
      <c r="CD7" s="719" t="str">
        <f>IF(基本情報!AC6="","",基本情報!AC6)</f>
        <v>助成対象郵便</v>
      </c>
      <c r="CE7" s="719"/>
      <c r="CF7" s="719"/>
      <c r="CG7" s="720" t="str">
        <f>基本情報!AC7</f>
        <v>助成対象住所</v>
      </c>
      <c r="CH7" s="720"/>
      <c r="CI7" s="720"/>
      <c r="CJ7" s="720"/>
      <c r="CK7" s="720"/>
      <c r="CL7" s="720"/>
      <c r="CM7" s="720"/>
      <c r="CN7" s="720"/>
      <c r="CO7" s="720"/>
      <c r="CP7" s="720"/>
      <c r="CQ7" s="720"/>
      <c r="CR7" s="720"/>
      <c r="CS7" s="720"/>
      <c r="CT7" s="720"/>
    </row>
    <row r="8" spans="1:99" ht="15" customHeight="1">
      <c r="U8" s="718"/>
      <c r="V8" s="718"/>
      <c r="W8" s="718"/>
      <c r="X8" s="718"/>
      <c r="Y8" s="718"/>
      <c r="Z8" s="482"/>
      <c r="AA8" s="745"/>
      <c r="AB8" s="745"/>
      <c r="AC8" s="745"/>
      <c r="AD8" s="720"/>
      <c r="AE8" s="720"/>
      <c r="AF8" s="720"/>
      <c r="AG8" s="720"/>
      <c r="AH8" s="720"/>
      <c r="AI8" s="720"/>
      <c r="AJ8" s="720"/>
      <c r="AK8" s="720"/>
      <c r="AL8" s="720"/>
      <c r="AM8" s="720"/>
      <c r="AN8" s="720"/>
      <c r="AO8" s="720"/>
      <c r="AP8" s="720"/>
      <c r="AQ8" s="720"/>
      <c r="BY8" s="718"/>
      <c r="BZ8" s="718"/>
      <c r="CA8" s="718"/>
      <c r="CB8" s="718"/>
      <c r="CC8" s="482"/>
      <c r="CD8" s="719"/>
      <c r="CE8" s="719"/>
      <c r="CF8" s="719"/>
      <c r="CG8" s="720"/>
      <c r="CH8" s="720"/>
      <c r="CI8" s="720"/>
      <c r="CJ8" s="720"/>
      <c r="CK8" s="720"/>
      <c r="CL8" s="720"/>
      <c r="CM8" s="720"/>
      <c r="CN8" s="720"/>
      <c r="CO8" s="720"/>
      <c r="CP8" s="720"/>
      <c r="CQ8" s="720"/>
      <c r="CR8" s="720"/>
      <c r="CS8" s="720"/>
      <c r="CT8" s="720"/>
    </row>
    <row r="9" spans="1:99" ht="15" customHeight="1">
      <c r="U9" s="718" t="s">
        <v>2761</v>
      </c>
      <c r="V9" s="718"/>
      <c r="W9" s="718"/>
      <c r="X9" s="718"/>
      <c r="Y9" s="718"/>
      <c r="Z9" s="482"/>
      <c r="AA9" s="720" t="str">
        <f>IF(基本情報!$E$5="","",基本情報!$E$5)</f>
        <v/>
      </c>
      <c r="AB9" s="720"/>
      <c r="AC9" s="720"/>
      <c r="AD9" s="720"/>
      <c r="AE9" s="720"/>
      <c r="AF9" s="720"/>
      <c r="AG9" s="720"/>
      <c r="AH9" s="720"/>
      <c r="AI9" s="720"/>
      <c r="AJ9" s="720"/>
      <c r="AK9" s="720"/>
      <c r="AL9" s="720"/>
      <c r="AM9" s="720"/>
      <c r="AN9" s="720"/>
      <c r="AO9" s="720"/>
      <c r="AP9" s="720"/>
      <c r="AQ9" s="720"/>
      <c r="BY9" s="718" t="str">
        <f>U9</f>
        <v>名　称</v>
      </c>
      <c r="BZ9" s="718"/>
      <c r="CA9" s="718"/>
      <c r="CB9" s="718"/>
      <c r="CC9" s="482"/>
      <c r="CD9" s="720" t="str">
        <f>基本情報!AC5</f>
        <v>助成対象会社名</v>
      </c>
      <c r="CE9" s="720"/>
      <c r="CF9" s="720"/>
      <c r="CG9" s="720"/>
      <c r="CH9" s="720"/>
      <c r="CI9" s="720"/>
      <c r="CJ9" s="720"/>
      <c r="CK9" s="720"/>
      <c r="CL9" s="720"/>
      <c r="CM9" s="720"/>
      <c r="CN9" s="720"/>
      <c r="CO9" s="720"/>
      <c r="CP9" s="720"/>
      <c r="CQ9" s="720"/>
      <c r="CR9" s="720"/>
      <c r="CS9" s="720"/>
      <c r="CT9" s="720"/>
    </row>
    <row r="10" spans="1:99" ht="15" customHeight="1">
      <c r="U10" s="718"/>
      <c r="V10" s="718"/>
      <c r="W10" s="718"/>
      <c r="X10" s="718"/>
      <c r="Y10" s="718"/>
      <c r="Z10" s="482"/>
      <c r="AA10" s="720"/>
      <c r="AB10" s="720"/>
      <c r="AC10" s="720"/>
      <c r="AD10" s="720"/>
      <c r="AE10" s="720"/>
      <c r="AF10" s="720"/>
      <c r="AG10" s="720"/>
      <c r="AH10" s="720"/>
      <c r="AI10" s="720"/>
      <c r="AJ10" s="720"/>
      <c r="AK10" s="720"/>
      <c r="AL10" s="720"/>
      <c r="AM10" s="720"/>
      <c r="AN10" s="720"/>
      <c r="AO10" s="720"/>
      <c r="AP10" s="720"/>
      <c r="AQ10" s="720"/>
      <c r="BY10" s="718"/>
      <c r="BZ10" s="718"/>
      <c r="CA10" s="718"/>
      <c r="CB10" s="718"/>
      <c r="CC10" s="482"/>
      <c r="CD10" s="720"/>
      <c r="CE10" s="720"/>
      <c r="CF10" s="720"/>
      <c r="CG10" s="720"/>
      <c r="CH10" s="720"/>
      <c r="CI10" s="720"/>
      <c r="CJ10" s="720"/>
      <c r="CK10" s="720"/>
      <c r="CL10" s="720"/>
      <c r="CM10" s="720"/>
      <c r="CN10" s="720"/>
      <c r="CO10" s="720"/>
      <c r="CP10" s="720"/>
      <c r="CQ10" s="720"/>
      <c r="CR10" s="720"/>
      <c r="CS10" s="720"/>
      <c r="CT10" s="720"/>
    </row>
    <row r="11" spans="1:99" ht="28.5" customHeight="1">
      <c r="U11" s="794" t="s">
        <v>2773</v>
      </c>
      <c r="V11" s="794"/>
      <c r="W11" s="794"/>
      <c r="X11" s="794"/>
      <c r="Y11" s="794"/>
      <c r="Z11" s="592"/>
      <c r="AA11" s="724" t="str">
        <f>IF(基本情報!$E$8="","",基本情報!$E$8)</f>
        <v/>
      </c>
      <c r="AB11" s="724"/>
      <c r="AC11" s="724"/>
      <c r="AD11" s="724"/>
      <c r="AE11" s="724"/>
      <c r="AF11" s="724"/>
      <c r="AG11" s="724"/>
      <c r="AH11" s="724" t="str">
        <f>IF(基本情報!$E$10="","",基本情報!$E$10)</f>
        <v/>
      </c>
      <c r="AI11" s="724"/>
      <c r="AJ11" s="724"/>
      <c r="AK11" s="724"/>
      <c r="AL11" s="724"/>
      <c r="AM11" s="724"/>
      <c r="AN11" s="724"/>
      <c r="AO11" s="724"/>
      <c r="AP11" s="724"/>
      <c r="AQ11" s="724"/>
      <c r="BY11" s="721" t="str">
        <f>U11</f>
        <v>代表者の職
氏名</v>
      </c>
      <c r="BZ11" s="721"/>
      <c r="CA11" s="721"/>
      <c r="CB11" s="721"/>
      <c r="CC11" s="592"/>
      <c r="CD11" s="720" t="str">
        <f>基本情報!AC8</f>
        <v>助成対象　役職名</v>
      </c>
      <c r="CE11" s="720"/>
      <c r="CF11" s="720"/>
      <c r="CG11" s="720"/>
      <c r="CH11" s="720"/>
      <c r="CI11" s="720"/>
      <c r="CJ11" s="480"/>
      <c r="CK11" s="720" t="str">
        <f>基本情報!AC10</f>
        <v>助成対象　代表者名</v>
      </c>
      <c r="CL11" s="720"/>
      <c r="CM11" s="720"/>
      <c r="CN11" s="720"/>
      <c r="CO11" s="720"/>
      <c r="CP11" s="720"/>
      <c r="CQ11" s="720"/>
      <c r="CR11" s="720"/>
      <c r="CS11" s="720"/>
      <c r="CT11" s="720"/>
    </row>
    <row r="12" spans="1:99" ht="12.95" customHeight="1">
      <c r="V12" s="592"/>
      <c r="W12" s="592"/>
      <c r="X12" s="592"/>
      <c r="Y12" s="592"/>
      <c r="Z12" s="592"/>
      <c r="AA12" s="4"/>
      <c r="AB12" s="4"/>
      <c r="AC12" s="4"/>
      <c r="AD12" s="4"/>
      <c r="AE12" s="4"/>
      <c r="AF12" s="4"/>
      <c r="AG12" s="4"/>
      <c r="AH12" s="523"/>
      <c r="AI12" s="523"/>
      <c r="AJ12" s="523"/>
      <c r="AK12" s="523"/>
      <c r="AL12" s="523"/>
      <c r="AM12" s="523"/>
      <c r="AN12" s="523"/>
      <c r="AO12" s="523"/>
      <c r="AP12" s="523"/>
      <c r="AQ12" s="523"/>
      <c r="AT12" s="34"/>
      <c r="BY12" s="482"/>
      <c r="BZ12" s="482"/>
      <c r="CA12" s="482"/>
      <c r="CB12" s="482"/>
      <c r="CC12" s="592"/>
      <c r="CD12" s="523"/>
      <c r="CE12" s="523"/>
      <c r="CF12" s="523"/>
      <c r="CG12" s="523"/>
      <c r="CH12" s="523"/>
      <c r="CI12" s="523"/>
      <c r="CJ12" s="523"/>
      <c r="CK12" s="523"/>
      <c r="CL12" s="523"/>
      <c r="CM12" s="523"/>
      <c r="CN12" s="523"/>
      <c r="CO12" s="523"/>
      <c r="CP12" s="523"/>
      <c r="CQ12" s="523"/>
      <c r="CR12" s="523"/>
      <c r="CS12" s="523"/>
      <c r="CT12" s="523"/>
    </row>
    <row r="13" spans="1:99" ht="12.95" customHeight="1">
      <c r="V13" s="592"/>
      <c r="W13" s="592"/>
      <c r="X13" s="592"/>
      <c r="Y13" s="592"/>
      <c r="Z13" s="592"/>
      <c r="AA13" s="523"/>
      <c r="AB13" s="523"/>
      <c r="AC13" s="523"/>
      <c r="AD13" s="523"/>
      <c r="AE13" s="523"/>
      <c r="AF13" s="523"/>
      <c r="AG13" s="523"/>
      <c r="AH13" s="523"/>
      <c r="AI13" s="523"/>
      <c r="AJ13" s="523"/>
      <c r="AK13" s="523"/>
      <c r="AL13" s="523"/>
      <c r="AM13" s="523"/>
      <c r="AN13" s="523"/>
      <c r="AO13" s="523"/>
      <c r="AP13" s="523"/>
      <c r="AQ13" s="523"/>
      <c r="AS13" s="34"/>
      <c r="AT13" s="34"/>
      <c r="BY13" s="482"/>
      <c r="BZ13" s="482"/>
      <c r="CA13" s="482"/>
      <c r="CB13" s="482"/>
      <c r="CC13" s="592"/>
      <c r="CD13" s="523"/>
      <c r="CE13" s="523"/>
      <c r="CF13" s="523"/>
      <c r="CG13" s="523"/>
      <c r="CH13" s="523"/>
      <c r="CI13" s="523"/>
      <c r="CJ13" s="523"/>
      <c r="CK13" s="523"/>
      <c r="CL13" s="523"/>
      <c r="CM13" s="523"/>
      <c r="CN13" s="523"/>
      <c r="CO13" s="523"/>
      <c r="CP13" s="523"/>
      <c r="CQ13" s="523"/>
      <c r="CR13" s="523"/>
      <c r="CS13" s="523"/>
      <c r="CT13" s="523"/>
    </row>
    <row r="14" spans="1:99" ht="15" customHeight="1">
      <c r="B14" s="725" t="s">
        <v>2709</v>
      </c>
      <c r="C14" s="725"/>
      <c r="D14" s="725"/>
      <c r="E14" s="725"/>
      <c r="F14" s="725"/>
      <c r="G14" s="725"/>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BE14" s="722" t="str">
        <f>B14</f>
        <v>島しょ地域における再エネ導入促進事業</v>
      </c>
      <c r="BF14" s="722"/>
      <c r="BG14" s="722"/>
      <c r="BH14" s="722"/>
      <c r="BI14" s="722"/>
      <c r="BJ14" s="722"/>
      <c r="BK14" s="722"/>
      <c r="BL14" s="722"/>
      <c r="BM14" s="722"/>
      <c r="BN14" s="722"/>
      <c r="BO14" s="722"/>
      <c r="BP14" s="722"/>
      <c r="BQ14" s="722"/>
      <c r="BR14" s="722"/>
      <c r="BS14" s="722"/>
      <c r="BT14" s="722"/>
      <c r="BU14" s="722"/>
      <c r="BV14" s="722"/>
      <c r="BW14" s="722"/>
      <c r="BX14" s="722"/>
      <c r="BY14" s="722"/>
      <c r="BZ14" s="722"/>
      <c r="CA14" s="722"/>
      <c r="CB14" s="722"/>
      <c r="CC14" s="722"/>
      <c r="CD14" s="722"/>
      <c r="CE14" s="722"/>
      <c r="CF14" s="722"/>
      <c r="CG14" s="722"/>
      <c r="CH14" s="722"/>
      <c r="CI14" s="722"/>
      <c r="CJ14" s="722"/>
      <c r="CK14" s="722"/>
      <c r="CL14" s="722"/>
      <c r="CM14" s="722"/>
      <c r="CN14" s="722"/>
      <c r="CO14" s="722"/>
      <c r="CP14" s="722"/>
      <c r="CQ14" s="722"/>
      <c r="CR14" s="722"/>
      <c r="CS14" s="722"/>
      <c r="CT14" s="722"/>
    </row>
    <row r="15" spans="1:99" ht="15" customHeight="1">
      <c r="B15" s="725"/>
      <c r="C15" s="725"/>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BE15" s="722"/>
      <c r="BF15" s="722"/>
      <c r="BG15" s="722"/>
      <c r="BH15" s="722"/>
      <c r="BI15" s="722"/>
      <c r="BJ15" s="722"/>
      <c r="BK15" s="722"/>
      <c r="BL15" s="722"/>
      <c r="BM15" s="722"/>
      <c r="BN15" s="722"/>
      <c r="BO15" s="722"/>
      <c r="BP15" s="722"/>
      <c r="BQ15" s="722"/>
      <c r="BR15" s="722"/>
      <c r="BS15" s="722"/>
      <c r="BT15" s="722"/>
      <c r="BU15" s="722"/>
      <c r="BV15" s="722"/>
      <c r="BW15" s="722"/>
      <c r="BX15" s="722"/>
      <c r="BY15" s="722"/>
      <c r="BZ15" s="722"/>
      <c r="CA15" s="722"/>
      <c r="CB15" s="722"/>
      <c r="CC15" s="722"/>
      <c r="CD15" s="722"/>
      <c r="CE15" s="722"/>
      <c r="CF15" s="722"/>
      <c r="CG15" s="722"/>
      <c r="CH15" s="722"/>
      <c r="CI15" s="722"/>
      <c r="CJ15" s="722"/>
      <c r="CK15" s="722"/>
      <c r="CL15" s="722"/>
      <c r="CM15" s="722"/>
      <c r="CN15" s="722"/>
      <c r="CO15" s="722"/>
      <c r="CP15" s="722"/>
      <c r="CQ15" s="722"/>
      <c r="CR15" s="722"/>
      <c r="CS15" s="722"/>
      <c r="CT15" s="722"/>
    </row>
    <row r="16" spans="1:99" ht="15" customHeight="1">
      <c r="B16" s="725" t="s">
        <v>251</v>
      </c>
      <c r="C16" s="725"/>
      <c r="D16" s="725"/>
      <c r="E16" s="725"/>
      <c r="F16" s="725"/>
      <c r="G16" s="725"/>
      <c r="H16" s="725"/>
      <c r="I16" s="725"/>
      <c r="J16" s="725"/>
      <c r="K16" s="725"/>
      <c r="L16" s="725"/>
      <c r="M16" s="725"/>
      <c r="N16" s="725"/>
      <c r="O16" s="725"/>
      <c r="P16" s="725"/>
      <c r="Q16" s="725"/>
      <c r="R16" s="725"/>
      <c r="S16" s="725"/>
      <c r="T16" s="725"/>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BE16" s="722" t="str">
        <f>B16</f>
        <v>助成金交付申請書</v>
      </c>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722"/>
      <c r="CH16" s="722"/>
      <c r="CI16" s="722"/>
      <c r="CJ16" s="722"/>
      <c r="CK16" s="722"/>
      <c r="CL16" s="722"/>
      <c r="CM16" s="722"/>
      <c r="CN16" s="722"/>
      <c r="CO16" s="722"/>
      <c r="CP16" s="722"/>
      <c r="CQ16" s="722"/>
      <c r="CR16" s="722"/>
      <c r="CS16" s="722"/>
      <c r="CT16" s="722"/>
    </row>
    <row r="17" spans="2:101" ht="15" customHeight="1">
      <c r="B17" s="725"/>
      <c r="C17" s="725"/>
      <c r="D17" s="725"/>
      <c r="E17" s="725"/>
      <c r="F17" s="725"/>
      <c r="G17" s="725"/>
      <c r="H17" s="725"/>
      <c r="I17" s="725"/>
      <c r="J17" s="725"/>
      <c r="K17" s="725"/>
      <c r="L17" s="725"/>
      <c r="M17" s="725"/>
      <c r="N17" s="725"/>
      <c r="O17" s="725"/>
      <c r="P17" s="725"/>
      <c r="Q17" s="725"/>
      <c r="R17" s="725"/>
      <c r="S17" s="725"/>
      <c r="T17" s="725"/>
      <c r="U17" s="725"/>
      <c r="V17" s="725"/>
      <c r="W17" s="725"/>
      <c r="X17" s="725"/>
      <c r="Y17" s="725"/>
      <c r="Z17" s="725"/>
      <c r="AA17" s="725"/>
      <c r="AB17" s="725"/>
      <c r="AC17" s="725"/>
      <c r="AD17" s="725"/>
      <c r="AE17" s="725"/>
      <c r="AF17" s="725"/>
      <c r="AG17" s="725"/>
      <c r="AH17" s="725"/>
      <c r="AI17" s="725"/>
      <c r="AJ17" s="725"/>
      <c r="AK17" s="725"/>
      <c r="AL17" s="725"/>
      <c r="AM17" s="725"/>
      <c r="AN17" s="725"/>
      <c r="AO17" s="725"/>
      <c r="AP17" s="725"/>
      <c r="AQ17" s="725"/>
      <c r="BE17" s="722"/>
      <c r="BF17" s="722"/>
      <c r="BG17" s="722"/>
      <c r="BH17" s="722"/>
      <c r="BI17" s="722"/>
      <c r="BJ17" s="722"/>
      <c r="BK17" s="722"/>
      <c r="BL17" s="722"/>
      <c r="BM17" s="722"/>
      <c r="BN17" s="722"/>
      <c r="BO17" s="722"/>
      <c r="BP17" s="722"/>
      <c r="BQ17" s="722"/>
      <c r="BR17" s="722"/>
      <c r="BS17" s="722"/>
      <c r="BT17" s="722"/>
      <c r="BU17" s="722"/>
      <c r="BV17" s="722"/>
      <c r="BW17" s="722"/>
      <c r="BX17" s="722"/>
      <c r="BY17" s="722"/>
      <c r="BZ17" s="722"/>
      <c r="CA17" s="722"/>
      <c r="CB17" s="722"/>
      <c r="CC17" s="722"/>
      <c r="CD17" s="722"/>
      <c r="CE17" s="722"/>
      <c r="CF17" s="722"/>
      <c r="CG17" s="722"/>
      <c r="CH17" s="722"/>
      <c r="CI17" s="722"/>
      <c r="CJ17" s="722"/>
      <c r="CK17" s="722"/>
      <c r="CL17" s="722"/>
      <c r="CM17" s="722"/>
      <c r="CN17" s="722"/>
      <c r="CO17" s="722"/>
      <c r="CP17" s="722"/>
      <c r="CQ17" s="722"/>
      <c r="CR17" s="722"/>
      <c r="CS17" s="722"/>
      <c r="CT17" s="722"/>
    </row>
    <row r="18" spans="2:101" ht="15" customHeight="1">
      <c r="B18" s="726" t="s">
        <v>2786</v>
      </c>
      <c r="C18" s="726"/>
      <c r="D18" s="726"/>
      <c r="E18" s="726"/>
      <c r="F18" s="726"/>
      <c r="G18" s="726"/>
      <c r="H18" s="726"/>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BE18" s="680" t="str">
        <f>B18</f>
        <v>　島しょ地域における再エネ導入促進事業助成金交付要綱（令和７年４月23日付７都環公地温第271号） 第６条第１項の規定に基づき、下記のとおり助成金の交付を申請します。</v>
      </c>
      <c r="BF18" s="680"/>
      <c r="BG18" s="680"/>
      <c r="BH18" s="680"/>
      <c r="BI18" s="680"/>
      <c r="BJ18" s="680"/>
      <c r="BK18" s="680"/>
      <c r="BL18" s="680"/>
      <c r="BM18" s="680"/>
      <c r="BN18" s="680"/>
      <c r="BO18" s="680"/>
      <c r="BP18" s="680"/>
      <c r="BQ18" s="680"/>
      <c r="BR18" s="680"/>
      <c r="BS18" s="680"/>
      <c r="BT18" s="680"/>
      <c r="BU18" s="680"/>
      <c r="BV18" s="680"/>
      <c r="BW18" s="680"/>
      <c r="BX18" s="680"/>
      <c r="BY18" s="680"/>
      <c r="BZ18" s="680"/>
      <c r="CA18" s="680"/>
      <c r="CB18" s="680"/>
      <c r="CC18" s="680"/>
      <c r="CD18" s="680"/>
      <c r="CE18" s="680"/>
      <c r="CF18" s="680"/>
      <c r="CG18" s="680"/>
      <c r="CH18" s="680"/>
      <c r="CI18" s="680"/>
      <c r="CJ18" s="680"/>
      <c r="CK18" s="680"/>
      <c r="CL18" s="680"/>
      <c r="CM18" s="680"/>
      <c r="CN18" s="680"/>
      <c r="CO18" s="680"/>
      <c r="CP18" s="680"/>
      <c r="CQ18" s="680"/>
      <c r="CR18" s="680"/>
      <c r="CS18" s="680"/>
      <c r="CT18" s="680"/>
    </row>
    <row r="19" spans="2:101" ht="15" customHeight="1">
      <c r="B19" s="726"/>
      <c r="C19" s="726"/>
      <c r="D19" s="726"/>
      <c r="E19" s="726"/>
      <c r="F19" s="726"/>
      <c r="G19" s="726"/>
      <c r="H19" s="726"/>
      <c r="I19" s="726"/>
      <c r="J19" s="726"/>
      <c r="K19" s="726"/>
      <c r="L19" s="726"/>
      <c r="M19" s="726"/>
      <c r="N19" s="726"/>
      <c r="O19" s="726"/>
      <c r="P19" s="726"/>
      <c r="Q19" s="726"/>
      <c r="R19" s="726"/>
      <c r="S19" s="726"/>
      <c r="T19" s="726"/>
      <c r="U19" s="726"/>
      <c r="V19" s="726"/>
      <c r="W19" s="726"/>
      <c r="X19" s="726"/>
      <c r="Y19" s="726"/>
      <c r="Z19" s="726"/>
      <c r="AA19" s="726"/>
      <c r="AB19" s="726"/>
      <c r="AC19" s="726"/>
      <c r="AD19" s="726"/>
      <c r="AE19" s="726"/>
      <c r="AF19" s="726"/>
      <c r="AG19" s="726"/>
      <c r="AH19" s="726"/>
      <c r="AI19" s="726"/>
      <c r="AJ19" s="726"/>
      <c r="AK19" s="726"/>
      <c r="AL19" s="726"/>
      <c r="AM19" s="726"/>
      <c r="AN19" s="726"/>
      <c r="AO19" s="726"/>
      <c r="AP19" s="726"/>
      <c r="AQ19" s="726"/>
      <c r="BE19" s="680"/>
      <c r="BF19" s="680"/>
      <c r="BG19" s="680"/>
      <c r="BH19" s="680"/>
      <c r="BI19" s="680"/>
      <c r="BJ19" s="680"/>
      <c r="BK19" s="680"/>
      <c r="BL19" s="680"/>
      <c r="BM19" s="680"/>
      <c r="BN19" s="680"/>
      <c r="BO19" s="680"/>
      <c r="BP19" s="680"/>
      <c r="BQ19" s="680"/>
      <c r="BR19" s="680"/>
      <c r="BS19" s="680"/>
      <c r="BT19" s="680"/>
      <c r="BU19" s="680"/>
      <c r="BV19" s="680"/>
      <c r="BW19" s="680"/>
      <c r="BX19" s="680"/>
      <c r="BY19" s="680"/>
      <c r="BZ19" s="680"/>
      <c r="CA19" s="680"/>
      <c r="CB19" s="680"/>
      <c r="CC19" s="680"/>
      <c r="CD19" s="680"/>
      <c r="CE19" s="680"/>
      <c r="CF19" s="680"/>
      <c r="CG19" s="680"/>
      <c r="CH19" s="680"/>
      <c r="CI19" s="680"/>
      <c r="CJ19" s="680"/>
      <c r="CK19" s="680"/>
      <c r="CL19" s="680"/>
      <c r="CM19" s="680"/>
      <c r="CN19" s="680"/>
      <c r="CO19" s="680"/>
      <c r="CP19" s="680"/>
      <c r="CQ19" s="680"/>
      <c r="CR19" s="680"/>
      <c r="CS19" s="680"/>
      <c r="CT19" s="680"/>
    </row>
    <row r="20" spans="2:101" ht="15" customHeight="1">
      <c r="B20" s="483"/>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BE20" s="478"/>
      <c r="BF20" s="478"/>
      <c r="BG20" s="478"/>
      <c r="BH20" s="478"/>
      <c r="BI20" s="478"/>
      <c r="BJ20" s="478"/>
      <c r="BK20" s="478"/>
      <c r="BL20" s="478"/>
      <c r="BM20" s="478"/>
      <c r="BN20" s="478"/>
      <c r="BO20" s="478"/>
      <c r="BP20" s="478"/>
      <c r="BQ20" s="478"/>
      <c r="BR20" s="478"/>
      <c r="BS20" s="478"/>
      <c r="BT20" s="478"/>
      <c r="BU20" s="478"/>
      <c r="BV20" s="478"/>
      <c r="BW20" s="478"/>
      <c r="BX20" s="478"/>
      <c r="BY20" s="478"/>
      <c r="BZ20" s="478"/>
      <c r="CA20" s="478"/>
      <c r="CB20" s="478"/>
      <c r="CC20" s="478"/>
      <c r="CD20" s="478"/>
      <c r="CE20" s="478"/>
      <c r="CF20" s="478"/>
      <c r="CG20" s="478"/>
      <c r="CH20" s="478"/>
      <c r="CI20" s="478"/>
      <c r="CJ20" s="478"/>
      <c r="CK20" s="478"/>
      <c r="CL20" s="478"/>
      <c r="CM20" s="478"/>
      <c r="CN20" s="478"/>
      <c r="CO20" s="478"/>
      <c r="CP20" s="478"/>
      <c r="CQ20" s="478"/>
      <c r="CR20" s="478"/>
      <c r="CS20" s="478"/>
      <c r="CT20" s="478"/>
      <c r="CW20" s="621">
        <v>49279</v>
      </c>
    </row>
    <row r="21" spans="2:101" ht="15" customHeight="1">
      <c r="B21" s="716" t="s">
        <v>7</v>
      </c>
      <c r="C21" s="716"/>
      <c r="D21" s="716"/>
      <c r="E21" s="716"/>
      <c r="F21" s="716"/>
      <c r="G21" s="716"/>
      <c r="H21" s="716"/>
      <c r="I21" s="716"/>
      <c r="J21" s="716"/>
      <c r="K21" s="716"/>
      <c r="L21" s="716"/>
      <c r="M21" s="716"/>
      <c r="N21" s="716"/>
      <c r="O21" s="716"/>
      <c r="P21" s="716"/>
      <c r="Q21" s="716"/>
      <c r="R21" s="716"/>
      <c r="S21" s="716"/>
      <c r="T21" s="716"/>
      <c r="U21" s="716"/>
      <c r="V21" s="716"/>
      <c r="W21" s="716"/>
      <c r="X21" s="716"/>
      <c r="Y21" s="716"/>
      <c r="Z21" s="716"/>
      <c r="AA21" s="716"/>
      <c r="AB21" s="716"/>
      <c r="AC21" s="716"/>
      <c r="AD21" s="716"/>
      <c r="AE21" s="716"/>
      <c r="AF21" s="716"/>
      <c r="AG21" s="716"/>
      <c r="AH21" s="716"/>
      <c r="AI21" s="716"/>
      <c r="AJ21" s="716"/>
      <c r="AK21" s="716"/>
      <c r="AL21" s="716"/>
      <c r="AM21" s="716"/>
      <c r="AN21" s="716"/>
      <c r="AO21" s="716"/>
      <c r="AP21" s="716"/>
      <c r="AQ21" s="716"/>
      <c r="BE21" s="716" t="str">
        <f>B21</f>
        <v>記</v>
      </c>
      <c r="BF21" s="716"/>
      <c r="BG21" s="716"/>
      <c r="BH21" s="716"/>
      <c r="BI21" s="716"/>
      <c r="BJ21" s="716"/>
      <c r="BK21" s="716"/>
      <c r="BL21" s="716"/>
      <c r="BM21" s="716"/>
      <c r="BN21" s="716"/>
      <c r="BO21" s="716"/>
      <c r="BP21" s="716"/>
      <c r="BQ21" s="716"/>
      <c r="BR21" s="716"/>
      <c r="BS21" s="716"/>
      <c r="BT21" s="716"/>
      <c r="BU21" s="716"/>
      <c r="BV21" s="716"/>
      <c r="BW21" s="716"/>
      <c r="BX21" s="716"/>
      <c r="BY21" s="716"/>
      <c r="BZ21" s="716"/>
      <c r="CA21" s="716"/>
      <c r="CB21" s="716"/>
      <c r="CC21" s="716"/>
      <c r="CD21" s="716"/>
      <c r="CE21" s="716"/>
      <c r="CF21" s="716"/>
      <c r="CG21" s="716"/>
      <c r="CH21" s="716"/>
      <c r="CI21" s="716"/>
      <c r="CJ21" s="716"/>
      <c r="CK21" s="716"/>
      <c r="CL21" s="716"/>
      <c r="CM21" s="716"/>
      <c r="CN21" s="716"/>
      <c r="CO21" s="716"/>
      <c r="CP21" s="716"/>
      <c r="CQ21" s="716"/>
      <c r="CR21" s="716"/>
      <c r="CS21" s="716"/>
      <c r="CT21" s="716"/>
      <c r="CW21" s="621">
        <v>47453</v>
      </c>
    </row>
    <row r="22" spans="2:101" ht="1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BE22" s="573"/>
      <c r="BF22" s="573"/>
      <c r="BG22" s="573"/>
      <c r="BH22" s="573"/>
      <c r="BI22" s="573"/>
      <c r="BJ22" s="573"/>
      <c r="BK22" s="573"/>
      <c r="BL22" s="573"/>
      <c r="BM22" s="573"/>
      <c r="BN22" s="573"/>
      <c r="BO22" s="573"/>
      <c r="BP22" s="573"/>
      <c r="BQ22" s="573"/>
      <c r="BR22" s="573"/>
      <c r="BS22" s="573"/>
      <c r="BT22" s="573"/>
      <c r="BU22" s="573"/>
      <c r="BV22" s="573"/>
      <c r="BW22" s="573"/>
      <c r="BX22" s="573"/>
      <c r="BY22" s="573"/>
      <c r="BZ22" s="573"/>
      <c r="CA22" s="573"/>
      <c r="CB22" s="573"/>
      <c r="CC22" s="573"/>
      <c r="CD22" s="573"/>
      <c r="CE22" s="573"/>
      <c r="CF22" s="573"/>
      <c r="CG22" s="573"/>
      <c r="CH22" s="573"/>
      <c r="CI22" s="573"/>
      <c r="CJ22" s="573"/>
      <c r="CK22" s="573"/>
      <c r="CL22" s="573"/>
      <c r="CM22" s="573"/>
      <c r="CN22" s="573"/>
      <c r="CO22" s="573"/>
      <c r="CP22" s="573"/>
      <c r="CQ22" s="573"/>
      <c r="CR22" s="573"/>
      <c r="CS22" s="573"/>
      <c r="CT22" s="573"/>
      <c r="CW22" s="1" t="s">
        <v>2717</v>
      </c>
    </row>
    <row r="23" spans="2:101" ht="27" customHeight="1">
      <c r="B23" s="695" t="s">
        <v>2700</v>
      </c>
      <c r="C23" s="695"/>
      <c r="D23" s="695"/>
      <c r="E23" s="695"/>
      <c r="F23" s="695"/>
      <c r="G23" s="695"/>
      <c r="H23" s="695"/>
      <c r="I23" s="695"/>
      <c r="J23" s="695"/>
      <c r="K23" s="695"/>
      <c r="L23" s="695"/>
      <c r="M23" s="695"/>
      <c r="N23" s="695"/>
      <c r="O23" s="739" t="s">
        <v>2701</v>
      </c>
      <c r="P23" s="740"/>
      <c r="Q23" s="740"/>
      <c r="R23" s="740"/>
      <c r="S23" s="740"/>
      <c r="T23" s="740"/>
      <c r="U23" s="771">
        <f>基本情報!$E$20</f>
        <v>0</v>
      </c>
      <c r="V23" s="771"/>
      <c r="W23" s="771"/>
      <c r="X23" s="771"/>
      <c r="Y23" s="771"/>
      <c r="Z23" s="771"/>
      <c r="AA23" s="771"/>
      <c r="AB23" s="771"/>
      <c r="AC23" s="771"/>
      <c r="AD23" s="771"/>
      <c r="AE23" s="771"/>
      <c r="AF23" s="771"/>
      <c r="AG23" s="771"/>
      <c r="AH23" s="771"/>
      <c r="AI23" s="771"/>
      <c r="AJ23" s="771"/>
      <c r="AK23" s="771"/>
      <c r="AL23" s="771"/>
      <c r="AM23" s="771"/>
      <c r="AN23" s="771"/>
      <c r="AO23" s="771"/>
      <c r="AP23" s="771"/>
      <c r="AQ23" s="772"/>
      <c r="BE23" s="723" t="str">
        <f>B23</f>
        <v>再生可能エネルギー発電設備</v>
      </c>
      <c r="BF23" s="723"/>
      <c r="BG23" s="723"/>
      <c r="BH23" s="723"/>
      <c r="BI23" s="723"/>
      <c r="BJ23" s="723"/>
      <c r="BK23" s="723"/>
      <c r="BL23" s="723"/>
      <c r="BM23" s="723"/>
      <c r="BN23" s="723"/>
      <c r="BO23" s="723"/>
      <c r="BP23" s="723"/>
      <c r="BQ23" s="723"/>
      <c r="BR23" s="714" t="str">
        <f>O23</f>
        <v>設備名称</v>
      </c>
      <c r="BS23" s="715"/>
      <c r="BT23" s="715"/>
      <c r="BU23" s="715"/>
      <c r="BV23" s="715"/>
      <c r="BW23" s="715"/>
      <c r="BX23" s="712" t="str">
        <f>基本情報!AC20</f>
        <v>設置場所　名称</v>
      </c>
      <c r="BY23" s="712"/>
      <c r="BZ23" s="712"/>
      <c r="CA23" s="712"/>
      <c r="CB23" s="712"/>
      <c r="CC23" s="712"/>
      <c r="CD23" s="712"/>
      <c r="CE23" s="712"/>
      <c r="CF23" s="712"/>
      <c r="CG23" s="712"/>
      <c r="CH23" s="712"/>
      <c r="CI23" s="712"/>
      <c r="CJ23" s="712"/>
      <c r="CK23" s="712"/>
      <c r="CL23" s="712"/>
      <c r="CM23" s="712"/>
      <c r="CN23" s="712"/>
      <c r="CO23" s="712"/>
      <c r="CP23" s="712"/>
      <c r="CQ23" s="712"/>
      <c r="CR23" s="712"/>
      <c r="CS23" s="712"/>
      <c r="CT23" s="713"/>
      <c r="CW23" s="621">
        <v>45748</v>
      </c>
    </row>
    <row r="24" spans="2:101" ht="27" customHeight="1">
      <c r="B24" s="695"/>
      <c r="C24" s="695"/>
      <c r="D24" s="695"/>
      <c r="E24" s="695"/>
      <c r="F24" s="695"/>
      <c r="G24" s="695"/>
      <c r="H24" s="695"/>
      <c r="I24" s="695"/>
      <c r="J24" s="695"/>
      <c r="K24" s="695"/>
      <c r="L24" s="695"/>
      <c r="M24" s="695"/>
      <c r="N24" s="695"/>
      <c r="O24" s="714" t="s">
        <v>2702</v>
      </c>
      <c r="P24" s="715"/>
      <c r="Q24" s="715"/>
      <c r="R24" s="715"/>
      <c r="S24" s="715"/>
      <c r="T24" s="715"/>
      <c r="U24" s="771">
        <f>基本情報!$E$21</f>
        <v>0</v>
      </c>
      <c r="V24" s="771"/>
      <c r="W24" s="771"/>
      <c r="X24" s="771"/>
      <c r="Y24" s="771"/>
      <c r="Z24" s="771"/>
      <c r="AA24" s="771"/>
      <c r="AB24" s="771"/>
      <c r="AC24" s="771"/>
      <c r="AD24" s="771"/>
      <c r="AE24" s="771"/>
      <c r="AF24" s="771"/>
      <c r="AG24" s="771"/>
      <c r="AH24" s="771"/>
      <c r="AI24" s="771"/>
      <c r="AJ24" s="771"/>
      <c r="AK24" s="771"/>
      <c r="AL24" s="771"/>
      <c r="AM24" s="771"/>
      <c r="AN24" s="771"/>
      <c r="AO24" s="771"/>
      <c r="AP24" s="771"/>
      <c r="AQ24" s="772"/>
      <c r="BE24" s="723"/>
      <c r="BF24" s="723"/>
      <c r="BG24" s="723"/>
      <c r="BH24" s="723"/>
      <c r="BI24" s="723"/>
      <c r="BJ24" s="723"/>
      <c r="BK24" s="723"/>
      <c r="BL24" s="723"/>
      <c r="BM24" s="723"/>
      <c r="BN24" s="723"/>
      <c r="BO24" s="723"/>
      <c r="BP24" s="723"/>
      <c r="BQ24" s="723"/>
      <c r="BR24" s="714" t="str">
        <f>O24</f>
        <v>所在地</v>
      </c>
      <c r="BS24" s="715"/>
      <c r="BT24" s="715"/>
      <c r="BU24" s="715"/>
      <c r="BV24" s="715"/>
      <c r="BW24" s="715"/>
      <c r="BX24" s="712" t="str">
        <f>基本情報!AC21</f>
        <v>設置場所　住所</v>
      </c>
      <c r="BY24" s="712"/>
      <c r="BZ24" s="712"/>
      <c r="CA24" s="712"/>
      <c r="CB24" s="712"/>
      <c r="CC24" s="712"/>
      <c r="CD24" s="712"/>
      <c r="CE24" s="712"/>
      <c r="CF24" s="712"/>
      <c r="CG24" s="712"/>
      <c r="CH24" s="712"/>
      <c r="CI24" s="712"/>
      <c r="CJ24" s="712"/>
      <c r="CK24" s="712"/>
      <c r="CL24" s="712"/>
      <c r="CM24" s="712"/>
      <c r="CN24" s="712"/>
      <c r="CO24" s="712"/>
      <c r="CP24" s="712"/>
      <c r="CQ24" s="712"/>
      <c r="CR24" s="712"/>
      <c r="CS24" s="712"/>
      <c r="CT24" s="713"/>
      <c r="CW24" s="621">
        <v>45778</v>
      </c>
    </row>
    <row r="25" spans="2:101" s="173" customFormat="1" ht="33.6" customHeight="1">
      <c r="B25" s="760" t="s">
        <v>2660</v>
      </c>
      <c r="C25" s="761"/>
      <c r="D25" s="761"/>
      <c r="E25" s="761"/>
      <c r="F25" s="761"/>
      <c r="G25" s="761"/>
      <c r="H25" s="761"/>
      <c r="I25" s="761"/>
      <c r="J25" s="761"/>
      <c r="K25" s="761"/>
      <c r="L25" s="761"/>
      <c r="M25" s="761"/>
      <c r="N25" s="762"/>
      <c r="O25" s="741" t="str">
        <f>基本情報!$E$3</f>
        <v>選択してください</v>
      </c>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742"/>
      <c r="AQ25" s="743"/>
      <c r="AR25" s="261"/>
      <c r="AS25" s="261"/>
      <c r="AT25" s="512"/>
      <c r="BE25" s="760" t="str">
        <f>B25</f>
        <v>再生可能エネルギー発電設備の種別</v>
      </c>
      <c r="BF25" s="761"/>
      <c r="BG25" s="761"/>
      <c r="BH25" s="761"/>
      <c r="BI25" s="761"/>
      <c r="BJ25" s="761"/>
      <c r="BK25" s="761"/>
      <c r="BL25" s="761"/>
      <c r="BM25" s="761"/>
      <c r="BN25" s="761"/>
      <c r="BO25" s="761"/>
      <c r="BP25" s="761"/>
      <c r="BQ25" s="762"/>
      <c r="BR25" s="741" t="str">
        <f>基本情報!$AC$3</f>
        <v>太陽光</v>
      </c>
      <c r="BS25" s="742"/>
      <c r="BT25" s="742"/>
      <c r="BU25" s="742"/>
      <c r="BV25" s="742"/>
      <c r="BW25" s="742"/>
      <c r="BX25" s="742"/>
      <c r="BY25" s="742"/>
      <c r="BZ25" s="742"/>
      <c r="CA25" s="742"/>
      <c r="CB25" s="742"/>
      <c r="CC25" s="742"/>
      <c r="CD25" s="742"/>
      <c r="CE25" s="742"/>
      <c r="CF25" s="742"/>
      <c r="CG25" s="742"/>
      <c r="CH25" s="742"/>
      <c r="CI25" s="742"/>
      <c r="CJ25" s="742"/>
      <c r="CK25" s="742"/>
      <c r="CL25" s="742"/>
      <c r="CM25" s="742"/>
      <c r="CN25" s="742"/>
      <c r="CO25" s="742"/>
      <c r="CP25" s="742"/>
      <c r="CQ25" s="742"/>
      <c r="CR25" s="742"/>
      <c r="CS25" s="742"/>
      <c r="CT25" s="743"/>
      <c r="CW25" s="621">
        <v>45809</v>
      </c>
    </row>
    <row r="26" spans="2:101" ht="45.95" customHeight="1">
      <c r="B26" s="733" t="s">
        <v>2774</v>
      </c>
      <c r="C26" s="734"/>
      <c r="D26" s="734"/>
      <c r="E26" s="734"/>
      <c r="F26" s="734"/>
      <c r="G26" s="734"/>
      <c r="H26" s="734"/>
      <c r="I26" s="734"/>
      <c r="J26" s="734"/>
      <c r="K26" s="734"/>
      <c r="L26" s="734"/>
      <c r="M26" s="734"/>
      <c r="N26" s="735"/>
      <c r="O26" s="737"/>
      <c r="P26" s="738"/>
      <c r="Q26" s="738"/>
      <c r="R26" s="738"/>
      <c r="S26" s="738"/>
      <c r="T26" s="738"/>
      <c r="U26" s="738"/>
      <c r="V26" s="738"/>
      <c r="W26" s="738"/>
      <c r="X26" s="738"/>
      <c r="Y26" s="738"/>
      <c r="Z26" s="738"/>
      <c r="AA26" s="736" t="s">
        <v>238</v>
      </c>
      <c r="AB26" s="736"/>
      <c r="AC26" s="736"/>
      <c r="AD26" s="729" t="str">
        <f>IF(O26="","",IF(O26&gt;CW21,CW20,EDATE(O26,60)))</f>
        <v/>
      </c>
      <c r="AE26" s="729"/>
      <c r="AF26" s="729"/>
      <c r="AG26" s="729"/>
      <c r="AH26" s="729"/>
      <c r="AI26" s="729"/>
      <c r="AJ26" s="729"/>
      <c r="AK26" s="729"/>
      <c r="AL26" s="729"/>
      <c r="AM26" s="729"/>
      <c r="AN26" s="729"/>
      <c r="AO26" s="729"/>
      <c r="AP26" s="729"/>
      <c r="AQ26" s="730"/>
      <c r="AR26" s="72"/>
      <c r="AS26" s="34"/>
      <c r="AT26" s="72"/>
      <c r="AU26" s="72"/>
      <c r="AV26" s="72"/>
      <c r="AW26" s="72"/>
      <c r="AX26" s="72"/>
      <c r="AY26" s="72"/>
      <c r="AZ26" s="72"/>
      <c r="BA26" s="72"/>
      <c r="BB26" s="72"/>
      <c r="BC26" s="72"/>
      <c r="BD26" s="72"/>
      <c r="BE26" s="733" t="s">
        <v>2785</v>
      </c>
      <c r="BF26" s="734"/>
      <c r="BG26" s="734"/>
      <c r="BH26" s="734"/>
      <c r="BI26" s="734"/>
      <c r="BJ26" s="734"/>
      <c r="BK26" s="734"/>
      <c r="BL26" s="734"/>
      <c r="BM26" s="734"/>
      <c r="BN26" s="734"/>
      <c r="BO26" s="734"/>
      <c r="BP26" s="734"/>
      <c r="BQ26" s="735"/>
      <c r="BR26" s="758">
        <v>47453</v>
      </c>
      <c r="BS26" s="759"/>
      <c r="BT26" s="759"/>
      <c r="BU26" s="759"/>
      <c r="BV26" s="759"/>
      <c r="BW26" s="759"/>
      <c r="BX26" s="759"/>
      <c r="BY26" s="759"/>
      <c r="BZ26" s="759"/>
      <c r="CA26" s="759"/>
      <c r="CB26" s="759"/>
      <c r="CC26" s="759"/>
      <c r="CD26" s="736" t="s">
        <v>238</v>
      </c>
      <c r="CE26" s="736"/>
      <c r="CF26" s="736"/>
      <c r="CG26" s="766" t="s">
        <v>2739</v>
      </c>
      <c r="CH26" s="766"/>
      <c r="CI26" s="766"/>
      <c r="CJ26" s="766"/>
      <c r="CK26" s="766"/>
      <c r="CL26" s="766"/>
      <c r="CM26" s="766"/>
      <c r="CN26" s="766"/>
      <c r="CO26" s="766"/>
      <c r="CP26" s="766"/>
      <c r="CQ26" s="766"/>
      <c r="CR26" s="766"/>
      <c r="CS26" s="766"/>
      <c r="CT26" s="767"/>
      <c r="CU26" s="1"/>
      <c r="CW26" s="621">
        <v>45839</v>
      </c>
    </row>
    <row r="27" spans="2:101" ht="18" customHeight="1">
      <c r="B27" s="746" t="s">
        <v>252</v>
      </c>
      <c r="C27" s="747"/>
      <c r="D27" s="747"/>
      <c r="E27" s="747"/>
      <c r="F27" s="747"/>
      <c r="G27" s="747"/>
      <c r="H27" s="747"/>
      <c r="I27" s="747"/>
      <c r="J27" s="747"/>
      <c r="K27" s="747"/>
      <c r="L27" s="747"/>
      <c r="M27" s="747"/>
      <c r="N27" s="748"/>
      <c r="O27" s="49" t="s">
        <v>9</v>
      </c>
      <c r="P27" s="50"/>
      <c r="Q27" s="50"/>
      <c r="R27" s="50"/>
      <c r="S27" s="50"/>
      <c r="T27" s="50"/>
      <c r="U27" s="769">
        <f>基本情報!E5</f>
        <v>0</v>
      </c>
      <c r="V27" s="769"/>
      <c r="W27" s="769"/>
      <c r="X27" s="769"/>
      <c r="Y27" s="769"/>
      <c r="Z27" s="769"/>
      <c r="AA27" s="769"/>
      <c r="AB27" s="769"/>
      <c r="AC27" s="769"/>
      <c r="AD27" s="769"/>
      <c r="AE27" s="769"/>
      <c r="AF27" s="769"/>
      <c r="AG27" s="769"/>
      <c r="AH27" s="769"/>
      <c r="AI27" s="769"/>
      <c r="AJ27" s="769"/>
      <c r="AK27" s="769"/>
      <c r="AL27" s="769"/>
      <c r="AM27" s="769"/>
      <c r="AN27" s="769"/>
      <c r="AO27" s="769"/>
      <c r="AP27" s="769"/>
      <c r="AQ27" s="770"/>
      <c r="BE27" s="746" t="s">
        <v>252</v>
      </c>
      <c r="BF27" s="747"/>
      <c r="BG27" s="747"/>
      <c r="BH27" s="747"/>
      <c r="BI27" s="747"/>
      <c r="BJ27" s="747"/>
      <c r="BK27" s="747"/>
      <c r="BL27" s="747"/>
      <c r="BM27" s="747"/>
      <c r="BN27" s="747"/>
      <c r="BO27" s="747"/>
      <c r="BP27" s="747"/>
      <c r="BQ27" s="748"/>
      <c r="BR27" s="49" t="s">
        <v>9</v>
      </c>
      <c r="BS27" s="50"/>
      <c r="BT27" s="50"/>
      <c r="BU27" s="50"/>
      <c r="BV27" s="50"/>
      <c r="BW27" s="50"/>
      <c r="BX27" s="769" t="s">
        <v>2731</v>
      </c>
      <c r="BY27" s="769"/>
      <c r="BZ27" s="769"/>
      <c r="CA27" s="769"/>
      <c r="CB27" s="769"/>
      <c r="CC27" s="769"/>
      <c r="CD27" s="769"/>
      <c r="CE27" s="769"/>
      <c r="CF27" s="769"/>
      <c r="CG27" s="769"/>
      <c r="CH27" s="769"/>
      <c r="CI27" s="769"/>
      <c r="CJ27" s="769"/>
      <c r="CK27" s="769"/>
      <c r="CL27" s="769"/>
      <c r="CM27" s="769"/>
      <c r="CN27" s="769"/>
      <c r="CO27" s="769"/>
      <c r="CP27" s="769"/>
      <c r="CQ27" s="769"/>
      <c r="CR27" s="769"/>
      <c r="CS27" s="769"/>
      <c r="CT27" s="770"/>
      <c r="CW27" s="621">
        <v>45870</v>
      </c>
    </row>
    <row r="28" spans="2:101" ht="18" customHeight="1">
      <c r="B28" s="749"/>
      <c r="C28" s="722"/>
      <c r="D28" s="722"/>
      <c r="E28" s="722"/>
      <c r="F28" s="722"/>
      <c r="G28" s="722"/>
      <c r="H28" s="722"/>
      <c r="I28" s="722"/>
      <c r="J28" s="722"/>
      <c r="K28" s="722"/>
      <c r="L28" s="722"/>
      <c r="M28" s="722"/>
      <c r="N28" s="750"/>
      <c r="O28" s="558" t="s">
        <v>10</v>
      </c>
      <c r="U28" s="724">
        <f>基本情報!E11</f>
        <v>0</v>
      </c>
      <c r="V28" s="724"/>
      <c r="W28" s="724"/>
      <c r="X28" s="724"/>
      <c r="Y28" s="724"/>
      <c r="Z28" s="724"/>
      <c r="AA28" s="724"/>
      <c r="AB28" s="724"/>
      <c r="AC28" s="724"/>
      <c r="AD28" s="724"/>
      <c r="AE28" s="724"/>
      <c r="AF28" s="724"/>
      <c r="AG28" s="724"/>
      <c r="AH28" s="724"/>
      <c r="AI28" s="724"/>
      <c r="AJ28" s="724"/>
      <c r="AK28" s="724"/>
      <c r="AL28" s="724"/>
      <c r="AM28" s="724"/>
      <c r="AN28" s="724"/>
      <c r="AO28" s="724"/>
      <c r="AP28" s="724"/>
      <c r="AQ28" s="728"/>
      <c r="BE28" s="749"/>
      <c r="BF28" s="722"/>
      <c r="BG28" s="722"/>
      <c r="BH28" s="722"/>
      <c r="BI28" s="722"/>
      <c r="BJ28" s="722"/>
      <c r="BK28" s="722"/>
      <c r="BL28" s="722"/>
      <c r="BM28" s="722"/>
      <c r="BN28" s="722"/>
      <c r="BO28" s="722"/>
      <c r="BP28" s="722"/>
      <c r="BQ28" s="750"/>
      <c r="BR28" s="558" t="s">
        <v>10</v>
      </c>
      <c r="BX28" s="724" t="s">
        <v>2732</v>
      </c>
      <c r="BY28" s="724"/>
      <c r="BZ28" s="724"/>
      <c r="CA28" s="724"/>
      <c r="CB28" s="724"/>
      <c r="CC28" s="724"/>
      <c r="CD28" s="724"/>
      <c r="CE28" s="724"/>
      <c r="CF28" s="724"/>
      <c r="CG28" s="724"/>
      <c r="CH28" s="724"/>
      <c r="CI28" s="724"/>
      <c r="CJ28" s="724"/>
      <c r="CK28" s="724"/>
      <c r="CL28" s="724"/>
      <c r="CM28" s="724"/>
      <c r="CN28" s="724"/>
      <c r="CO28" s="724"/>
      <c r="CP28" s="724"/>
      <c r="CQ28" s="724"/>
      <c r="CR28" s="724"/>
      <c r="CS28" s="724"/>
      <c r="CT28" s="728"/>
      <c r="CW28" s="621">
        <v>45901</v>
      </c>
    </row>
    <row r="29" spans="2:101" ht="18" customHeight="1">
      <c r="B29" s="749"/>
      <c r="C29" s="722"/>
      <c r="D29" s="722"/>
      <c r="E29" s="722"/>
      <c r="F29" s="722"/>
      <c r="G29" s="722"/>
      <c r="H29" s="722"/>
      <c r="I29" s="722"/>
      <c r="J29" s="722"/>
      <c r="K29" s="722"/>
      <c r="L29" s="722"/>
      <c r="M29" s="722"/>
      <c r="N29" s="750"/>
      <c r="O29" s="558" t="s">
        <v>11</v>
      </c>
      <c r="U29" s="724">
        <f>基本情報!E13</f>
        <v>0</v>
      </c>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8"/>
      <c r="BE29" s="749"/>
      <c r="BF29" s="722"/>
      <c r="BG29" s="722"/>
      <c r="BH29" s="722"/>
      <c r="BI29" s="722"/>
      <c r="BJ29" s="722"/>
      <c r="BK29" s="722"/>
      <c r="BL29" s="722"/>
      <c r="BM29" s="722"/>
      <c r="BN29" s="722"/>
      <c r="BO29" s="722"/>
      <c r="BP29" s="722"/>
      <c r="BQ29" s="750"/>
      <c r="BR29" s="558" t="s">
        <v>11</v>
      </c>
      <c r="BX29" s="724" t="s">
        <v>2733</v>
      </c>
      <c r="BY29" s="724"/>
      <c r="BZ29" s="724"/>
      <c r="CA29" s="724"/>
      <c r="CB29" s="724"/>
      <c r="CC29" s="724"/>
      <c r="CD29" s="724"/>
      <c r="CE29" s="724"/>
      <c r="CF29" s="724"/>
      <c r="CG29" s="724"/>
      <c r="CH29" s="724"/>
      <c r="CI29" s="724"/>
      <c r="CJ29" s="724"/>
      <c r="CK29" s="724"/>
      <c r="CL29" s="724"/>
      <c r="CM29" s="724"/>
      <c r="CN29" s="724"/>
      <c r="CO29" s="724"/>
      <c r="CP29" s="724"/>
      <c r="CQ29" s="724"/>
      <c r="CR29" s="724"/>
      <c r="CS29" s="724"/>
      <c r="CT29" s="728"/>
      <c r="CW29" s="621">
        <v>45931</v>
      </c>
    </row>
    <row r="30" spans="2:101" ht="18" customHeight="1">
      <c r="B30" s="749"/>
      <c r="C30" s="722"/>
      <c r="D30" s="722"/>
      <c r="E30" s="722"/>
      <c r="F30" s="722"/>
      <c r="G30" s="722"/>
      <c r="H30" s="722"/>
      <c r="I30" s="722"/>
      <c r="J30" s="722"/>
      <c r="K30" s="722"/>
      <c r="L30" s="722"/>
      <c r="M30" s="722"/>
      <c r="N30" s="750"/>
      <c r="O30" s="558" t="s">
        <v>2703</v>
      </c>
      <c r="U30" s="724">
        <f>基本情報!E14</f>
        <v>0</v>
      </c>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8"/>
      <c r="BE30" s="749"/>
      <c r="BF30" s="722"/>
      <c r="BG30" s="722"/>
      <c r="BH30" s="722"/>
      <c r="BI30" s="722"/>
      <c r="BJ30" s="722"/>
      <c r="BK30" s="722"/>
      <c r="BL30" s="722"/>
      <c r="BM30" s="722"/>
      <c r="BN30" s="722"/>
      <c r="BO30" s="722"/>
      <c r="BP30" s="722"/>
      <c r="BQ30" s="750"/>
      <c r="BR30" s="558" t="s">
        <v>2703</v>
      </c>
      <c r="BX30" s="724" t="s">
        <v>2734</v>
      </c>
      <c r="BY30" s="724"/>
      <c r="BZ30" s="724"/>
      <c r="CA30" s="724"/>
      <c r="CB30" s="724"/>
      <c r="CC30" s="724"/>
      <c r="CD30" s="724"/>
      <c r="CE30" s="724"/>
      <c r="CF30" s="724"/>
      <c r="CG30" s="724"/>
      <c r="CH30" s="724"/>
      <c r="CI30" s="724"/>
      <c r="CJ30" s="724"/>
      <c r="CK30" s="724"/>
      <c r="CL30" s="724"/>
      <c r="CM30" s="724"/>
      <c r="CN30" s="724"/>
      <c r="CO30" s="724"/>
      <c r="CP30" s="724"/>
      <c r="CQ30" s="724"/>
      <c r="CR30" s="724"/>
      <c r="CS30" s="724"/>
      <c r="CT30" s="728"/>
      <c r="CW30" s="621">
        <v>45962</v>
      </c>
    </row>
    <row r="31" spans="2:101" ht="18" customHeight="1">
      <c r="B31" s="749"/>
      <c r="C31" s="722"/>
      <c r="D31" s="722"/>
      <c r="E31" s="722"/>
      <c r="F31" s="722"/>
      <c r="G31" s="722"/>
      <c r="H31" s="722"/>
      <c r="I31" s="722"/>
      <c r="J31" s="722"/>
      <c r="K31" s="722"/>
      <c r="L31" s="722"/>
      <c r="M31" s="722"/>
      <c r="N31" s="750"/>
      <c r="O31" s="558" t="s">
        <v>2583</v>
      </c>
      <c r="U31" s="724">
        <f>基本情報!E15</f>
        <v>0</v>
      </c>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8"/>
      <c r="BE31" s="749"/>
      <c r="BF31" s="722"/>
      <c r="BG31" s="722"/>
      <c r="BH31" s="722"/>
      <c r="BI31" s="722"/>
      <c r="BJ31" s="722"/>
      <c r="BK31" s="722"/>
      <c r="BL31" s="722"/>
      <c r="BM31" s="722"/>
      <c r="BN31" s="722"/>
      <c r="BO31" s="722"/>
      <c r="BP31" s="722"/>
      <c r="BQ31" s="750"/>
      <c r="BR31" s="558" t="s">
        <v>2583</v>
      </c>
      <c r="BX31" s="724" t="s">
        <v>2735</v>
      </c>
      <c r="BY31" s="724"/>
      <c r="BZ31" s="724"/>
      <c r="CA31" s="724"/>
      <c r="CB31" s="724"/>
      <c r="CC31" s="724"/>
      <c r="CD31" s="724"/>
      <c r="CE31" s="724"/>
      <c r="CF31" s="724"/>
      <c r="CG31" s="724"/>
      <c r="CH31" s="724"/>
      <c r="CI31" s="724"/>
      <c r="CJ31" s="724"/>
      <c r="CK31" s="724"/>
      <c r="CL31" s="724"/>
      <c r="CM31" s="724"/>
      <c r="CN31" s="724"/>
      <c r="CO31" s="724"/>
      <c r="CP31" s="724"/>
      <c r="CQ31" s="724"/>
      <c r="CR31" s="724"/>
      <c r="CS31" s="724"/>
      <c r="CT31" s="728"/>
      <c r="CW31" s="621">
        <v>45992</v>
      </c>
    </row>
    <row r="32" spans="2:101" ht="18" customHeight="1">
      <c r="B32" s="749"/>
      <c r="C32" s="722"/>
      <c r="D32" s="722"/>
      <c r="E32" s="722"/>
      <c r="F32" s="722"/>
      <c r="G32" s="722"/>
      <c r="H32" s="722"/>
      <c r="I32" s="722"/>
      <c r="J32" s="722"/>
      <c r="K32" s="722"/>
      <c r="L32" s="722"/>
      <c r="M32" s="722"/>
      <c r="N32" s="750"/>
      <c r="O32" s="284" t="s">
        <v>254</v>
      </c>
      <c r="P32" s="5"/>
      <c r="Q32" s="5"/>
      <c r="R32" s="5"/>
      <c r="S32" s="5"/>
      <c r="T32" s="5"/>
      <c r="U32" s="724">
        <f>基本情報!E16</f>
        <v>0</v>
      </c>
      <c r="V32" s="724"/>
      <c r="W32" s="724"/>
      <c r="X32" s="724"/>
      <c r="Y32" s="724"/>
      <c r="Z32" s="724"/>
      <c r="AA32" s="724"/>
      <c r="AB32" s="724"/>
      <c r="AC32" s="765" t="str">
        <f>IF(基本情報!E17="","",IF(基本情報!E17&gt;="","携帯電話","　"))</f>
        <v/>
      </c>
      <c r="AD32" s="765"/>
      <c r="AE32" s="765"/>
      <c r="AF32" s="765"/>
      <c r="AG32" s="724">
        <f>基本情報!E17</f>
        <v>0</v>
      </c>
      <c r="AH32" s="724"/>
      <c r="AI32" s="724"/>
      <c r="AJ32" s="724"/>
      <c r="AK32" s="724"/>
      <c r="AL32" s="724"/>
      <c r="AM32" s="724"/>
      <c r="AN32" s="724"/>
      <c r="AO32" s="724"/>
      <c r="AP32" s="724"/>
      <c r="AQ32" s="728"/>
      <c r="BE32" s="749"/>
      <c r="BF32" s="722"/>
      <c r="BG32" s="722"/>
      <c r="BH32" s="722"/>
      <c r="BI32" s="722"/>
      <c r="BJ32" s="722"/>
      <c r="BK32" s="722"/>
      <c r="BL32" s="722"/>
      <c r="BM32" s="722"/>
      <c r="BN32" s="722"/>
      <c r="BO32" s="722"/>
      <c r="BP32" s="722"/>
      <c r="BQ32" s="750"/>
      <c r="BR32" s="284" t="s">
        <v>254</v>
      </c>
      <c r="BS32" s="5"/>
      <c r="BT32" s="5"/>
      <c r="BU32" s="5"/>
      <c r="BV32" s="5"/>
      <c r="BW32" s="5"/>
      <c r="BX32" s="724" t="s">
        <v>2736</v>
      </c>
      <c r="BY32" s="724"/>
      <c r="BZ32" s="724"/>
      <c r="CA32" s="724"/>
      <c r="CB32" s="724"/>
      <c r="CC32" s="724"/>
      <c r="CD32" s="724"/>
      <c r="CE32" s="724"/>
      <c r="CF32" s="765" t="s">
        <v>2737</v>
      </c>
      <c r="CG32" s="765"/>
      <c r="CH32" s="765"/>
      <c r="CI32" s="765"/>
      <c r="CJ32" s="724" t="s">
        <v>2736</v>
      </c>
      <c r="CK32" s="724"/>
      <c r="CL32" s="724"/>
      <c r="CM32" s="724"/>
      <c r="CN32" s="724"/>
      <c r="CO32" s="724"/>
      <c r="CP32" s="724"/>
      <c r="CQ32" s="724"/>
      <c r="CR32" s="724"/>
      <c r="CS32" s="724"/>
      <c r="CT32" s="728"/>
      <c r="CW32" s="621">
        <v>46023</v>
      </c>
    </row>
    <row r="33" spans="1:101" ht="18" customHeight="1">
      <c r="B33" s="749"/>
      <c r="C33" s="722"/>
      <c r="D33" s="722"/>
      <c r="E33" s="722"/>
      <c r="F33" s="722"/>
      <c r="G33" s="722"/>
      <c r="H33" s="722"/>
      <c r="I33" s="722"/>
      <c r="J33" s="722"/>
      <c r="K33" s="722"/>
      <c r="L33" s="722"/>
      <c r="M33" s="722"/>
      <c r="N33" s="750"/>
      <c r="O33" s="284" t="s">
        <v>253</v>
      </c>
      <c r="P33" s="5"/>
      <c r="Q33" s="5"/>
      <c r="R33" s="5"/>
      <c r="S33" s="5"/>
      <c r="T33" s="5"/>
      <c r="U33" s="731">
        <f>基本情報!E18</f>
        <v>0</v>
      </c>
      <c r="V33" s="731"/>
      <c r="W33" s="731"/>
      <c r="X33" s="731"/>
      <c r="Y33" s="731"/>
      <c r="Z33" s="731"/>
      <c r="AA33" s="731"/>
      <c r="AB33" s="731"/>
      <c r="AC33" s="731"/>
      <c r="AD33" s="731"/>
      <c r="AE33" s="731"/>
      <c r="AF33" s="731"/>
      <c r="AG33" s="731"/>
      <c r="AH33" s="731"/>
      <c r="AI33" s="731"/>
      <c r="AJ33" s="731"/>
      <c r="AK33" s="731"/>
      <c r="AL33" s="731"/>
      <c r="AM33" s="731"/>
      <c r="AN33" s="731"/>
      <c r="AO33" s="731"/>
      <c r="AP33" s="731"/>
      <c r="AQ33" s="732"/>
      <c r="BE33" s="749"/>
      <c r="BF33" s="722"/>
      <c r="BG33" s="722"/>
      <c r="BH33" s="722"/>
      <c r="BI33" s="722"/>
      <c r="BJ33" s="722"/>
      <c r="BK33" s="722"/>
      <c r="BL33" s="722"/>
      <c r="BM33" s="722"/>
      <c r="BN33" s="722"/>
      <c r="BO33" s="722"/>
      <c r="BP33" s="722"/>
      <c r="BQ33" s="750"/>
      <c r="BR33" s="284" t="s">
        <v>253</v>
      </c>
      <c r="BS33" s="5"/>
      <c r="BT33" s="5"/>
      <c r="BU33" s="5"/>
      <c r="BV33" s="5"/>
      <c r="BW33" s="5"/>
      <c r="BX33" s="731" t="s">
        <v>2738</v>
      </c>
      <c r="BY33" s="731"/>
      <c r="BZ33" s="731"/>
      <c r="CA33" s="731"/>
      <c r="CB33" s="731"/>
      <c r="CC33" s="731"/>
      <c r="CD33" s="731"/>
      <c r="CE33" s="731"/>
      <c r="CF33" s="731"/>
      <c r="CG33" s="731"/>
      <c r="CH33" s="731"/>
      <c r="CI33" s="731"/>
      <c r="CJ33" s="731"/>
      <c r="CK33" s="731"/>
      <c r="CL33" s="731"/>
      <c r="CM33" s="731"/>
      <c r="CN33" s="731"/>
      <c r="CO33" s="731"/>
      <c r="CP33" s="731"/>
      <c r="CQ33" s="731"/>
      <c r="CR33" s="731"/>
      <c r="CS33" s="731"/>
      <c r="CT33" s="732"/>
      <c r="CW33" s="621">
        <v>46054</v>
      </c>
    </row>
    <row r="34" spans="1:101" ht="15" customHeight="1">
      <c r="A34" s="32"/>
      <c r="B34" s="757" t="s">
        <v>2577</v>
      </c>
      <c r="C34" s="757"/>
      <c r="D34" s="757"/>
      <c r="E34" s="757"/>
      <c r="F34" s="757"/>
      <c r="G34" s="757"/>
      <c r="H34" s="757"/>
      <c r="I34" s="757"/>
      <c r="J34" s="757"/>
      <c r="K34" s="757"/>
      <c r="L34" s="757"/>
      <c r="M34" s="757"/>
      <c r="N34" s="757"/>
      <c r="O34" s="757"/>
      <c r="P34" s="757"/>
      <c r="Q34" s="757"/>
      <c r="R34" s="757"/>
      <c r="S34" s="757"/>
      <c r="T34" s="757"/>
      <c r="U34" s="757"/>
      <c r="V34" s="757"/>
      <c r="W34" s="757"/>
      <c r="X34" s="757"/>
      <c r="Y34" s="757"/>
      <c r="Z34" s="757"/>
      <c r="AA34" s="757"/>
      <c r="AB34" s="757"/>
      <c r="AC34" s="757"/>
      <c r="AD34" s="757"/>
      <c r="AE34" s="757"/>
      <c r="AF34" s="757"/>
      <c r="AG34" s="757"/>
      <c r="AH34" s="757"/>
      <c r="AI34" s="757"/>
      <c r="AJ34" s="757"/>
      <c r="AK34" s="757"/>
      <c r="AL34" s="757"/>
      <c r="AM34" s="757"/>
      <c r="AN34" s="757"/>
      <c r="AO34" s="757"/>
      <c r="AP34" s="757"/>
      <c r="AQ34" s="757"/>
      <c r="BD34" s="32"/>
      <c r="BE34" s="757" t="s">
        <v>2577</v>
      </c>
      <c r="BF34" s="757"/>
      <c r="BG34" s="757"/>
      <c r="BH34" s="757"/>
      <c r="BI34" s="757"/>
      <c r="BJ34" s="757"/>
      <c r="BK34" s="757"/>
      <c r="BL34" s="757"/>
      <c r="BM34" s="757"/>
      <c r="BN34" s="757"/>
      <c r="BO34" s="757"/>
      <c r="BP34" s="757"/>
      <c r="BQ34" s="757"/>
      <c r="BR34" s="757"/>
      <c r="BS34" s="757"/>
      <c r="BT34" s="757"/>
      <c r="BU34" s="757"/>
      <c r="BV34" s="757"/>
      <c r="BW34" s="757"/>
      <c r="BX34" s="757"/>
      <c r="BY34" s="757"/>
      <c r="BZ34" s="757"/>
      <c r="CA34" s="757"/>
      <c r="CB34" s="757"/>
      <c r="CC34" s="757"/>
      <c r="CD34" s="757"/>
      <c r="CE34" s="757"/>
      <c r="CF34" s="757"/>
      <c r="CG34" s="757"/>
      <c r="CH34" s="757"/>
      <c r="CI34" s="757"/>
      <c r="CJ34" s="757"/>
      <c r="CK34" s="757"/>
      <c r="CL34" s="757"/>
      <c r="CM34" s="757"/>
      <c r="CN34" s="757"/>
      <c r="CO34" s="757"/>
      <c r="CP34" s="757"/>
      <c r="CQ34" s="757"/>
      <c r="CR34" s="757"/>
      <c r="CS34" s="757"/>
      <c r="CT34" s="757"/>
      <c r="CW34" s="621">
        <v>46082</v>
      </c>
    </row>
    <row r="35" spans="1:101" ht="29.45" customHeight="1">
      <c r="A35" s="32"/>
      <c r="B35" s="679"/>
      <c r="C35" s="679"/>
      <c r="D35" s="679"/>
      <c r="E35" s="679"/>
      <c r="F35" s="679"/>
      <c r="G35" s="679"/>
      <c r="H35" s="679"/>
      <c r="I35" s="679"/>
      <c r="J35" s="679"/>
      <c r="K35" s="679"/>
      <c r="L35" s="679"/>
      <c r="M35" s="679"/>
      <c r="N35" s="679"/>
      <c r="O35" s="679"/>
      <c r="P35" s="679"/>
      <c r="Q35" s="679"/>
      <c r="R35" s="679"/>
      <c r="S35" s="679"/>
      <c r="T35" s="679"/>
      <c r="U35" s="679"/>
      <c r="V35" s="679"/>
      <c r="W35" s="679"/>
      <c r="X35" s="679"/>
      <c r="Y35" s="679"/>
      <c r="Z35" s="679"/>
      <c r="AA35" s="679"/>
      <c r="AB35" s="679"/>
      <c r="AC35" s="679"/>
      <c r="AD35" s="679"/>
      <c r="AE35" s="679"/>
      <c r="AF35" s="679"/>
      <c r="AG35" s="679"/>
      <c r="AH35" s="679"/>
      <c r="AI35" s="679"/>
      <c r="AJ35" s="679"/>
      <c r="AK35" s="679"/>
      <c r="AL35" s="679"/>
      <c r="AM35" s="679"/>
      <c r="AN35" s="679"/>
      <c r="AO35" s="679"/>
      <c r="AP35" s="679"/>
      <c r="AQ35" s="679"/>
      <c r="AT35" s="34"/>
      <c r="BD35" s="32"/>
      <c r="BE35" s="679"/>
      <c r="BF35" s="679"/>
      <c r="BG35" s="679"/>
      <c r="BH35" s="679"/>
      <c r="BI35" s="679"/>
      <c r="BJ35" s="679"/>
      <c r="BK35" s="679"/>
      <c r="BL35" s="679"/>
      <c r="BM35" s="679"/>
      <c r="BN35" s="679"/>
      <c r="BO35" s="679"/>
      <c r="BP35" s="679"/>
      <c r="BQ35" s="679"/>
      <c r="BR35" s="679"/>
      <c r="BS35" s="679"/>
      <c r="BT35" s="679"/>
      <c r="BU35" s="679"/>
      <c r="BV35" s="679"/>
      <c r="BW35" s="679"/>
      <c r="BX35" s="679"/>
      <c r="BY35" s="679"/>
      <c r="BZ35" s="679"/>
      <c r="CA35" s="679"/>
      <c r="CB35" s="679"/>
      <c r="CC35" s="679"/>
      <c r="CD35" s="679"/>
      <c r="CE35" s="679"/>
      <c r="CF35" s="679"/>
      <c r="CG35" s="679"/>
      <c r="CH35" s="679"/>
      <c r="CI35" s="679"/>
      <c r="CJ35" s="679"/>
      <c r="CK35" s="679"/>
      <c r="CL35" s="679"/>
      <c r="CM35" s="679"/>
      <c r="CN35" s="679"/>
      <c r="CO35" s="679"/>
      <c r="CP35" s="679"/>
      <c r="CQ35" s="679"/>
      <c r="CR35" s="679"/>
      <c r="CS35" s="679"/>
      <c r="CT35" s="679"/>
      <c r="CW35" s="621">
        <v>46113</v>
      </c>
    </row>
    <row r="36" spans="1:101" s="118" customFormat="1" ht="15" customHeight="1">
      <c r="B36" s="192" t="s">
        <v>2434</v>
      </c>
      <c r="D36" s="192"/>
      <c r="E36" s="192"/>
      <c r="F36" s="192"/>
      <c r="G36" s="192"/>
      <c r="AR36" s="3" t="s">
        <v>2693</v>
      </c>
      <c r="BE36" s="192" t="str">
        <f>B36</f>
        <v>助成対象事業経費内訳</v>
      </c>
      <c r="BG36" s="192"/>
      <c r="BH36" s="192"/>
      <c r="BI36" s="192"/>
      <c r="BJ36" s="192"/>
      <c r="CU36" s="3" t="str">
        <f>AR36</f>
        <v>2/2枚目</v>
      </c>
      <c r="CW36" s="621">
        <v>46143</v>
      </c>
    </row>
    <row r="37" spans="1:101" s="118" customFormat="1" ht="15" customHeight="1">
      <c r="B37" s="451" t="s">
        <v>2630</v>
      </c>
      <c r="C37" s="192"/>
      <c r="D37" s="192"/>
      <c r="E37" s="192"/>
      <c r="F37" s="192"/>
      <c r="G37" s="192"/>
      <c r="AR37" s="3"/>
      <c r="BE37" s="192" t="str">
        <f>B37</f>
        <v>（１） FIT認定を受けた事業に関する情報を記入してください。</v>
      </c>
      <c r="BF37" s="192"/>
      <c r="BG37" s="192"/>
      <c r="BH37" s="192"/>
      <c r="BI37" s="192"/>
      <c r="BJ37" s="192"/>
      <c r="CU37" s="3"/>
      <c r="CW37" s="621">
        <v>46174</v>
      </c>
    </row>
    <row r="38" spans="1:101" s="118" customFormat="1" ht="15" customHeight="1">
      <c r="B38" s="451"/>
      <c r="C38" s="192"/>
      <c r="D38" s="192"/>
      <c r="E38" s="192"/>
      <c r="F38" s="192"/>
      <c r="G38" s="192"/>
      <c r="AR38" s="3"/>
      <c r="BE38" s="451"/>
      <c r="BF38" s="192"/>
      <c r="BG38" s="192"/>
      <c r="BH38" s="192"/>
      <c r="BI38" s="192"/>
      <c r="BJ38" s="192"/>
      <c r="CU38" s="3"/>
      <c r="CW38" s="621">
        <v>46204</v>
      </c>
    </row>
    <row r="39" spans="1:101" s="118" customFormat="1" ht="15" customHeight="1">
      <c r="B39" s="192" t="s">
        <v>2647</v>
      </c>
      <c r="C39" s="192"/>
      <c r="D39" s="192"/>
      <c r="E39" s="192"/>
      <c r="F39" s="192"/>
      <c r="G39" s="192"/>
      <c r="AR39" s="3"/>
      <c r="BE39" s="192" t="s">
        <v>2647</v>
      </c>
      <c r="BF39" s="192"/>
      <c r="BG39" s="192"/>
      <c r="BH39" s="192"/>
      <c r="BI39" s="192"/>
      <c r="BJ39" s="192"/>
      <c r="CU39" s="3"/>
      <c r="CW39" s="621">
        <v>46235</v>
      </c>
    </row>
    <row r="40" spans="1:101" s="118" customFormat="1" ht="15" customHeight="1">
      <c r="B40" s="727" t="s">
        <v>2648</v>
      </c>
      <c r="C40" s="727"/>
      <c r="D40" s="727"/>
      <c r="E40" s="727"/>
      <c r="F40" s="727"/>
      <c r="G40" s="727"/>
      <c r="H40" s="727"/>
      <c r="I40" s="727"/>
      <c r="J40" s="727"/>
      <c r="K40" s="727"/>
      <c r="L40" s="727"/>
      <c r="M40" s="727"/>
      <c r="N40" s="727"/>
      <c r="O40" s="763"/>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3"/>
      <c r="BE40" s="727" t="s">
        <v>2648</v>
      </c>
      <c r="BF40" s="727"/>
      <c r="BG40" s="727"/>
      <c r="BH40" s="727"/>
      <c r="BI40" s="727"/>
      <c r="BJ40" s="727"/>
      <c r="BK40" s="727"/>
      <c r="BL40" s="727"/>
      <c r="BM40" s="727"/>
      <c r="BN40" s="727"/>
      <c r="BO40" s="727"/>
      <c r="BP40" s="727"/>
      <c r="BQ40" s="727"/>
      <c r="BR40" s="768"/>
      <c r="BS40" s="768"/>
      <c r="BT40" s="768"/>
      <c r="BU40" s="768"/>
      <c r="BV40" s="768"/>
      <c r="BW40" s="768"/>
      <c r="BX40" s="768"/>
      <c r="BY40" s="768"/>
      <c r="BZ40" s="768"/>
      <c r="CA40" s="768"/>
      <c r="CB40" s="768"/>
      <c r="CC40" s="768"/>
      <c r="CD40" s="768"/>
      <c r="CE40" s="768"/>
      <c r="CF40" s="768"/>
      <c r="CG40" s="768"/>
      <c r="CH40" s="768"/>
      <c r="CI40" s="768"/>
      <c r="CJ40" s="768"/>
      <c r="CK40" s="768"/>
      <c r="CL40" s="768"/>
      <c r="CM40" s="768"/>
      <c r="CN40" s="768"/>
      <c r="CO40" s="768"/>
      <c r="CP40" s="768"/>
      <c r="CQ40" s="768"/>
      <c r="CR40" s="768"/>
      <c r="CS40" s="768"/>
      <c r="CT40" s="768"/>
      <c r="CU40" s="3"/>
      <c r="CW40" s="621">
        <v>46266</v>
      </c>
    </row>
    <row r="41" spans="1:101" s="118" customFormat="1" ht="15" customHeight="1">
      <c r="B41" s="727"/>
      <c r="C41" s="727"/>
      <c r="D41" s="727"/>
      <c r="E41" s="727"/>
      <c r="F41" s="727"/>
      <c r="G41" s="727"/>
      <c r="H41" s="727"/>
      <c r="I41" s="727"/>
      <c r="J41" s="727"/>
      <c r="K41" s="727"/>
      <c r="L41" s="727"/>
      <c r="M41" s="727"/>
      <c r="N41" s="727"/>
      <c r="O41" s="764"/>
      <c r="P41" s="764"/>
      <c r="Q41" s="764"/>
      <c r="R41" s="764"/>
      <c r="S41" s="764"/>
      <c r="T41" s="764"/>
      <c r="U41" s="764"/>
      <c r="V41" s="764"/>
      <c r="W41" s="764"/>
      <c r="X41" s="764"/>
      <c r="Y41" s="764"/>
      <c r="Z41" s="764"/>
      <c r="AA41" s="764"/>
      <c r="AB41" s="764"/>
      <c r="AC41" s="764"/>
      <c r="AD41" s="764"/>
      <c r="AE41" s="764"/>
      <c r="AF41" s="764"/>
      <c r="AG41" s="764"/>
      <c r="AH41" s="764"/>
      <c r="AI41" s="764"/>
      <c r="AJ41" s="764"/>
      <c r="AK41" s="764"/>
      <c r="AL41" s="764"/>
      <c r="AM41" s="764"/>
      <c r="AN41" s="764"/>
      <c r="AO41" s="764"/>
      <c r="AP41" s="764"/>
      <c r="AQ41" s="764"/>
      <c r="AR41" s="3"/>
      <c r="BE41" s="727"/>
      <c r="BF41" s="727"/>
      <c r="BG41" s="727"/>
      <c r="BH41" s="727"/>
      <c r="BI41" s="727"/>
      <c r="BJ41" s="727"/>
      <c r="BK41" s="727"/>
      <c r="BL41" s="727"/>
      <c r="BM41" s="727"/>
      <c r="BN41" s="727"/>
      <c r="BO41" s="727"/>
      <c r="BP41" s="727"/>
      <c r="BQ41" s="727"/>
      <c r="BR41" s="768"/>
      <c r="BS41" s="768"/>
      <c r="BT41" s="768"/>
      <c r="BU41" s="768"/>
      <c r="BV41" s="768"/>
      <c r="BW41" s="768"/>
      <c r="BX41" s="768"/>
      <c r="BY41" s="768"/>
      <c r="BZ41" s="768"/>
      <c r="CA41" s="768"/>
      <c r="CB41" s="768"/>
      <c r="CC41" s="768"/>
      <c r="CD41" s="768"/>
      <c r="CE41" s="768"/>
      <c r="CF41" s="768"/>
      <c r="CG41" s="768"/>
      <c r="CH41" s="768"/>
      <c r="CI41" s="768"/>
      <c r="CJ41" s="768"/>
      <c r="CK41" s="768"/>
      <c r="CL41" s="768"/>
      <c r="CM41" s="768"/>
      <c r="CN41" s="768"/>
      <c r="CO41" s="768"/>
      <c r="CP41" s="768"/>
      <c r="CQ41" s="768"/>
      <c r="CR41" s="768"/>
      <c r="CS41" s="768"/>
      <c r="CT41" s="768"/>
      <c r="CU41" s="3"/>
      <c r="CW41" s="621">
        <v>46296</v>
      </c>
    </row>
    <row r="42" spans="1:101" s="118" customFormat="1" ht="15" customHeight="1">
      <c r="B42" s="574"/>
      <c r="C42" s="574"/>
      <c r="D42" s="574"/>
      <c r="E42" s="574"/>
      <c r="F42" s="574"/>
      <c r="G42" s="574"/>
      <c r="H42" s="574"/>
      <c r="I42" s="574"/>
      <c r="J42" s="574"/>
      <c r="K42" s="574"/>
      <c r="L42" s="574"/>
      <c r="M42" s="574"/>
      <c r="N42" s="574"/>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3"/>
      <c r="BE42" s="574"/>
      <c r="BF42" s="574"/>
      <c r="BG42" s="574"/>
      <c r="BH42" s="574"/>
      <c r="BI42" s="574"/>
      <c r="BJ42" s="574"/>
      <c r="BK42" s="574"/>
      <c r="BL42" s="574"/>
      <c r="BM42" s="574"/>
      <c r="BN42" s="574"/>
      <c r="BO42" s="574"/>
      <c r="BP42" s="574"/>
      <c r="BQ42" s="574"/>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3"/>
      <c r="CW42" s="621">
        <v>46327</v>
      </c>
    </row>
    <row r="43" spans="1:101" s="118" customFormat="1" ht="15" customHeight="1">
      <c r="B43" s="192" t="s">
        <v>2651</v>
      </c>
      <c r="C43" s="192"/>
      <c r="D43" s="192"/>
      <c r="E43" s="192"/>
      <c r="F43" s="192"/>
      <c r="G43" s="192"/>
      <c r="AR43" s="3"/>
      <c r="BE43" s="192" t="s">
        <v>2651</v>
      </c>
      <c r="BF43" s="192"/>
      <c r="BG43" s="192"/>
      <c r="BH43" s="192"/>
      <c r="BI43" s="192"/>
      <c r="BJ43" s="192"/>
      <c r="CU43" s="3"/>
      <c r="CW43" s="621">
        <v>46357</v>
      </c>
    </row>
    <row r="44" spans="1:101" s="118" customFormat="1" ht="15" customHeight="1">
      <c r="B44" s="727" t="s">
        <v>2652</v>
      </c>
      <c r="C44" s="727"/>
      <c r="D44" s="727"/>
      <c r="E44" s="727"/>
      <c r="F44" s="727"/>
      <c r="G44" s="727"/>
      <c r="H44" s="727"/>
      <c r="I44" s="727"/>
      <c r="J44" s="727"/>
      <c r="K44" s="727"/>
      <c r="L44" s="727"/>
      <c r="M44" s="727"/>
      <c r="N44" s="727"/>
      <c r="O44" s="763"/>
      <c r="P44" s="764"/>
      <c r="Q44" s="764"/>
      <c r="R44" s="764"/>
      <c r="S44" s="764"/>
      <c r="T44" s="764"/>
      <c r="U44" s="764"/>
      <c r="V44" s="764"/>
      <c r="W44" s="764"/>
      <c r="X44" s="764"/>
      <c r="Y44" s="764"/>
      <c r="Z44" s="764"/>
      <c r="AA44" s="764"/>
      <c r="AB44" s="764"/>
      <c r="AC44" s="764"/>
      <c r="AD44" s="764"/>
      <c r="AE44" s="764"/>
      <c r="AF44" s="764"/>
      <c r="AG44" s="764"/>
      <c r="AH44" s="764"/>
      <c r="AI44" s="764"/>
      <c r="AJ44" s="764"/>
      <c r="AK44" s="764"/>
      <c r="AL44" s="764"/>
      <c r="AM44" s="764"/>
      <c r="AN44" s="764"/>
      <c r="AO44" s="764"/>
      <c r="AP44" s="764"/>
      <c r="AQ44" s="764"/>
      <c r="AR44" s="3"/>
      <c r="BE44" s="727" t="s">
        <v>2652</v>
      </c>
      <c r="BF44" s="727"/>
      <c r="BG44" s="727"/>
      <c r="BH44" s="727"/>
      <c r="BI44" s="727"/>
      <c r="BJ44" s="727"/>
      <c r="BK44" s="727"/>
      <c r="BL44" s="727"/>
      <c r="BM44" s="727"/>
      <c r="BN44" s="727"/>
      <c r="BO44" s="727"/>
      <c r="BP44" s="727"/>
      <c r="BQ44" s="727"/>
      <c r="BR44" s="786"/>
      <c r="BS44" s="787"/>
      <c r="BT44" s="787"/>
      <c r="BU44" s="787"/>
      <c r="BV44" s="787"/>
      <c r="BW44" s="787"/>
      <c r="BX44" s="787"/>
      <c r="BY44" s="787"/>
      <c r="BZ44" s="787"/>
      <c r="CA44" s="787"/>
      <c r="CB44" s="787"/>
      <c r="CC44" s="787"/>
      <c r="CD44" s="787"/>
      <c r="CE44" s="787"/>
      <c r="CF44" s="787"/>
      <c r="CG44" s="787"/>
      <c r="CH44" s="787"/>
      <c r="CI44" s="787"/>
      <c r="CJ44" s="787"/>
      <c r="CK44" s="787"/>
      <c r="CL44" s="787"/>
      <c r="CM44" s="787"/>
      <c r="CN44" s="787"/>
      <c r="CO44" s="787"/>
      <c r="CP44" s="787"/>
      <c r="CQ44" s="787"/>
      <c r="CR44" s="787"/>
      <c r="CS44" s="787"/>
      <c r="CT44" s="787"/>
      <c r="CU44" s="3"/>
      <c r="CW44" s="621">
        <v>46388</v>
      </c>
    </row>
    <row r="45" spans="1:101" s="118" customFormat="1" ht="15" customHeight="1">
      <c r="B45" s="727"/>
      <c r="C45" s="727"/>
      <c r="D45" s="727"/>
      <c r="E45" s="727"/>
      <c r="F45" s="727"/>
      <c r="G45" s="727"/>
      <c r="H45" s="727"/>
      <c r="I45" s="727"/>
      <c r="J45" s="727"/>
      <c r="K45" s="727"/>
      <c r="L45" s="727"/>
      <c r="M45" s="727"/>
      <c r="N45" s="727"/>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4"/>
      <c r="AQ45" s="764"/>
      <c r="AR45" s="3"/>
      <c r="BE45" s="727"/>
      <c r="BF45" s="727"/>
      <c r="BG45" s="727"/>
      <c r="BH45" s="727"/>
      <c r="BI45" s="727"/>
      <c r="BJ45" s="727"/>
      <c r="BK45" s="727"/>
      <c r="BL45" s="727"/>
      <c r="BM45" s="727"/>
      <c r="BN45" s="727"/>
      <c r="BO45" s="727"/>
      <c r="BP45" s="727"/>
      <c r="BQ45" s="727"/>
      <c r="BR45" s="787"/>
      <c r="BS45" s="787"/>
      <c r="BT45" s="787"/>
      <c r="BU45" s="787"/>
      <c r="BV45" s="787"/>
      <c r="BW45" s="787"/>
      <c r="BX45" s="787"/>
      <c r="BY45" s="787"/>
      <c r="BZ45" s="787"/>
      <c r="CA45" s="787"/>
      <c r="CB45" s="787"/>
      <c r="CC45" s="787"/>
      <c r="CD45" s="787"/>
      <c r="CE45" s="787"/>
      <c r="CF45" s="787"/>
      <c r="CG45" s="787"/>
      <c r="CH45" s="787"/>
      <c r="CI45" s="787"/>
      <c r="CJ45" s="787"/>
      <c r="CK45" s="787"/>
      <c r="CL45" s="787"/>
      <c r="CM45" s="787"/>
      <c r="CN45" s="787"/>
      <c r="CO45" s="787"/>
      <c r="CP45" s="787"/>
      <c r="CQ45" s="787"/>
      <c r="CR45" s="787"/>
      <c r="CS45" s="787"/>
      <c r="CT45" s="787"/>
      <c r="CU45" s="3"/>
      <c r="CW45" s="621">
        <v>46419</v>
      </c>
    </row>
    <row r="46" spans="1:101" s="118" customFormat="1" ht="15" customHeight="1">
      <c r="B46" s="451"/>
      <c r="C46" s="192"/>
      <c r="D46" s="192"/>
      <c r="E46" s="192"/>
      <c r="F46" s="192"/>
      <c r="G46" s="192"/>
      <c r="AR46" s="3"/>
      <c r="BE46" s="451"/>
      <c r="BF46" s="192"/>
      <c r="BG46" s="192"/>
      <c r="BH46" s="192"/>
      <c r="BI46" s="192"/>
      <c r="BJ46" s="192"/>
      <c r="CU46" s="3"/>
      <c r="CW46" s="621">
        <v>46447</v>
      </c>
    </row>
    <row r="47" spans="1:101" s="118" customFormat="1" ht="15" customHeight="1">
      <c r="B47" s="451" t="s">
        <v>2649</v>
      </c>
      <c r="C47" s="192"/>
      <c r="D47" s="192"/>
      <c r="E47" s="192"/>
      <c r="F47" s="192"/>
      <c r="G47" s="192"/>
      <c r="AR47" s="3"/>
      <c r="BE47" s="451"/>
      <c r="BF47" s="192"/>
      <c r="BG47" s="192"/>
      <c r="BH47" s="192"/>
      <c r="BI47" s="192"/>
      <c r="BJ47" s="192"/>
      <c r="CU47" s="3"/>
      <c r="CW47" s="621">
        <v>46478</v>
      </c>
    </row>
    <row r="48" spans="1:101" s="118" customFormat="1" ht="15" customHeight="1">
      <c r="B48" s="775" t="s">
        <v>2629</v>
      </c>
      <c r="C48" s="775"/>
      <c r="D48" s="775"/>
      <c r="E48" s="775"/>
      <c r="F48" s="775"/>
      <c r="G48" s="775"/>
      <c r="H48" s="775"/>
      <c r="I48" s="775"/>
      <c r="J48" s="775"/>
      <c r="K48" s="775"/>
      <c r="L48" s="775"/>
      <c r="M48" s="775"/>
      <c r="N48" s="775"/>
      <c r="O48" s="776"/>
      <c r="P48" s="777"/>
      <c r="Q48" s="777"/>
      <c r="R48" s="777"/>
      <c r="S48" s="777"/>
      <c r="T48" s="777"/>
      <c r="U48" s="777"/>
      <c r="V48" s="777"/>
      <c r="W48" s="777"/>
      <c r="X48" s="777"/>
      <c r="Y48" s="777"/>
      <c r="Z48" s="777"/>
      <c r="AA48" s="777"/>
      <c r="AB48" s="777"/>
      <c r="AC48" s="777"/>
      <c r="AD48" s="777"/>
      <c r="AE48" s="777"/>
      <c r="AF48" s="780" t="s">
        <v>2759</v>
      </c>
      <c r="AG48" s="780"/>
      <c r="AH48" s="780"/>
      <c r="AI48" s="780"/>
      <c r="AJ48" s="780"/>
      <c r="AK48" s="780"/>
      <c r="AL48" s="780"/>
      <c r="AM48" s="780"/>
      <c r="AN48" s="780"/>
      <c r="AO48" s="780"/>
      <c r="AP48" s="780"/>
      <c r="AQ48" s="781"/>
      <c r="AR48" s="3"/>
      <c r="BE48" s="751" t="str">
        <f>B48</f>
        <v>発電出力</v>
      </c>
      <c r="BF48" s="752"/>
      <c r="BG48" s="752"/>
      <c r="BH48" s="752"/>
      <c r="BI48" s="752"/>
      <c r="BJ48" s="752"/>
      <c r="BK48" s="752"/>
      <c r="BL48" s="752"/>
      <c r="BM48" s="752"/>
      <c r="BN48" s="752"/>
      <c r="BO48" s="752"/>
      <c r="BP48" s="752"/>
      <c r="BQ48" s="753"/>
      <c r="BR48" s="788" t="s">
        <v>2740</v>
      </c>
      <c r="BS48" s="789"/>
      <c r="BT48" s="789"/>
      <c r="BU48" s="789"/>
      <c r="BV48" s="789"/>
      <c r="BW48" s="789"/>
      <c r="BX48" s="789"/>
      <c r="BY48" s="789"/>
      <c r="BZ48" s="789"/>
      <c r="CA48" s="789"/>
      <c r="CB48" s="789"/>
      <c r="CC48" s="789"/>
      <c r="CD48" s="789"/>
      <c r="CE48" s="789"/>
      <c r="CF48" s="789"/>
      <c r="CG48" s="789"/>
      <c r="CH48" s="789"/>
      <c r="CI48" s="789"/>
      <c r="CJ48" s="789"/>
      <c r="CK48" s="789"/>
      <c r="CL48" s="789"/>
      <c r="CM48" s="789"/>
      <c r="CN48" s="789"/>
      <c r="CO48" s="789"/>
      <c r="CP48" s="789"/>
      <c r="CQ48" s="789"/>
      <c r="CR48" s="789"/>
      <c r="CS48" s="789"/>
      <c r="CT48" s="790"/>
      <c r="CU48" s="3"/>
      <c r="CW48" s="621">
        <v>46508</v>
      </c>
    </row>
    <row r="49" spans="2:101" s="118" customFormat="1" ht="15" customHeight="1">
      <c r="B49" s="775"/>
      <c r="C49" s="775"/>
      <c r="D49" s="775"/>
      <c r="E49" s="775"/>
      <c r="F49" s="775"/>
      <c r="G49" s="775"/>
      <c r="H49" s="775"/>
      <c r="I49" s="775"/>
      <c r="J49" s="775"/>
      <c r="K49" s="775"/>
      <c r="L49" s="775"/>
      <c r="M49" s="775"/>
      <c r="N49" s="775"/>
      <c r="O49" s="778"/>
      <c r="P49" s="779"/>
      <c r="Q49" s="779"/>
      <c r="R49" s="779"/>
      <c r="S49" s="779"/>
      <c r="T49" s="779"/>
      <c r="U49" s="779"/>
      <c r="V49" s="779"/>
      <c r="W49" s="779"/>
      <c r="X49" s="779"/>
      <c r="Y49" s="779"/>
      <c r="Z49" s="779"/>
      <c r="AA49" s="779"/>
      <c r="AB49" s="779"/>
      <c r="AC49" s="779"/>
      <c r="AD49" s="779"/>
      <c r="AE49" s="779"/>
      <c r="AF49" s="782"/>
      <c r="AG49" s="782"/>
      <c r="AH49" s="782"/>
      <c r="AI49" s="782"/>
      <c r="AJ49" s="782"/>
      <c r="AK49" s="782"/>
      <c r="AL49" s="782"/>
      <c r="AM49" s="782"/>
      <c r="AN49" s="782"/>
      <c r="AO49" s="782"/>
      <c r="AP49" s="782"/>
      <c r="AQ49" s="783"/>
      <c r="AR49" s="3"/>
      <c r="BE49" s="754"/>
      <c r="BF49" s="755"/>
      <c r="BG49" s="755"/>
      <c r="BH49" s="755"/>
      <c r="BI49" s="755"/>
      <c r="BJ49" s="755"/>
      <c r="BK49" s="755"/>
      <c r="BL49" s="755"/>
      <c r="BM49" s="755"/>
      <c r="BN49" s="755"/>
      <c r="BO49" s="755"/>
      <c r="BP49" s="755"/>
      <c r="BQ49" s="756"/>
      <c r="BR49" s="791"/>
      <c r="BS49" s="792"/>
      <c r="BT49" s="792"/>
      <c r="BU49" s="792"/>
      <c r="BV49" s="792"/>
      <c r="BW49" s="792"/>
      <c r="BX49" s="792"/>
      <c r="BY49" s="792"/>
      <c r="BZ49" s="792"/>
      <c r="CA49" s="792"/>
      <c r="CB49" s="792"/>
      <c r="CC49" s="792"/>
      <c r="CD49" s="792"/>
      <c r="CE49" s="792"/>
      <c r="CF49" s="792"/>
      <c r="CG49" s="792"/>
      <c r="CH49" s="792"/>
      <c r="CI49" s="792"/>
      <c r="CJ49" s="792"/>
      <c r="CK49" s="792"/>
      <c r="CL49" s="792"/>
      <c r="CM49" s="792"/>
      <c r="CN49" s="792"/>
      <c r="CO49" s="792"/>
      <c r="CP49" s="792"/>
      <c r="CQ49" s="792"/>
      <c r="CR49" s="792"/>
      <c r="CS49" s="792"/>
      <c r="CT49" s="793"/>
      <c r="CW49" s="621">
        <v>46569</v>
      </c>
    </row>
    <row r="50" spans="2:101" s="118" customFormat="1" ht="15" customHeight="1">
      <c r="B50" s="483"/>
      <c r="C50" s="483"/>
      <c r="D50" s="483"/>
      <c r="E50" s="483"/>
      <c r="F50" s="483"/>
      <c r="G50" s="483"/>
      <c r="H50" s="483"/>
      <c r="I50" s="483"/>
      <c r="J50" s="483"/>
      <c r="K50" s="483"/>
      <c r="L50" s="483"/>
      <c r="M50" s="483"/>
      <c r="N50" s="483"/>
      <c r="O50" s="343"/>
      <c r="P50" s="343"/>
      <c r="Q50" s="343"/>
      <c r="R50" s="343"/>
      <c r="S50" s="343"/>
      <c r="T50" s="343"/>
      <c r="U50" s="343"/>
      <c r="V50" s="343"/>
      <c r="W50" s="343"/>
      <c r="X50" s="343"/>
      <c r="Y50" s="343"/>
      <c r="Z50" s="343"/>
      <c r="AA50" s="343"/>
      <c r="AB50" s="343"/>
      <c r="AC50" s="585"/>
      <c r="AD50" s="585"/>
      <c r="AE50" s="585"/>
      <c r="AF50" s="585"/>
      <c r="AG50" s="585"/>
      <c r="AH50" s="585"/>
      <c r="AI50" s="585"/>
      <c r="AJ50" s="585"/>
      <c r="AK50" s="585"/>
      <c r="AL50" s="585"/>
      <c r="AM50" s="343"/>
      <c r="AN50" s="343"/>
      <c r="AO50" s="343"/>
      <c r="AP50" s="343"/>
      <c r="AQ50" s="343"/>
      <c r="AR50" s="3"/>
      <c r="BE50" s="483"/>
      <c r="BF50" s="483"/>
      <c r="BG50" s="483"/>
      <c r="BH50" s="483"/>
      <c r="BI50" s="483"/>
      <c r="BJ50" s="483"/>
      <c r="BK50" s="483"/>
      <c r="BL50" s="483"/>
      <c r="BM50" s="483"/>
      <c r="BN50" s="483"/>
      <c r="BO50" s="483"/>
      <c r="BP50" s="483"/>
      <c r="BQ50" s="483"/>
      <c r="CF50" s="169"/>
      <c r="CG50" s="169"/>
      <c r="CH50" s="169"/>
      <c r="CI50" s="169"/>
      <c r="CJ50" s="169"/>
      <c r="CK50" s="169"/>
      <c r="CL50" s="169"/>
      <c r="CM50" s="169"/>
      <c r="CN50" s="169"/>
      <c r="CW50" s="621">
        <v>46600</v>
      </c>
    </row>
    <row r="51" spans="2:101" s="118" customFormat="1" ht="15" customHeight="1">
      <c r="B51" s="192" t="s">
        <v>2631</v>
      </c>
      <c r="C51" s="192"/>
      <c r="D51" s="192"/>
      <c r="E51" s="192"/>
      <c r="F51" s="192"/>
      <c r="G51" s="192"/>
      <c r="AC51" s="598"/>
      <c r="AD51" s="598"/>
      <c r="AE51" s="598"/>
      <c r="AF51" s="598"/>
      <c r="AG51" s="598"/>
      <c r="AH51" s="598"/>
      <c r="AI51" s="598"/>
      <c r="AJ51" s="599"/>
      <c r="AK51" s="600"/>
      <c r="AR51" s="3"/>
      <c r="BE51" s="192" t="s">
        <v>2631</v>
      </c>
      <c r="BF51" s="192"/>
      <c r="BG51" s="192"/>
      <c r="BH51" s="192"/>
      <c r="BI51" s="192"/>
      <c r="BJ51" s="192"/>
      <c r="CF51" s="598"/>
      <c r="CG51" s="598"/>
      <c r="CH51" s="598"/>
      <c r="CI51" s="598"/>
      <c r="CJ51" s="598"/>
      <c r="CK51" s="598"/>
      <c r="CL51" s="598"/>
      <c r="CM51" s="599"/>
      <c r="CN51" s="600"/>
      <c r="CW51" s="621">
        <v>46631</v>
      </c>
    </row>
    <row r="52" spans="2:101" s="118" customFormat="1" ht="15" customHeight="1">
      <c r="B52" s="784" t="s">
        <v>2644</v>
      </c>
      <c r="C52" s="773"/>
      <c r="D52" s="773"/>
      <c r="E52" s="773"/>
      <c r="F52" s="773"/>
      <c r="G52" s="773"/>
      <c r="H52" s="773" t="s">
        <v>2632</v>
      </c>
      <c r="I52" s="773"/>
      <c r="J52" s="773"/>
      <c r="K52" s="773"/>
      <c r="L52" s="773"/>
      <c r="M52" s="773"/>
      <c r="N52" s="773" t="s">
        <v>2633</v>
      </c>
      <c r="O52" s="773"/>
      <c r="P52" s="773"/>
      <c r="Q52" s="773"/>
      <c r="R52" s="773"/>
      <c r="S52" s="773"/>
      <c r="T52" s="773" t="s">
        <v>2634</v>
      </c>
      <c r="U52" s="773"/>
      <c r="V52" s="773"/>
      <c r="W52" s="773"/>
      <c r="X52" s="773"/>
      <c r="Y52" s="773"/>
      <c r="Z52" s="773" t="s">
        <v>2635</v>
      </c>
      <c r="AA52" s="773"/>
      <c r="AB52" s="773"/>
      <c r="AC52" s="773"/>
      <c r="AD52" s="773"/>
      <c r="AE52" s="773"/>
      <c r="AF52" s="773" t="s">
        <v>2636</v>
      </c>
      <c r="AG52" s="773"/>
      <c r="AH52" s="773"/>
      <c r="AI52" s="773"/>
      <c r="AJ52" s="773"/>
      <c r="AK52" s="773"/>
      <c r="AL52" s="773" t="s">
        <v>2637</v>
      </c>
      <c r="AM52" s="773"/>
      <c r="AN52" s="773"/>
      <c r="AO52" s="773"/>
      <c r="AP52" s="773"/>
      <c r="AQ52" s="773"/>
      <c r="AR52" s="3"/>
      <c r="BE52" s="784" t="s">
        <v>2644</v>
      </c>
      <c r="BF52" s="773"/>
      <c r="BG52" s="773"/>
      <c r="BH52" s="773"/>
      <c r="BI52" s="773"/>
      <c r="BJ52" s="773"/>
      <c r="BK52" s="773" t="s">
        <v>2632</v>
      </c>
      <c r="BL52" s="773"/>
      <c r="BM52" s="773"/>
      <c r="BN52" s="773"/>
      <c r="BO52" s="773"/>
      <c r="BP52" s="773"/>
      <c r="BQ52" s="773" t="s">
        <v>2633</v>
      </c>
      <c r="BR52" s="773"/>
      <c r="BS52" s="773"/>
      <c r="BT52" s="773"/>
      <c r="BU52" s="773"/>
      <c r="BV52" s="773"/>
      <c r="BW52" s="773" t="s">
        <v>2634</v>
      </c>
      <c r="BX52" s="773"/>
      <c r="BY52" s="773"/>
      <c r="BZ52" s="773"/>
      <c r="CA52" s="773"/>
      <c r="CB52" s="773"/>
      <c r="CC52" s="773" t="s">
        <v>2635</v>
      </c>
      <c r="CD52" s="773"/>
      <c r="CE52" s="773"/>
      <c r="CF52" s="773"/>
      <c r="CG52" s="773"/>
      <c r="CH52" s="773"/>
      <c r="CI52" s="773" t="s">
        <v>2636</v>
      </c>
      <c r="CJ52" s="773"/>
      <c r="CK52" s="773"/>
      <c r="CL52" s="773"/>
      <c r="CM52" s="773"/>
      <c r="CN52" s="773"/>
      <c r="CO52" s="773" t="s">
        <v>2637</v>
      </c>
      <c r="CP52" s="773"/>
      <c r="CQ52" s="773"/>
      <c r="CR52" s="773"/>
      <c r="CS52" s="773"/>
      <c r="CT52" s="773"/>
      <c r="CW52" s="621">
        <v>46661</v>
      </c>
    </row>
    <row r="53" spans="2:101" s="118" customFormat="1" ht="15" customHeight="1">
      <c r="B53" s="773"/>
      <c r="C53" s="773"/>
      <c r="D53" s="773"/>
      <c r="E53" s="773"/>
      <c r="F53" s="773"/>
      <c r="G53" s="773"/>
      <c r="H53" s="773"/>
      <c r="I53" s="773"/>
      <c r="J53" s="773"/>
      <c r="K53" s="773"/>
      <c r="L53" s="773"/>
      <c r="M53" s="773"/>
      <c r="N53" s="773"/>
      <c r="O53" s="773"/>
      <c r="P53" s="773"/>
      <c r="Q53" s="773"/>
      <c r="R53" s="773"/>
      <c r="S53" s="773"/>
      <c r="T53" s="773"/>
      <c r="U53" s="773"/>
      <c r="V53" s="773"/>
      <c r="W53" s="773"/>
      <c r="X53" s="773"/>
      <c r="Y53" s="773"/>
      <c r="Z53" s="773"/>
      <c r="AA53" s="773"/>
      <c r="AB53" s="773"/>
      <c r="AC53" s="773"/>
      <c r="AD53" s="773"/>
      <c r="AE53" s="773"/>
      <c r="AF53" s="773"/>
      <c r="AG53" s="773"/>
      <c r="AH53" s="773"/>
      <c r="AI53" s="773"/>
      <c r="AJ53" s="773"/>
      <c r="AK53" s="773"/>
      <c r="AL53" s="773"/>
      <c r="AM53" s="773"/>
      <c r="AN53" s="773"/>
      <c r="AO53" s="773"/>
      <c r="AP53" s="773"/>
      <c r="AQ53" s="773"/>
      <c r="AR53" s="3"/>
      <c r="BE53" s="773"/>
      <c r="BF53" s="773"/>
      <c r="BG53" s="773"/>
      <c r="BH53" s="773"/>
      <c r="BI53" s="773"/>
      <c r="BJ53" s="773"/>
      <c r="BK53" s="773"/>
      <c r="BL53" s="773"/>
      <c r="BM53" s="773"/>
      <c r="BN53" s="773"/>
      <c r="BO53" s="773"/>
      <c r="BP53" s="773"/>
      <c r="BQ53" s="773"/>
      <c r="BR53" s="773"/>
      <c r="BS53" s="773"/>
      <c r="BT53" s="773"/>
      <c r="BU53" s="773"/>
      <c r="BV53" s="773"/>
      <c r="BW53" s="773"/>
      <c r="BX53" s="773"/>
      <c r="BY53" s="773"/>
      <c r="BZ53" s="773"/>
      <c r="CA53" s="773"/>
      <c r="CB53" s="773"/>
      <c r="CC53" s="773"/>
      <c r="CD53" s="773"/>
      <c r="CE53" s="773"/>
      <c r="CF53" s="773"/>
      <c r="CG53" s="773"/>
      <c r="CH53" s="773"/>
      <c r="CI53" s="773"/>
      <c r="CJ53" s="773"/>
      <c r="CK53" s="773"/>
      <c r="CL53" s="773"/>
      <c r="CM53" s="773"/>
      <c r="CN53" s="773"/>
      <c r="CO53" s="773"/>
      <c r="CP53" s="773"/>
      <c r="CQ53" s="773"/>
      <c r="CR53" s="773"/>
      <c r="CS53" s="773"/>
      <c r="CT53" s="773"/>
      <c r="CW53" s="621">
        <v>46692</v>
      </c>
    </row>
    <row r="54" spans="2:101" s="118" customFormat="1" ht="15" customHeight="1">
      <c r="B54" s="773"/>
      <c r="C54" s="773"/>
      <c r="D54" s="773"/>
      <c r="E54" s="773"/>
      <c r="F54" s="773"/>
      <c r="G54" s="773"/>
      <c r="H54" s="773"/>
      <c r="I54" s="773"/>
      <c r="J54" s="773"/>
      <c r="K54" s="773"/>
      <c r="L54" s="773"/>
      <c r="M54" s="773"/>
      <c r="N54" s="773"/>
      <c r="O54" s="773"/>
      <c r="P54" s="773"/>
      <c r="Q54" s="773"/>
      <c r="R54" s="773"/>
      <c r="S54" s="773"/>
      <c r="T54" s="773"/>
      <c r="U54" s="773"/>
      <c r="V54" s="773"/>
      <c r="W54" s="773"/>
      <c r="X54" s="773"/>
      <c r="Y54" s="773"/>
      <c r="Z54" s="773"/>
      <c r="AA54" s="773"/>
      <c r="AB54" s="773"/>
      <c r="AC54" s="773"/>
      <c r="AD54" s="773"/>
      <c r="AE54" s="773"/>
      <c r="AF54" s="773"/>
      <c r="AG54" s="773"/>
      <c r="AH54" s="773"/>
      <c r="AI54" s="773"/>
      <c r="AJ54" s="773"/>
      <c r="AK54" s="773"/>
      <c r="AL54" s="773"/>
      <c r="AM54" s="773"/>
      <c r="AN54" s="773"/>
      <c r="AO54" s="773"/>
      <c r="AP54" s="773"/>
      <c r="AQ54" s="773"/>
      <c r="AR54" s="3"/>
      <c r="BE54" s="773"/>
      <c r="BF54" s="773"/>
      <c r="BG54" s="773"/>
      <c r="BH54" s="773"/>
      <c r="BI54" s="773"/>
      <c r="BJ54" s="773"/>
      <c r="BK54" s="773"/>
      <c r="BL54" s="773"/>
      <c r="BM54" s="773"/>
      <c r="BN54" s="773"/>
      <c r="BO54" s="773"/>
      <c r="BP54" s="773"/>
      <c r="BQ54" s="773"/>
      <c r="BR54" s="773"/>
      <c r="BS54" s="773"/>
      <c r="BT54" s="773"/>
      <c r="BU54" s="773"/>
      <c r="BV54" s="773"/>
      <c r="BW54" s="773"/>
      <c r="BX54" s="773"/>
      <c r="BY54" s="773"/>
      <c r="BZ54" s="773"/>
      <c r="CA54" s="773"/>
      <c r="CB54" s="773"/>
      <c r="CC54" s="773"/>
      <c r="CD54" s="773"/>
      <c r="CE54" s="773"/>
      <c r="CF54" s="773"/>
      <c r="CG54" s="773"/>
      <c r="CH54" s="773"/>
      <c r="CI54" s="773"/>
      <c r="CJ54" s="773"/>
      <c r="CK54" s="773"/>
      <c r="CL54" s="773"/>
      <c r="CM54" s="773"/>
      <c r="CN54" s="773"/>
      <c r="CO54" s="773"/>
      <c r="CP54" s="773"/>
      <c r="CQ54" s="773"/>
      <c r="CR54" s="773"/>
      <c r="CS54" s="773"/>
      <c r="CT54" s="773"/>
      <c r="CW54" s="621">
        <v>46722</v>
      </c>
    </row>
    <row r="55" spans="2:101" s="118" customFormat="1" ht="15" customHeight="1">
      <c r="B55" s="773"/>
      <c r="C55" s="773"/>
      <c r="D55" s="773"/>
      <c r="E55" s="773"/>
      <c r="F55" s="773"/>
      <c r="G55" s="773"/>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c r="AJ55" s="774"/>
      <c r="AK55" s="774"/>
      <c r="AL55" s="774"/>
      <c r="AM55" s="774"/>
      <c r="AN55" s="774"/>
      <c r="AO55" s="774"/>
      <c r="AP55" s="774"/>
      <c r="AQ55" s="774"/>
      <c r="AR55" s="3"/>
      <c r="BE55" s="773"/>
      <c r="BF55" s="773"/>
      <c r="BG55" s="773"/>
      <c r="BH55" s="773"/>
      <c r="BI55" s="773"/>
      <c r="BJ55" s="773"/>
      <c r="BK55" s="785">
        <v>1000000</v>
      </c>
      <c r="BL55" s="785"/>
      <c r="BM55" s="785"/>
      <c r="BN55" s="785"/>
      <c r="BO55" s="785"/>
      <c r="BP55" s="785"/>
      <c r="BQ55" s="785">
        <v>1000000</v>
      </c>
      <c r="BR55" s="785"/>
      <c r="BS55" s="785"/>
      <c r="BT55" s="785"/>
      <c r="BU55" s="785"/>
      <c r="BV55" s="785"/>
      <c r="BW55" s="785">
        <v>1000000</v>
      </c>
      <c r="BX55" s="785"/>
      <c r="BY55" s="785"/>
      <c r="BZ55" s="785"/>
      <c r="CA55" s="785"/>
      <c r="CB55" s="785"/>
      <c r="CC55" s="785">
        <v>1000000</v>
      </c>
      <c r="CD55" s="785"/>
      <c r="CE55" s="785"/>
      <c r="CF55" s="785"/>
      <c r="CG55" s="785"/>
      <c r="CH55" s="785"/>
      <c r="CI55" s="785">
        <v>1000000</v>
      </c>
      <c r="CJ55" s="785"/>
      <c r="CK55" s="785"/>
      <c r="CL55" s="785"/>
      <c r="CM55" s="785"/>
      <c r="CN55" s="785"/>
      <c r="CO55" s="785">
        <v>1000000</v>
      </c>
      <c r="CP55" s="785"/>
      <c r="CQ55" s="785"/>
      <c r="CR55" s="785"/>
      <c r="CS55" s="785"/>
      <c r="CT55" s="785"/>
      <c r="CW55" s="621">
        <v>46753</v>
      </c>
    </row>
    <row r="56" spans="2:101" s="118" customFormat="1" ht="15" customHeight="1">
      <c r="B56" s="773"/>
      <c r="C56" s="773"/>
      <c r="D56" s="773"/>
      <c r="E56" s="773"/>
      <c r="F56" s="773"/>
      <c r="G56" s="773"/>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3"/>
      <c r="BE56" s="773"/>
      <c r="BF56" s="773"/>
      <c r="BG56" s="773"/>
      <c r="BH56" s="773"/>
      <c r="BI56" s="773"/>
      <c r="BJ56" s="773"/>
      <c r="BK56" s="785"/>
      <c r="BL56" s="785"/>
      <c r="BM56" s="785"/>
      <c r="BN56" s="785"/>
      <c r="BO56" s="785"/>
      <c r="BP56" s="785"/>
      <c r="BQ56" s="785"/>
      <c r="BR56" s="785"/>
      <c r="BS56" s="785"/>
      <c r="BT56" s="785"/>
      <c r="BU56" s="785"/>
      <c r="BV56" s="785"/>
      <c r="BW56" s="785"/>
      <c r="BX56" s="785"/>
      <c r="BY56" s="785"/>
      <c r="BZ56" s="785"/>
      <c r="CA56" s="785"/>
      <c r="CB56" s="785"/>
      <c r="CC56" s="785"/>
      <c r="CD56" s="785"/>
      <c r="CE56" s="785"/>
      <c r="CF56" s="785"/>
      <c r="CG56" s="785"/>
      <c r="CH56" s="785"/>
      <c r="CI56" s="785"/>
      <c r="CJ56" s="785"/>
      <c r="CK56" s="785"/>
      <c r="CL56" s="785"/>
      <c r="CM56" s="785"/>
      <c r="CN56" s="785"/>
      <c r="CO56" s="785"/>
      <c r="CP56" s="785"/>
      <c r="CQ56" s="785"/>
      <c r="CR56" s="785"/>
      <c r="CS56" s="785"/>
      <c r="CT56" s="785"/>
      <c r="CW56" s="621">
        <v>46784</v>
      </c>
    </row>
    <row r="57" spans="2:101" s="118" customFormat="1" ht="15" customHeight="1">
      <c r="B57" s="773"/>
      <c r="C57" s="773"/>
      <c r="D57" s="773"/>
      <c r="E57" s="773"/>
      <c r="F57" s="773"/>
      <c r="G57" s="773"/>
      <c r="H57" s="774"/>
      <c r="I57" s="774"/>
      <c r="J57" s="774"/>
      <c r="K57" s="774"/>
      <c r="L57" s="774"/>
      <c r="M57" s="774"/>
      <c r="N57" s="774"/>
      <c r="O57" s="774"/>
      <c r="P57" s="774"/>
      <c r="Q57" s="774"/>
      <c r="R57" s="774"/>
      <c r="S57" s="774"/>
      <c r="T57" s="774"/>
      <c r="U57" s="774"/>
      <c r="V57" s="774"/>
      <c r="W57" s="774"/>
      <c r="X57" s="774"/>
      <c r="Y57" s="774"/>
      <c r="Z57" s="774"/>
      <c r="AA57" s="774"/>
      <c r="AB57" s="774"/>
      <c r="AC57" s="774"/>
      <c r="AD57" s="774"/>
      <c r="AE57" s="774"/>
      <c r="AF57" s="774"/>
      <c r="AG57" s="774"/>
      <c r="AH57" s="774"/>
      <c r="AI57" s="774"/>
      <c r="AJ57" s="774"/>
      <c r="AK57" s="774"/>
      <c r="AL57" s="774"/>
      <c r="AM57" s="774"/>
      <c r="AN57" s="774"/>
      <c r="AO57" s="774"/>
      <c r="AP57" s="774"/>
      <c r="AQ57" s="774"/>
      <c r="AR57" s="3"/>
      <c r="BE57" s="773"/>
      <c r="BF57" s="773"/>
      <c r="BG57" s="773"/>
      <c r="BH57" s="773"/>
      <c r="BI57" s="773"/>
      <c r="BJ57" s="773"/>
      <c r="BK57" s="785"/>
      <c r="BL57" s="785"/>
      <c r="BM57" s="785"/>
      <c r="BN57" s="785"/>
      <c r="BO57" s="785"/>
      <c r="BP57" s="785"/>
      <c r="BQ57" s="785"/>
      <c r="BR57" s="785"/>
      <c r="BS57" s="785"/>
      <c r="BT57" s="785"/>
      <c r="BU57" s="785"/>
      <c r="BV57" s="785"/>
      <c r="BW57" s="785"/>
      <c r="BX57" s="785"/>
      <c r="BY57" s="785"/>
      <c r="BZ57" s="785"/>
      <c r="CA57" s="785"/>
      <c r="CB57" s="785"/>
      <c r="CC57" s="785"/>
      <c r="CD57" s="785"/>
      <c r="CE57" s="785"/>
      <c r="CF57" s="785"/>
      <c r="CG57" s="785"/>
      <c r="CH57" s="785"/>
      <c r="CI57" s="785"/>
      <c r="CJ57" s="785"/>
      <c r="CK57" s="785"/>
      <c r="CL57" s="785"/>
      <c r="CM57" s="785"/>
      <c r="CN57" s="785"/>
      <c r="CO57" s="785"/>
      <c r="CP57" s="785"/>
      <c r="CQ57" s="785"/>
      <c r="CR57" s="785"/>
      <c r="CS57" s="785"/>
      <c r="CT57" s="785"/>
      <c r="CW57" s="621">
        <v>46813</v>
      </c>
    </row>
    <row r="58" spans="2:101" s="118" customFormat="1" ht="15" customHeight="1">
      <c r="B58" s="773"/>
      <c r="C58" s="773"/>
      <c r="D58" s="773"/>
      <c r="E58" s="773"/>
      <c r="F58" s="773"/>
      <c r="G58" s="773"/>
      <c r="H58" s="773" t="s">
        <v>2638</v>
      </c>
      <c r="I58" s="773"/>
      <c r="J58" s="773"/>
      <c r="K58" s="773"/>
      <c r="L58" s="773"/>
      <c r="M58" s="773"/>
      <c r="N58" s="773" t="s">
        <v>2639</v>
      </c>
      <c r="O58" s="773"/>
      <c r="P58" s="773"/>
      <c r="Q58" s="773"/>
      <c r="R58" s="773"/>
      <c r="S58" s="773"/>
      <c r="T58" s="773" t="s">
        <v>2640</v>
      </c>
      <c r="U58" s="773"/>
      <c r="V58" s="773"/>
      <c r="W58" s="773"/>
      <c r="X58" s="773"/>
      <c r="Y58" s="773"/>
      <c r="Z58" s="773" t="s">
        <v>2641</v>
      </c>
      <c r="AA58" s="773"/>
      <c r="AB58" s="773"/>
      <c r="AC58" s="773"/>
      <c r="AD58" s="773"/>
      <c r="AE58" s="773"/>
      <c r="AF58" s="773" t="s">
        <v>2642</v>
      </c>
      <c r="AG58" s="773"/>
      <c r="AH58" s="773"/>
      <c r="AI58" s="773"/>
      <c r="AJ58" s="773"/>
      <c r="AK58" s="773"/>
      <c r="AL58" s="773" t="s">
        <v>2643</v>
      </c>
      <c r="AM58" s="773"/>
      <c r="AN58" s="773"/>
      <c r="AO58" s="773"/>
      <c r="AP58" s="773"/>
      <c r="AQ58" s="773"/>
      <c r="AR58" s="3"/>
      <c r="BE58" s="773"/>
      <c r="BF58" s="773"/>
      <c r="BG58" s="773"/>
      <c r="BH58" s="773"/>
      <c r="BI58" s="773"/>
      <c r="BJ58" s="773"/>
      <c r="BK58" s="773" t="s">
        <v>2638</v>
      </c>
      <c r="BL58" s="773"/>
      <c r="BM58" s="773"/>
      <c r="BN58" s="773"/>
      <c r="BO58" s="773"/>
      <c r="BP58" s="773"/>
      <c r="BQ58" s="773" t="s">
        <v>2639</v>
      </c>
      <c r="BR58" s="773"/>
      <c r="BS58" s="773"/>
      <c r="BT58" s="773"/>
      <c r="BU58" s="773"/>
      <c r="BV58" s="773"/>
      <c r="BW58" s="773" t="s">
        <v>2640</v>
      </c>
      <c r="BX58" s="773"/>
      <c r="BY58" s="773"/>
      <c r="BZ58" s="773"/>
      <c r="CA58" s="773"/>
      <c r="CB58" s="773"/>
      <c r="CC58" s="773" t="s">
        <v>2641</v>
      </c>
      <c r="CD58" s="773"/>
      <c r="CE58" s="773"/>
      <c r="CF58" s="773"/>
      <c r="CG58" s="773"/>
      <c r="CH58" s="773"/>
      <c r="CI58" s="773" t="s">
        <v>2642</v>
      </c>
      <c r="CJ58" s="773"/>
      <c r="CK58" s="773"/>
      <c r="CL58" s="773"/>
      <c r="CM58" s="773"/>
      <c r="CN58" s="773"/>
      <c r="CO58" s="773" t="s">
        <v>2643</v>
      </c>
      <c r="CP58" s="773"/>
      <c r="CQ58" s="773"/>
      <c r="CR58" s="773"/>
      <c r="CS58" s="773"/>
      <c r="CT58" s="773"/>
      <c r="CW58" s="621">
        <v>46844</v>
      </c>
    </row>
    <row r="59" spans="2:101" s="118" customFormat="1" ht="15" customHeight="1">
      <c r="B59" s="773"/>
      <c r="C59" s="773"/>
      <c r="D59" s="773"/>
      <c r="E59" s="773"/>
      <c r="F59" s="773"/>
      <c r="G59" s="773"/>
      <c r="H59" s="773"/>
      <c r="I59" s="773"/>
      <c r="J59" s="773"/>
      <c r="K59" s="773"/>
      <c r="L59" s="773"/>
      <c r="M59" s="773"/>
      <c r="N59" s="773"/>
      <c r="O59" s="773"/>
      <c r="P59" s="773"/>
      <c r="Q59" s="773"/>
      <c r="R59" s="773"/>
      <c r="S59" s="773"/>
      <c r="T59" s="773"/>
      <c r="U59" s="773"/>
      <c r="V59" s="773"/>
      <c r="W59" s="773"/>
      <c r="X59" s="773"/>
      <c r="Y59" s="773"/>
      <c r="Z59" s="773"/>
      <c r="AA59" s="773"/>
      <c r="AB59" s="773"/>
      <c r="AC59" s="773"/>
      <c r="AD59" s="773"/>
      <c r="AE59" s="773"/>
      <c r="AF59" s="773"/>
      <c r="AG59" s="773"/>
      <c r="AH59" s="773"/>
      <c r="AI59" s="773"/>
      <c r="AJ59" s="773"/>
      <c r="AK59" s="773"/>
      <c r="AL59" s="773"/>
      <c r="AM59" s="773"/>
      <c r="AN59" s="773"/>
      <c r="AO59" s="773"/>
      <c r="AP59" s="773"/>
      <c r="AQ59" s="773"/>
      <c r="AR59" s="3"/>
      <c r="BE59" s="773"/>
      <c r="BF59" s="773"/>
      <c r="BG59" s="773"/>
      <c r="BH59" s="773"/>
      <c r="BI59" s="773"/>
      <c r="BJ59" s="773"/>
      <c r="BK59" s="773"/>
      <c r="BL59" s="773"/>
      <c r="BM59" s="773"/>
      <c r="BN59" s="773"/>
      <c r="BO59" s="773"/>
      <c r="BP59" s="773"/>
      <c r="BQ59" s="773"/>
      <c r="BR59" s="773"/>
      <c r="BS59" s="773"/>
      <c r="BT59" s="773"/>
      <c r="BU59" s="773"/>
      <c r="BV59" s="773"/>
      <c r="BW59" s="773"/>
      <c r="BX59" s="773"/>
      <c r="BY59" s="773"/>
      <c r="BZ59" s="773"/>
      <c r="CA59" s="773"/>
      <c r="CB59" s="773"/>
      <c r="CC59" s="773"/>
      <c r="CD59" s="773"/>
      <c r="CE59" s="773"/>
      <c r="CF59" s="773"/>
      <c r="CG59" s="773"/>
      <c r="CH59" s="773"/>
      <c r="CI59" s="773"/>
      <c r="CJ59" s="773"/>
      <c r="CK59" s="773"/>
      <c r="CL59" s="773"/>
      <c r="CM59" s="773"/>
      <c r="CN59" s="773"/>
      <c r="CO59" s="773"/>
      <c r="CP59" s="773"/>
      <c r="CQ59" s="773"/>
      <c r="CR59" s="773"/>
      <c r="CS59" s="773"/>
      <c r="CT59" s="773"/>
      <c r="CW59" s="621">
        <v>46874</v>
      </c>
    </row>
    <row r="60" spans="2:101" s="118" customFormat="1" ht="15" customHeight="1">
      <c r="B60" s="773"/>
      <c r="C60" s="773"/>
      <c r="D60" s="773"/>
      <c r="E60" s="773"/>
      <c r="F60" s="773"/>
      <c r="G60" s="773"/>
      <c r="H60" s="773"/>
      <c r="I60" s="773"/>
      <c r="J60" s="773"/>
      <c r="K60" s="773"/>
      <c r="L60" s="773"/>
      <c r="M60" s="773"/>
      <c r="N60" s="773"/>
      <c r="O60" s="773"/>
      <c r="P60" s="773"/>
      <c r="Q60" s="773"/>
      <c r="R60" s="773"/>
      <c r="S60" s="773"/>
      <c r="T60" s="773"/>
      <c r="U60" s="773"/>
      <c r="V60" s="773"/>
      <c r="W60" s="773"/>
      <c r="X60" s="773"/>
      <c r="Y60" s="773"/>
      <c r="Z60" s="773"/>
      <c r="AA60" s="773"/>
      <c r="AB60" s="773"/>
      <c r="AC60" s="773"/>
      <c r="AD60" s="773"/>
      <c r="AE60" s="773"/>
      <c r="AF60" s="773"/>
      <c r="AG60" s="773"/>
      <c r="AH60" s="773"/>
      <c r="AI60" s="773"/>
      <c r="AJ60" s="773"/>
      <c r="AK60" s="773"/>
      <c r="AL60" s="773"/>
      <c r="AM60" s="773"/>
      <c r="AN60" s="773"/>
      <c r="AO60" s="773"/>
      <c r="AP60" s="773"/>
      <c r="AQ60" s="773"/>
      <c r="AR60" s="3"/>
      <c r="BE60" s="773"/>
      <c r="BF60" s="773"/>
      <c r="BG60" s="773"/>
      <c r="BH60" s="773"/>
      <c r="BI60" s="773"/>
      <c r="BJ60" s="773"/>
      <c r="BK60" s="773"/>
      <c r="BL60" s="773"/>
      <c r="BM60" s="773"/>
      <c r="BN60" s="773"/>
      <c r="BO60" s="773"/>
      <c r="BP60" s="773"/>
      <c r="BQ60" s="773"/>
      <c r="BR60" s="773"/>
      <c r="BS60" s="773"/>
      <c r="BT60" s="773"/>
      <c r="BU60" s="773"/>
      <c r="BV60" s="773"/>
      <c r="BW60" s="773"/>
      <c r="BX60" s="773"/>
      <c r="BY60" s="773"/>
      <c r="BZ60" s="773"/>
      <c r="CA60" s="773"/>
      <c r="CB60" s="773"/>
      <c r="CC60" s="773"/>
      <c r="CD60" s="773"/>
      <c r="CE60" s="773"/>
      <c r="CF60" s="773"/>
      <c r="CG60" s="773"/>
      <c r="CH60" s="773"/>
      <c r="CI60" s="773"/>
      <c r="CJ60" s="773"/>
      <c r="CK60" s="773"/>
      <c r="CL60" s="773"/>
      <c r="CM60" s="773"/>
      <c r="CN60" s="773"/>
      <c r="CO60" s="773"/>
      <c r="CP60" s="773"/>
      <c r="CQ60" s="773"/>
      <c r="CR60" s="773"/>
      <c r="CS60" s="773"/>
      <c r="CT60" s="773"/>
      <c r="CW60" s="621">
        <v>46905</v>
      </c>
    </row>
    <row r="61" spans="2:101" s="118" customFormat="1" ht="15" customHeight="1">
      <c r="B61" s="773"/>
      <c r="C61" s="773"/>
      <c r="D61" s="773"/>
      <c r="E61" s="773"/>
      <c r="F61" s="773"/>
      <c r="G61" s="773"/>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774"/>
      <c r="AM61" s="774"/>
      <c r="AN61" s="774"/>
      <c r="AO61" s="774"/>
      <c r="AP61" s="774"/>
      <c r="AQ61" s="774"/>
      <c r="AR61" s="3"/>
      <c r="BE61" s="773"/>
      <c r="BF61" s="773"/>
      <c r="BG61" s="773"/>
      <c r="BH61" s="773"/>
      <c r="BI61" s="773"/>
      <c r="BJ61" s="773"/>
      <c r="BK61" s="785">
        <v>1000000</v>
      </c>
      <c r="BL61" s="785"/>
      <c r="BM61" s="785"/>
      <c r="BN61" s="785"/>
      <c r="BO61" s="785"/>
      <c r="BP61" s="785"/>
      <c r="BQ61" s="785">
        <v>1000000</v>
      </c>
      <c r="BR61" s="785"/>
      <c r="BS61" s="785"/>
      <c r="BT61" s="785"/>
      <c r="BU61" s="785"/>
      <c r="BV61" s="785"/>
      <c r="BW61" s="785">
        <v>1000000</v>
      </c>
      <c r="BX61" s="785"/>
      <c r="BY61" s="785"/>
      <c r="BZ61" s="785"/>
      <c r="CA61" s="785"/>
      <c r="CB61" s="785"/>
      <c r="CC61" s="785">
        <v>1000000</v>
      </c>
      <c r="CD61" s="785"/>
      <c r="CE61" s="785"/>
      <c r="CF61" s="785"/>
      <c r="CG61" s="785"/>
      <c r="CH61" s="785"/>
      <c r="CI61" s="785">
        <v>1000000</v>
      </c>
      <c r="CJ61" s="785"/>
      <c r="CK61" s="785"/>
      <c r="CL61" s="785"/>
      <c r="CM61" s="785"/>
      <c r="CN61" s="785"/>
      <c r="CO61" s="785">
        <v>1000000</v>
      </c>
      <c r="CP61" s="785"/>
      <c r="CQ61" s="785"/>
      <c r="CR61" s="785"/>
      <c r="CS61" s="785"/>
      <c r="CT61" s="785"/>
      <c r="CW61" s="621">
        <v>46935</v>
      </c>
    </row>
    <row r="62" spans="2:101" s="118" customFormat="1" ht="15" customHeight="1">
      <c r="B62" s="773"/>
      <c r="C62" s="773"/>
      <c r="D62" s="773"/>
      <c r="E62" s="773"/>
      <c r="F62" s="773"/>
      <c r="G62" s="773"/>
      <c r="H62" s="774"/>
      <c r="I62" s="774"/>
      <c r="J62" s="774"/>
      <c r="K62" s="774"/>
      <c r="L62" s="774"/>
      <c r="M62" s="774"/>
      <c r="N62" s="774"/>
      <c r="O62" s="774"/>
      <c r="P62" s="774"/>
      <c r="Q62" s="774"/>
      <c r="R62" s="774"/>
      <c r="S62" s="774"/>
      <c r="T62" s="774"/>
      <c r="U62" s="774"/>
      <c r="V62" s="774"/>
      <c r="W62" s="774"/>
      <c r="X62" s="774"/>
      <c r="Y62" s="774"/>
      <c r="Z62" s="774"/>
      <c r="AA62" s="774"/>
      <c r="AB62" s="774"/>
      <c r="AC62" s="774"/>
      <c r="AD62" s="774"/>
      <c r="AE62" s="774"/>
      <c r="AF62" s="774"/>
      <c r="AG62" s="774"/>
      <c r="AH62" s="774"/>
      <c r="AI62" s="774"/>
      <c r="AJ62" s="774"/>
      <c r="AK62" s="774"/>
      <c r="AL62" s="774"/>
      <c r="AM62" s="774"/>
      <c r="AN62" s="774"/>
      <c r="AO62" s="774"/>
      <c r="AP62" s="774"/>
      <c r="AQ62" s="774"/>
      <c r="AR62" s="3"/>
      <c r="BE62" s="773"/>
      <c r="BF62" s="773"/>
      <c r="BG62" s="773"/>
      <c r="BH62" s="773"/>
      <c r="BI62" s="773"/>
      <c r="BJ62" s="773"/>
      <c r="BK62" s="785"/>
      <c r="BL62" s="785"/>
      <c r="BM62" s="785"/>
      <c r="BN62" s="785"/>
      <c r="BO62" s="785"/>
      <c r="BP62" s="785"/>
      <c r="BQ62" s="785"/>
      <c r="BR62" s="785"/>
      <c r="BS62" s="785"/>
      <c r="BT62" s="785"/>
      <c r="BU62" s="785"/>
      <c r="BV62" s="785"/>
      <c r="BW62" s="785"/>
      <c r="BX62" s="785"/>
      <c r="BY62" s="785"/>
      <c r="BZ62" s="785"/>
      <c r="CA62" s="785"/>
      <c r="CB62" s="785"/>
      <c r="CC62" s="785"/>
      <c r="CD62" s="785"/>
      <c r="CE62" s="785"/>
      <c r="CF62" s="785"/>
      <c r="CG62" s="785"/>
      <c r="CH62" s="785"/>
      <c r="CI62" s="785"/>
      <c r="CJ62" s="785"/>
      <c r="CK62" s="785"/>
      <c r="CL62" s="785"/>
      <c r="CM62" s="785"/>
      <c r="CN62" s="785"/>
      <c r="CO62" s="785"/>
      <c r="CP62" s="785"/>
      <c r="CQ62" s="785"/>
      <c r="CR62" s="785"/>
      <c r="CS62" s="785"/>
      <c r="CT62" s="785"/>
      <c r="CW62" s="621">
        <v>46966</v>
      </c>
    </row>
    <row r="63" spans="2:101" s="118" customFormat="1" ht="15" customHeight="1">
      <c r="B63" s="773"/>
      <c r="C63" s="773"/>
      <c r="D63" s="773"/>
      <c r="E63" s="773"/>
      <c r="F63" s="773"/>
      <c r="G63" s="773"/>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3"/>
      <c r="BE63" s="773"/>
      <c r="BF63" s="773"/>
      <c r="BG63" s="773"/>
      <c r="BH63" s="773"/>
      <c r="BI63" s="773"/>
      <c r="BJ63" s="773"/>
      <c r="BK63" s="785"/>
      <c r="BL63" s="785"/>
      <c r="BM63" s="785"/>
      <c r="BN63" s="785"/>
      <c r="BO63" s="785"/>
      <c r="BP63" s="785"/>
      <c r="BQ63" s="785"/>
      <c r="BR63" s="785"/>
      <c r="BS63" s="785"/>
      <c r="BT63" s="785"/>
      <c r="BU63" s="785"/>
      <c r="BV63" s="785"/>
      <c r="BW63" s="785"/>
      <c r="BX63" s="785"/>
      <c r="BY63" s="785"/>
      <c r="BZ63" s="785"/>
      <c r="CA63" s="785"/>
      <c r="CB63" s="785"/>
      <c r="CC63" s="785"/>
      <c r="CD63" s="785"/>
      <c r="CE63" s="785"/>
      <c r="CF63" s="785"/>
      <c r="CG63" s="785"/>
      <c r="CH63" s="785"/>
      <c r="CI63" s="785"/>
      <c r="CJ63" s="785"/>
      <c r="CK63" s="785"/>
      <c r="CL63" s="785"/>
      <c r="CM63" s="785"/>
      <c r="CN63" s="785"/>
      <c r="CO63" s="785"/>
      <c r="CP63" s="785"/>
      <c r="CQ63" s="785"/>
      <c r="CR63" s="785"/>
      <c r="CS63" s="785"/>
      <c r="CT63" s="785"/>
      <c r="CW63" s="621">
        <v>46997</v>
      </c>
    </row>
    <row r="64" spans="2:101" s="118" customFormat="1" ht="15" customHeight="1">
      <c r="B64" s="192"/>
      <c r="C64" s="192"/>
      <c r="D64" s="192"/>
      <c r="E64" s="192"/>
      <c r="F64" s="192"/>
      <c r="G64" s="192"/>
      <c r="AC64" s="598"/>
      <c r="AD64" s="598"/>
      <c r="AE64" s="598"/>
      <c r="AF64" s="598"/>
      <c r="AG64" s="598"/>
      <c r="AH64" s="598"/>
      <c r="AI64" s="598"/>
      <c r="AJ64" s="599"/>
      <c r="AK64" s="600"/>
      <c r="AR64" s="3"/>
      <c r="BE64" s="192"/>
      <c r="BF64" s="192"/>
      <c r="BG64" s="192"/>
      <c r="BH64" s="192"/>
      <c r="BI64" s="192"/>
      <c r="BJ64" s="192"/>
      <c r="CF64" s="598"/>
      <c r="CG64" s="598"/>
      <c r="CH64" s="598"/>
      <c r="CI64" s="598"/>
      <c r="CJ64" s="598"/>
      <c r="CK64" s="598"/>
      <c r="CL64" s="598"/>
      <c r="CM64" s="599"/>
      <c r="CN64" s="600"/>
      <c r="CW64" s="621">
        <v>47027</v>
      </c>
    </row>
    <row r="65" spans="2:101" s="118" customFormat="1" ht="15" customHeight="1">
      <c r="B65" s="795" t="s">
        <v>2645</v>
      </c>
      <c r="C65" s="795"/>
      <c r="D65" s="795"/>
      <c r="E65" s="795"/>
      <c r="F65" s="795"/>
      <c r="G65" s="795"/>
      <c r="H65" s="795"/>
      <c r="I65" s="795"/>
      <c r="J65" s="795"/>
      <c r="K65" s="795"/>
      <c r="L65" s="795"/>
      <c r="M65" s="795"/>
      <c r="N65" s="795"/>
      <c r="O65" s="795"/>
      <c r="P65" s="795"/>
      <c r="Q65" s="795"/>
      <c r="R65" s="795"/>
      <c r="S65" s="795"/>
      <c r="T65" s="800" t="str">
        <f>IF(SUM(H55:AQ57,H61:AQ63)=0,"",SUM(H55:AQ57,H61:AQ63))</f>
        <v/>
      </c>
      <c r="U65" s="800"/>
      <c r="V65" s="800"/>
      <c r="W65" s="800"/>
      <c r="X65" s="800"/>
      <c r="Y65" s="800"/>
      <c r="Z65" s="800"/>
      <c r="AA65" s="800"/>
      <c r="AB65" s="800"/>
      <c r="AC65" s="800"/>
      <c r="AD65" s="800"/>
      <c r="AE65" s="800"/>
      <c r="AF65" s="795" t="s">
        <v>2646</v>
      </c>
      <c r="AG65" s="795"/>
      <c r="AH65" s="795"/>
      <c r="AI65" s="795"/>
      <c r="AJ65" s="795"/>
      <c r="AK65" s="795"/>
      <c r="AR65" s="3"/>
      <c r="BE65" s="795" t="s">
        <v>2645</v>
      </c>
      <c r="BF65" s="795"/>
      <c r="BG65" s="795"/>
      <c r="BH65" s="795"/>
      <c r="BI65" s="795"/>
      <c r="BJ65" s="795"/>
      <c r="BK65" s="795"/>
      <c r="BL65" s="795"/>
      <c r="BM65" s="795"/>
      <c r="BN65" s="795"/>
      <c r="BO65" s="795"/>
      <c r="BP65" s="795"/>
      <c r="BQ65" s="795"/>
      <c r="BR65" s="795"/>
      <c r="BS65" s="795"/>
      <c r="BT65" s="795"/>
      <c r="BU65" s="795"/>
      <c r="BV65" s="795"/>
      <c r="BW65" s="797">
        <f>IF(SUM(BK55:CT57,BK61:CT63)=0,"",SUM(BK55:CT57,BK61:CT63))</f>
        <v>12000000</v>
      </c>
      <c r="BX65" s="797"/>
      <c r="BY65" s="797"/>
      <c r="BZ65" s="797"/>
      <c r="CA65" s="797"/>
      <c r="CB65" s="797"/>
      <c r="CC65" s="797"/>
      <c r="CD65" s="797"/>
      <c r="CE65" s="797"/>
      <c r="CF65" s="797"/>
      <c r="CG65" s="797"/>
      <c r="CH65" s="797"/>
      <c r="CI65" s="795" t="s">
        <v>2646</v>
      </c>
      <c r="CJ65" s="795"/>
      <c r="CK65" s="795"/>
      <c r="CL65" s="795"/>
      <c r="CM65" s="795"/>
      <c r="CN65" s="795"/>
      <c r="CW65" s="621">
        <v>47058</v>
      </c>
    </row>
    <row r="66" spans="2:101" s="118" customFormat="1" ht="15" customHeight="1">
      <c r="B66" s="796"/>
      <c r="C66" s="796"/>
      <c r="D66" s="796"/>
      <c r="E66" s="796"/>
      <c r="F66" s="796"/>
      <c r="G66" s="796"/>
      <c r="H66" s="796"/>
      <c r="I66" s="796"/>
      <c r="J66" s="796"/>
      <c r="K66" s="796"/>
      <c r="L66" s="796"/>
      <c r="M66" s="796"/>
      <c r="N66" s="796"/>
      <c r="O66" s="796"/>
      <c r="P66" s="796"/>
      <c r="Q66" s="796"/>
      <c r="R66" s="796"/>
      <c r="S66" s="796"/>
      <c r="T66" s="801"/>
      <c r="U66" s="801"/>
      <c r="V66" s="801"/>
      <c r="W66" s="801"/>
      <c r="X66" s="801"/>
      <c r="Y66" s="801"/>
      <c r="Z66" s="801"/>
      <c r="AA66" s="801"/>
      <c r="AB66" s="801"/>
      <c r="AC66" s="801"/>
      <c r="AD66" s="801"/>
      <c r="AE66" s="801"/>
      <c r="AF66" s="796"/>
      <c r="AG66" s="796"/>
      <c r="AH66" s="796"/>
      <c r="AI66" s="796"/>
      <c r="AJ66" s="796"/>
      <c r="AK66" s="796"/>
      <c r="AR66" s="3"/>
      <c r="BE66" s="796"/>
      <c r="BF66" s="796"/>
      <c r="BG66" s="796"/>
      <c r="BH66" s="796"/>
      <c r="BI66" s="796"/>
      <c r="BJ66" s="796"/>
      <c r="BK66" s="796"/>
      <c r="BL66" s="796"/>
      <c r="BM66" s="796"/>
      <c r="BN66" s="796"/>
      <c r="BO66" s="796"/>
      <c r="BP66" s="796"/>
      <c r="BQ66" s="796"/>
      <c r="BR66" s="796"/>
      <c r="BS66" s="796"/>
      <c r="BT66" s="796"/>
      <c r="BU66" s="796"/>
      <c r="BV66" s="796"/>
      <c r="BW66" s="798"/>
      <c r="BX66" s="798"/>
      <c r="BY66" s="798"/>
      <c r="BZ66" s="798"/>
      <c r="CA66" s="798"/>
      <c r="CB66" s="798"/>
      <c r="CC66" s="798"/>
      <c r="CD66" s="798"/>
      <c r="CE66" s="798"/>
      <c r="CF66" s="798"/>
      <c r="CG66" s="798"/>
      <c r="CH66" s="798"/>
      <c r="CI66" s="796"/>
      <c r="CJ66" s="796"/>
      <c r="CK66" s="796"/>
      <c r="CL66" s="796"/>
      <c r="CM66" s="796"/>
      <c r="CN66" s="796"/>
      <c r="CW66" s="621">
        <v>47088</v>
      </c>
    </row>
    <row r="67" spans="2:101" s="118" customFormat="1" ht="15" customHeight="1">
      <c r="B67" s="581"/>
      <c r="C67" s="581"/>
      <c r="D67" s="581"/>
      <c r="E67" s="581"/>
      <c r="F67" s="581"/>
      <c r="G67" s="581"/>
      <c r="H67" s="581"/>
      <c r="I67" s="581"/>
      <c r="J67" s="581"/>
      <c r="K67" s="581"/>
      <c r="L67" s="581"/>
      <c r="M67" s="581"/>
      <c r="N67" s="581"/>
      <c r="O67" s="581"/>
      <c r="P67" s="581"/>
      <c r="Q67" s="581"/>
      <c r="R67" s="581"/>
      <c r="S67" s="581"/>
      <c r="T67" s="602"/>
      <c r="U67" s="602"/>
      <c r="V67" s="602"/>
      <c r="W67" s="602"/>
      <c r="X67" s="602"/>
      <c r="Y67" s="602"/>
      <c r="Z67" s="602"/>
      <c r="AA67" s="602"/>
      <c r="AB67" s="602"/>
      <c r="AC67" s="602"/>
      <c r="AD67" s="602"/>
      <c r="AE67" s="602"/>
      <c r="AF67" s="581"/>
      <c r="AG67" s="581"/>
      <c r="AH67" s="581"/>
      <c r="AI67" s="581"/>
      <c r="AJ67" s="581"/>
      <c r="AK67" s="581"/>
      <c r="AR67" s="3"/>
      <c r="BE67" s="581"/>
      <c r="BF67" s="581"/>
      <c r="BG67" s="581"/>
      <c r="BH67" s="581"/>
      <c r="BI67" s="581"/>
      <c r="BJ67" s="581"/>
      <c r="BK67" s="581"/>
      <c r="BL67" s="581"/>
      <c r="BM67" s="581"/>
      <c r="BN67" s="581"/>
      <c r="BO67" s="581"/>
      <c r="BP67" s="581"/>
      <c r="BQ67" s="581"/>
      <c r="BR67" s="581"/>
      <c r="BS67" s="581"/>
      <c r="BT67" s="581"/>
      <c r="BU67" s="581"/>
      <c r="BV67" s="581"/>
      <c r="BW67" s="601"/>
      <c r="BX67" s="601"/>
      <c r="BY67" s="601"/>
      <c r="BZ67" s="601"/>
      <c r="CA67" s="601"/>
      <c r="CB67" s="601"/>
      <c r="CC67" s="601"/>
      <c r="CD67" s="601"/>
      <c r="CE67" s="601"/>
      <c r="CF67" s="601"/>
      <c r="CG67" s="601"/>
      <c r="CH67" s="601"/>
      <c r="CI67" s="581"/>
      <c r="CJ67" s="581"/>
      <c r="CK67" s="581"/>
      <c r="CL67" s="581"/>
      <c r="CM67" s="581"/>
      <c r="CN67" s="581"/>
      <c r="CW67" s="621">
        <v>47119</v>
      </c>
    </row>
    <row r="68" spans="2:101" s="118" customFormat="1" ht="15" customHeight="1">
      <c r="B68" s="581"/>
      <c r="C68" s="581"/>
      <c r="D68" s="581"/>
      <c r="E68" s="581"/>
      <c r="F68" s="581"/>
      <c r="G68" s="581"/>
      <c r="H68" s="581"/>
      <c r="I68" s="581"/>
      <c r="J68" s="581"/>
      <c r="K68" s="581"/>
      <c r="L68" s="581"/>
      <c r="M68" s="581"/>
      <c r="N68" s="581"/>
      <c r="O68" s="581"/>
      <c r="P68" s="581"/>
      <c r="Q68" s="581"/>
      <c r="R68" s="581"/>
      <c r="S68" s="581"/>
      <c r="T68" s="602"/>
      <c r="U68" s="602"/>
      <c r="V68" s="602"/>
      <c r="W68" s="602"/>
      <c r="X68" s="602"/>
      <c r="Y68" s="602"/>
      <c r="Z68" s="602"/>
      <c r="AA68" s="602"/>
      <c r="AB68" s="602"/>
      <c r="AC68" s="602"/>
      <c r="AD68" s="602"/>
      <c r="AE68" s="602"/>
      <c r="AF68" s="581"/>
      <c r="AG68" s="581"/>
      <c r="AH68" s="581"/>
      <c r="AI68" s="581"/>
      <c r="AJ68" s="581"/>
      <c r="AK68" s="581"/>
      <c r="AO68" s="118" t="s">
        <v>2722</v>
      </c>
      <c r="AR68" s="3"/>
      <c r="BE68" s="581"/>
      <c r="BF68" s="581"/>
      <c r="BG68" s="581"/>
      <c r="BH68" s="581"/>
      <c r="BI68" s="581"/>
      <c r="BJ68" s="581"/>
      <c r="BK68" s="581"/>
      <c r="BL68" s="581"/>
      <c r="BM68" s="581"/>
      <c r="BN68" s="581"/>
      <c r="BO68" s="581"/>
      <c r="BP68" s="581"/>
      <c r="BQ68" s="581"/>
      <c r="BR68" s="581"/>
      <c r="BS68" s="581"/>
      <c r="BT68" s="581"/>
      <c r="BU68" s="581"/>
      <c r="BV68" s="581"/>
      <c r="BW68" s="601"/>
      <c r="BX68" s="601"/>
      <c r="BY68" s="601"/>
      <c r="BZ68" s="601"/>
      <c r="CA68" s="601"/>
      <c r="CB68" s="601"/>
      <c r="CC68" s="601"/>
      <c r="CD68" s="601"/>
      <c r="CE68" s="601"/>
      <c r="CF68" s="601"/>
      <c r="CG68" s="601"/>
      <c r="CH68" s="601"/>
      <c r="CI68" s="581"/>
      <c r="CJ68" s="581"/>
      <c r="CK68" s="581"/>
      <c r="CL68" s="581"/>
      <c r="CM68" s="581"/>
      <c r="CN68" s="581"/>
      <c r="CW68" s="621">
        <v>47150</v>
      </c>
    </row>
    <row r="69" spans="2:101" s="118" customFormat="1" ht="15" customHeight="1">
      <c r="B69" s="581"/>
      <c r="C69" s="581"/>
      <c r="D69" s="581"/>
      <c r="E69" s="581"/>
      <c r="F69" s="581"/>
      <c r="G69" s="581"/>
      <c r="H69" s="581"/>
      <c r="I69" s="581"/>
      <c r="J69" s="581"/>
      <c r="K69" s="581"/>
      <c r="L69" s="581"/>
      <c r="M69" s="581"/>
      <c r="N69" s="581"/>
      <c r="O69" s="581"/>
      <c r="P69" s="581"/>
      <c r="Q69" s="581"/>
      <c r="R69" s="581"/>
      <c r="S69" s="581"/>
      <c r="T69" s="602"/>
      <c r="U69" s="602"/>
      <c r="V69" s="602"/>
      <c r="W69" s="602"/>
      <c r="X69" s="602"/>
      <c r="Y69" s="602"/>
      <c r="Z69" s="602"/>
      <c r="AA69" s="602"/>
      <c r="AB69" s="602"/>
      <c r="AC69" s="602"/>
      <c r="AD69" s="602"/>
      <c r="AE69" s="602"/>
      <c r="AF69" s="581"/>
      <c r="AG69" s="581"/>
      <c r="AH69" s="581"/>
      <c r="AI69" s="581"/>
      <c r="AJ69" s="581"/>
      <c r="AK69" s="581"/>
      <c r="AR69" s="3"/>
      <c r="BF69" s="192"/>
      <c r="BG69" s="192"/>
      <c r="BH69" s="192"/>
      <c r="BI69" s="192"/>
      <c r="BJ69" s="192"/>
      <c r="CW69" s="621">
        <v>47178</v>
      </c>
    </row>
    <row r="70" spans="2:101" s="118" customFormat="1" ht="13.5">
      <c r="B70" s="795"/>
      <c r="C70" s="795"/>
      <c r="D70" s="799"/>
      <c r="E70" s="799"/>
      <c r="F70" s="799"/>
      <c r="G70" s="799"/>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3"/>
      <c r="BF70" s="192"/>
      <c r="BG70" s="192"/>
      <c r="BH70" s="192"/>
      <c r="BI70" s="192"/>
      <c r="BJ70" s="192"/>
      <c r="CW70" s="621">
        <v>47209</v>
      </c>
    </row>
    <row r="71" spans="2:101" s="118" customFormat="1" ht="13.5">
      <c r="B71" s="795"/>
      <c r="C71" s="795"/>
      <c r="D71" s="799"/>
      <c r="E71" s="799"/>
      <c r="F71" s="799"/>
      <c r="G71" s="799"/>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3"/>
      <c r="BF71" s="192"/>
      <c r="BG71" s="192"/>
      <c r="BH71" s="192"/>
      <c r="BI71" s="192"/>
      <c r="BJ71" s="192"/>
      <c r="CW71" s="621">
        <v>47239</v>
      </c>
    </row>
    <row r="72" spans="2:101" s="118" customFormat="1" ht="15" customHeight="1">
      <c r="B72" s="581"/>
      <c r="C72" s="581"/>
      <c r="D72" s="581"/>
      <c r="E72" s="581"/>
      <c r="F72" s="581"/>
      <c r="G72" s="581"/>
      <c r="H72" s="581"/>
      <c r="I72" s="581"/>
      <c r="J72" s="581"/>
      <c r="K72" s="581"/>
      <c r="L72" s="581"/>
      <c r="M72" s="581"/>
      <c r="N72" s="581"/>
      <c r="O72" s="581"/>
      <c r="P72" s="581"/>
      <c r="Q72" s="581"/>
      <c r="R72" s="581"/>
      <c r="S72" s="581"/>
      <c r="T72" s="602"/>
      <c r="U72" s="602"/>
      <c r="V72" s="602"/>
      <c r="W72" s="602"/>
      <c r="X72" s="602"/>
      <c r="Y72" s="602"/>
      <c r="Z72" s="602"/>
      <c r="AA72" s="602"/>
      <c r="AB72" s="602"/>
      <c r="AC72" s="602"/>
      <c r="AD72" s="602"/>
      <c r="AE72" s="602"/>
      <c r="AF72" s="581"/>
      <c r="AG72" s="581"/>
      <c r="AH72" s="581"/>
      <c r="AI72" s="581"/>
      <c r="AJ72" s="581"/>
      <c r="AK72" s="581"/>
      <c r="AR72" s="3"/>
      <c r="BF72" s="192"/>
      <c r="BG72" s="192"/>
      <c r="BH72" s="192"/>
      <c r="BI72" s="192"/>
      <c r="BJ72" s="192"/>
      <c r="CW72" s="621">
        <v>47270</v>
      </c>
    </row>
    <row r="73" spans="2:101" s="118" customFormat="1" ht="15" customHeight="1">
      <c r="B73" s="581"/>
      <c r="C73" s="581"/>
      <c r="D73" s="581"/>
      <c r="E73" s="581"/>
      <c r="F73" s="581"/>
      <c r="G73" s="581"/>
      <c r="H73" s="581"/>
      <c r="I73" s="581"/>
      <c r="J73" s="581"/>
      <c r="K73" s="581"/>
      <c r="L73" s="581"/>
      <c r="M73" s="581"/>
      <c r="N73" s="581"/>
      <c r="O73" s="581"/>
      <c r="P73" s="581"/>
      <c r="Q73" s="581"/>
      <c r="R73" s="581"/>
      <c r="S73" s="581"/>
      <c r="T73" s="602"/>
      <c r="U73" s="602"/>
      <c r="V73" s="602"/>
      <c r="W73" s="602"/>
      <c r="X73" s="602"/>
      <c r="Y73" s="602"/>
      <c r="Z73" s="602"/>
      <c r="AA73" s="602"/>
      <c r="AB73" s="602"/>
      <c r="AC73" s="602"/>
      <c r="AD73" s="602"/>
      <c r="AE73" s="602"/>
      <c r="AF73" s="581"/>
      <c r="AG73" s="581"/>
      <c r="AH73" s="581"/>
      <c r="AI73" s="581"/>
      <c r="AJ73" s="581"/>
      <c r="AK73" s="581"/>
      <c r="AR73" s="3"/>
      <c r="BF73" s="192"/>
      <c r="BG73" s="192"/>
      <c r="BH73" s="192"/>
      <c r="BI73" s="192"/>
      <c r="BJ73" s="192"/>
      <c r="CW73" s="621">
        <v>47300</v>
      </c>
    </row>
    <row r="74" spans="2:101" s="118" customFormat="1" ht="15" customHeight="1">
      <c r="B74" s="192"/>
      <c r="C74" s="192"/>
      <c r="D74" s="192"/>
      <c r="E74" s="192"/>
      <c r="F74" s="192"/>
      <c r="G74" s="192"/>
      <c r="AC74" s="598"/>
      <c r="AD74" s="598"/>
      <c r="AE74" s="598"/>
      <c r="AF74" s="598"/>
      <c r="AG74" s="598"/>
      <c r="AH74" s="598"/>
      <c r="AI74" s="598"/>
      <c r="AJ74" s="599"/>
      <c r="AK74" s="600"/>
      <c r="AR74" s="3"/>
      <c r="BF74" s="192"/>
      <c r="BG74" s="192"/>
      <c r="BH74" s="192"/>
      <c r="BI74" s="192"/>
      <c r="BJ74" s="192"/>
      <c r="CW74" s="621">
        <v>47331</v>
      </c>
    </row>
    <row r="75" spans="2:101" ht="15" customHeight="1">
      <c r="CW75" s="621">
        <v>47362</v>
      </c>
    </row>
    <row r="76" spans="2:101" ht="15" customHeight="1">
      <c r="CW76" s="621">
        <v>47392</v>
      </c>
    </row>
    <row r="77" spans="2:101" ht="15" customHeight="1">
      <c r="CW77" s="621">
        <v>47423</v>
      </c>
    </row>
    <row r="78" spans="2:101" ht="15" customHeight="1">
      <c r="CW78" s="621">
        <v>47453</v>
      </c>
    </row>
    <row r="79" spans="2:101" ht="15" customHeight="1">
      <c r="CW79" s="621">
        <v>47484</v>
      </c>
    </row>
    <row r="80" spans="2:101" ht="15" customHeight="1">
      <c r="CW80" s="621">
        <v>47515</v>
      </c>
    </row>
    <row r="81" spans="101:101" ht="15" customHeight="1">
      <c r="CW81" s="621">
        <v>47543</v>
      </c>
    </row>
  </sheetData>
  <sheetProtection algorithmName="SHA-512" hashValue="C+0UOirq/ILUnouPJHX6ZTKOTw+a44nw2eGCjHpcvQPSUyhGxjbnm1oGKLFBPm+YfBmxQHabHZGARZ7d9LavIg==" saltValue="jkthRQ0BmxxvYwL2DQmUuw==" spinCount="100000" sheet="1" formatCells="0" selectLockedCells="1"/>
  <dataConsolidate/>
  <mergeCells count="147">
    <mergeCell ref="U7:Y8"/>
    <mergeCell ref="U9:Y10"/>
    <mergeCell ref="U11:Y11"/>
    <mergeCell ref="BE65:BV66"/>
    <mergeCell ref="BW65:CH66"/>
    <mergeCell ref="CI65:CN66"/>
    <mergeCell ref="D70:AQ70"/>
    <mergeCell ref="D71:AQ71"/>
    <mergeCell ref="B70:C70"/>
    <mergeCell ref="B71:C71"/>
    <mergeCell ref="CI55:CN57"/>
    <mergeCell ref="N61:S63"/>
    <mergeCell ref="T61:Y63"/>
    <mergeCell ref="Z61:AE63"/>
    <mergeCell ref="AF61:AK63"/>
    <mergeCell ref="H61:M63"/>
    <mergeCell ref="AL61:AQ63"/>
    <mergeCell ref="B23:N24"/>
    <mergeCell ref="B65:S66"/>
    <mergeCell ref="T65:AE66"/>
    <mergeCell ref="AF65:AK66"/>
    <mergeCell ref="H52:M54"/>
    <mergeCell ref="N52:S54"/>
    <mergeCell ref="T52:Y54"/>
    <mergeCell ref="CO55:CT57"/>
    <mergeCell ref="BK58:BP60"/>
    <mergeCell ref="BQ58:BV60"/>
    <mergeCell ref="BW58:CB60"/>
    <mergeCell ref="CC58:CH60"/>
    <mergeCell ref="CI58:CN60"/>
    <mergeCell ref="CO58:CT60"/>
    <mergeCell ref="CI52:CN54"/>
    <mergeCell ref="CO52:CT54"/>
    <mergeCell ref="BK55:BP57"/>
    <mergeCell ref="BQ55:BV57"/>
    <mergeCell ref="BW55:CB57"/>
    <mergeCell ref="BK61:BP63"/>
    <mergeCell ref="BQ61:BV63"/>
    <mergeCell ref="BW61:CB63"/>
    <mergeCell ref="CC61:CH63"/>
    <mergeCell ref="CI61:CN63"/>
    <mergeCell ref="CO61:CT63"/>
    <mergeCell ref="CC55:CH57"/>
    <mergeCell ref="B27:N33"/>
    <mergeCell ref="U28:AQ28"/>
    <mergeCell ref="U29:AQ29"/>
    <mergeCell ref="B34:AQ35"/>
    <mergeCell ref="U33:AQ33"/>
    <mergeCell ref="BR44:CT45"/>
    <mergeCell ref="BE40:BQ41"/>
    <mergeCell ref="Z58:AE60"/>
    <mergeCell ref="AF58:AK60"/>
    <mergeCell ref="AL58:AQ60"/>
    <mergeCell ref="BE44:BQ45"/>
    <mergeCell ref="BE52:BJ63"/>
    <mergeCell ref="BK52:BP54"/>
    <mergeCell ref="BQ52:BV54"/>
    <mergeCell ref="BR48:CT49"/>
    <mergeCell ref="BW52:CB54"/>
    <mergeCell ref="CC52:CH54"/>
    <mergeCell ref="U23:AQ23"/>
    <mergeCell ref="U24:AQ24"/>
    <mergeCell ref="B25:N25"/>
    <mergeCell ref="O25:AQ25"/>
    <mergeCell ref="AL52:AQ54"/>
    <mergeCell ref="H55:M57"/>
    <mergeCell ref="N55:S57"/>
    <mergeCell ref="T55:Y57"/>
    <mergeCell ref="Z55:AE57"/>
    <mergeCell ref="AF55:AK57"/>
    <mergeCell ref="AL55:AQ57"/>
    <mergeCell ref="B48:N49"/>
    <mergeCell ref="O48:AE49"/>
    <mergeCell ref="AF48:AQ49"/>
    <mergeCell ref="U27:AQ27"/>
    <mergeCell ref="B44:N45"/>
    <mergeCell ref="O44:AQ45"/>
    <mergeCell ref="B52:G63"/>
    <mergeCell ref="N58:S60"/>
    <mergeCell ref="H58:M60"/>
    <mergeCell ref="T58:Y60"/>
    <mergeCell ref="Z52:AE54"/>
    <mergeCell ref="AF52:AK54"/>
    <mergeCell ref="AJ2:AL2"/>
    <mergeCell ref="B21:AQ21"/>
    <mergeCell ref="AE2:AH2"/>
    <mergeCell ref="AN2:AP2"/>
    <mergeCell ref="AA7:AC8"/>
    <mergeCell ref="AD7:AQ8"/>
    <mergeCell ref="AA9:AQ10"/>
    <mergeCell ref="BE27:BQ33"/>
    <mergeCell ref="BE48:BQ49"/>
    <mergeCell ref="BE34:CT35"/>
    <mergeCell ref="BE26:BQ26"/>
    <mergeCell ref="BR26:CC26"/>
    <mergeCell ref="CD26:CF26"/>
    <mergeCell ref="BE25:BQ25"/>
    <mergeCell ref="O40:AQ41"/>
    <mergeCell ref="AC32:AF32"/>
    <mergeCell ref="U32:AB32"/>
    <mergeCell ref="AG32:AQ32"/>
    <mergeCell ref="BX32:CE32"/>
    <mergeCell ref="CF32:CI32"/>
    <mergeCell ref="CJ32:CT32"/>
    <mergeCell ref="CG26:CT26"/>
    <mergeCell ref="BR40:CT41"/>
    <mergeCell ref="BX27:CT27"/>
    <mergeCell ref="AA11:AG11"/>
    <mergeCell ref="AH11:AQ11"/>
    <mergeCell ref="B16:AQ17"/>
    <mergeCell ref="B18:AQ19"/>
    <mergeCell ref="BE18:CT19"/>
    <mergeCell ref="B40:N41"/>
    <mergeCell ref="U30:AQ30"/>
    <mergeCell ref="U31:AQ31"/>
    <mergeCell ref="AD26:AQ26"/>
    <mergeCell ref="BX28:CT28"/>
    <mergeCell ref="BX29:CT29"/>
    <mergeCell ref="BX30:CT30"/>
    <mergeCell ref="BX31:CT31"/>
    <mergeCell ref="BX33:CT33"/>
    <mergeCell ref="B26:N26"/>
    <mergeCell ref="AA26:AC26"/>
    <mergeCell ref="O26:Z26"/>
    <mergeCell ref="O23:T23"/>
    <mergeCell ref="O24:T24"/>
    <mergeCell ref="B14:AQ15"/>
    <mergeCell ref="BE14:CT15"/>
    <mergeCell ref="BR25:CT25"/>
    <mergeCell ref="BX23:CT23"/>
    <mergeCell ref="BR24:BW24"/>
    <mergeCell ref="BX24:CT24"/>
    <mergeCell ref="BR23:BW23"/>
    <mergeCell ref="BE21:CT21"/>
    <mergeCell ref="CH2:CK2"/>
    <mergeCell ref="CM2:CO2"/>
    <mergeCell ref="CQ2:CS2"/>
    <mergeCell ref="BY7:CB8"/>
    <mergeCell ref="CD7:CF8"/>
    <mergeCell ref="CG7:CT8"/>
    <mergeCell ref="BY9:CB10"/>
    <mergeCell ref="CD9:CT10"/>
    <mergeCell ref="BY11:CB11"/>
    <mergeCell ref="CD11:CI11"/>
    <mergeCell ref="CK11:CT11"/>
    <mergeCell ref="BE16:CT17"/>
    <mergeCell ref="BE23:BQ24"/>
  </mergeCells>
  <phoneticPr fontId="56"/>
  <dataValidations count="1">
    <dataValidation type="list" allowBlank="1" showInputMessage="1" showErrorMessage="1" sqref="O26:Z26" xr:uid="{8998B84D-FF71-4ECE-8666-1FF5944B116F}">
      <formula1>$CW$22:$CW$81</formula1>
    </dataValidation>
  </dataValidations>
  <printOptions horizontalCentered="1"/>
  <pageMargins left="0.23622047244094491" right="0.23622047244094491" top="0.74803149606299213" bottom="0.74803149606299213" header="0.31496062992125984" footer="0.31496062992125984"/>
  <pageSetup paperSize="9" fitToWidth="0" fitToHeight="0" orientation="portrait" blackAndWhite="1" copies="2" r:id="rId1"/>
  <rowBreaks count="1" manualBreakCount="1">
    <brk id="35"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4D8CB-3F94-41E5-ADB7-02198ECE4137}">
  <sheetPr>
    <tabColor rgb="FFFFFF00"/>
  </sheetPr>
  <dimension ref="A1:AT43"/>
  <sheetViews>
    <sheetView showGridLines="0" showZeros="0" view="pageBreakPreview" zoomScale="115" zoomScaleNormal="100" zoomScaleSheetLayoutView="115" workbookViewId="0">
      <selection activeCell="H40" sqref="H40:K40"/>
    </sheetView>
  </sheetViews>
  <sheetFormatPr defaultColWidth="2.125" defaultRowHeight="15" customHeight="1"/>
  <cols>
    <col min="2" max="2" width="3.375" customWidth="1"/>
    <col min="3" max="3" width="2.5" customWidth="1"/>
  </cols>
  <sheetData>
    <row r="1" spans="1:45" ht="15" customHeight="1">
      <c r="A1" s="1"/>
      <c r="B1" s="1"/>
      <c r="C1" s="1" t="s">
        <v>2673</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1:45" ht="20.25" customHeight="1">
      <c r="A2" s="586" t="s">
        <v>2661</v>
      </c>
      <c r="B2" s="586"/>
      <c r="C2" s="587"/>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row>
    <row r="3" spans="1:45" ht="20.25" customHeight="1">
      <c r="A3" s="586" t="s">
        <v>2113</v>
      </c>
      <c r="B3" s="586"/>
      <c r="C3" s="587"/>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row>
    <row r="4" spans="1:45" ht="20.25" customHeight="1">
      <c r="A4" s="586" t="s">
        <v>2662</v>
      </c>
      <c r="B4" s="586"/>
      <c r="C4" s="587"/>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row>
    <row r="5" spans="1:45" ht="26.1"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spans="1:45" ht="15" customHeight="1">
      <c r="A6" s="1"/>
      <c r="B6" s="1"/>
      <c r="C6" s="1" t="s">
        <v>2114</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spans="1:45" ht="15" customHeight="1">
      <c r="A7" s="1"/>
      <c r="B7" s="1"/>
      <c r="C7" s="1" t="s">
        <v>2115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row>
    <row r="8" spans="1:45" ht="1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row>
    <row r="9" spans="1:45" ht="15" customHeight="1">
      <c r="A9" s="1"/>
      <c r="B9" s="576" t="s">
        <v>2654</v>
      </c>
      <c r="C9" s="804" t="s">
        <v>2787</v>
      </c>
      <c r="D9" s="804"/>
      <c r="E9" s="804"/>
      <c r="F9" s="804"/>
      <c r="G9" s="804"/>
      <c r="H9" s="804"/>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4"/>
      <c r="AL9" s="804"/>
      <c r="AM9" s="804"/>
      <c r="AN9" s="804"/>
      <c r="AO9" s="804"/>
      <c r="AP9" s="804"/>
      <c r="AQ9" s="804"/>
      <c r="AR9" s="804"/>
      <c r="AS9" s="1"/>
    </row>
    <row r="10" spans="1:45" ht="15" customHeight="1">
      <c r="A10" s="1"/>
      <c r="B10" s="1"/>
      <c r="C10" s="804"/>
      <c r="D10" s="804"/>
      <c r="E10" s="804"/>
      <c r="F10" s="804"/>
      <c r="G10" s="804"/>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1"/>
    </row>
    <row r="11" spans="1:45" ht="15" customHeight="1">
      <c r="A11" s="1"/>
      <c r="B11" s="1"/>
      <c r="C11" s="804"/>
      <c r="D11" s="804"/>
      <c r="E11" s="804"/>
      <c r="F11" s="804"/>
      <c r="G11" s="804"/>
      <c r="H11" s="804"/>
      <c r="I11" s="804"/>
      <c r="J11" s="804"/>
      <c r="K11" s="804"/>
      <c r="L11" s="804"/>
      <c r="M11" s="804"/>
      <c r="N11" s="804"/>
      <c r="O11" s="804"/>
      <c r="P11" s="804"/>
      <c r="Q11" s="804"/>
      <c r="R11" s="804"/>
      <c r="S11" s="804"/>
      <c r="T11" s="804"/>
      <c r="U11" s="804"/>
      <c r="V11" s="804"/>
      <c r="W11" s="804"/>
      <c r="X11" s="804"/>
      <c r="Y11" s="804"/>
      <c r="Z11" s="804"/>
      <c r="AA11" s="804"/>
      <c r="AB11" s="804"/>
      <c r="AC11" s="804"/>
      <c r="AD11" s="804"/>
      <c r="AE11" s="804"/>
      <c r="AF11" s="804"/>
      <c r="AG11" s="804"/>
      <c r="AH11" s="804"/>
      <c r="AI11" s="804"/>
      <c r="AJ11" s="804"/>
      <c r="AK11" s="804"/>
      <c r="AL11" s="804"/>
      <c r="AM11" s="804"/>
      <c r="AN11" s="804"/>
      <c r="AO11" s="804"/>
      <c r="AP11" s="804"/>
      <c r="AQ11" s="804"/>
      <c r="AR11" s="804"/>
      <c r="AS11" s="1"/>
    </row>
    <row r="12" spans="1:45" ht="15" customHeight="1">
      <c r="A12" s="1"/>
      <c r="B12" s="1"/>
      <c r="C12" s="804"/>
      <c r="D12" s="804"/>
      <c r="E12" s="804"/>
      <c r="F12" s="804"/>
      <c r="G12" s="804"/>
      <c r="H12" s="804"/>
      <c r="I12" s="804"/>
      <c r="J12" s="804"/>
      <c r="K12" s="804"/>
      <c r="L12" s="804"/>
      <c r="M12" s="804"/>
      <c r="N12" s="804"/>
      <c r="O12" s="804"/>
      <c r="P12" s="804"/>
      <c r="Q12" s="804"/>
      <c r="R12" s="804"/>
      <c r="S12" s="804"/>
      <c r="T12" s="804"/>
      <c r="U12" s="804"/>
      <c r="V12" s="804"/>
      <c r="W12" s="804"/>
      <c r="X12" s="804"/>
      <c r="Y12" s="804"/>
      <c r="Z12" s="804"/>
      <c r="AA12" s="804"/>
      <c r="AB12" s="804"/>
      <c r="AC12" s="804"/>
      <c r="AD12" s="804"/>
      <c r="AE12" s="804"/>
      <c r="AF12" s="804"/>
      <c r="AG12" s="804"/>
      <c r="AH12" s="804"/>
      <c r="AI12" s="804"/>
      <c r="AJ12" s="804"/>
      <c r="AK12" s="804"/>
      <c r="AL12" s="804"/>
      <c r="AM12" s="804"/>
      <c r="AN12" s="804"/>
      <c r="AO12" s="804"/>
      <c r="AP12" s="804"/>
      <c r="AQ12" s="804"/>
      <c r="AR12" s="804"/>
      <c r="AS12" s="1"/>
    </row>
    <row r="13" spans="1:45" ht="13.5">
      <c r="A13" s="1"/>
      <c r="B13" s="1"/>
      <c r="C13" s="804"/>
      <c r="D13" s="804"/>
      <c r="E13" s="804"/>
      <c r="F13" s="804"/>
      <c r="G13" s="804"/>
      <c r="H13" s="804"/>
      <c r="I13" s="804"/>
      <c r="J13" s="804"/>
      <c r="K13" s="804"/>
      <c r="L13" s="804"/>
      <c r="M13" s="804"/>
      <c r="N13" s="804"/>
      <c r="O13" s="804"/>
      <c r="P13" s="804"/>
      <c r="Q13" s="804"/>
      <c r="R13" s="804"/>
      <c r="S13" s="804"/>
      <c r="T13" s="804"/>
      <c r="U13" s="804"/>
      <c r="V13" s="804"/>
      <c r="W13" s="804"/>
      <c r="X13" s="804"/>
      <c r="Y13" s="804"/>
      <c r="Z13" s="804"/>
      <c r="AA13" s="804"/>
      <c r="AB13" s="804"/>
      <c r="AC13" s="804"/>
      <c r="AD13" s="804"/>
      <c r="AE13" s="804"/>
      <c r="AF13" s="804"/>
      <c r="AG13" s="804"/>
      <c r="AH13" s="804"/>
      <c r="AI13" s="804"/>
      <c r="AJ13" s="804"/>
      <c r="AK13" s="804"/>
      <c r="AL13" s="804"/>
      <c r="AM13" s="804"/>
      <c r="AN13" s="804"/>
      <c r="AO13" s="804"/>
      <c r="AP13" s="804"/>
      <c r="AQ13" s="804"/>
      <c r="AR13" s="804"/>
      <c r="AS13" s="1"/>
    </row>
    <row r="14" spans="1:45" ht="13.5">
      <c r="A14" s="1"/>
      <c r="B14" s="1"/>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1"/>
    </row>
    <row r="15" spans="1:45" ht="15" customHeight="1">
      <c r="A15" s="1"/>
      <c r="B15" s="576" t="s">
        <v>2655</v>
      </c>
      <c r="C15" s="804" t="s">
        <v>2670</v>
      </c>
      <c r="D15" s="804"/>
      <c r="E15" s="804"/>
      <c r="F15" s="804"/>
      <c r="G15" s="804"/>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1"/>
    </row>
    <row r="16" spans="1:45" ht="15" customHeight="1">
      <c r="A16" s="1"/>
      <c r="B16" s="572"/>
      <c r="C16" s="804"/>
      <c r="D16" s="804"/>
      <c r="E16" s="804"/>
      <c r="F16" s="804"/>
      <c r="G16" s="804"/>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I16" s="804"/>
      <c r="AJ16" s="804"/>
      <c r="AK16" s="804"/>
      <c r="AL16" s="804"/>
      <c r="AM16" s="804"/>
      <c r="AN16" s="804"/>
      <c r="AO16" s="804"/>
      <c r="AP16" s="804"/>
      <c r="AQ16" s="804"/>
      <c r="AR16" s="804"/>
      <c r="AS16" s="1"/>
    </row>
    <row r="17" spans="1:45" ht="24" customHeight="1">
      <c r="A17" s="1"/>
      <c r="B17" s="572"/>
      <c r="C17" s="804"/>
      <c r="D17" s="804"/>
      <c r="E17" s="804"/>
      <c r="F17" s="804"/>
      <c r="G17" s="804"/>
      <c r="H17" s="804"/>
      <c r="I17" s="804"/>
      <c r="J17" s="804"/>
      <c r="K17" s="804"/>
      <c r="L17" s="804"/>
      <c r="M17" s="804"/>
      <c r="N17" s="804"/>
      <c r="O17" s="804"/>
      <c r="P17" s="804"/>
      <c r="Q17" s="804"/>
      <c r="R17" s="804"/>
      <c r="S17" s="804"/>
      <c r="T17" s="804"/>
      <c r="U17" s="804"/>
      <c r="V17" s="804"/>
      <c r="W17" s="804"/>
      <c r="X17" s="804"/>
      <c r="Y17" s="804"/>
      <c r="Z17" s="804"/>
      <c r="AA17" s="804"/>
      <c r="AB17" s="804"/>
      <c r="AC17" s="804"/>
      <c r="AD17" s="804"/>
      <c r="AE17" s="804"/>
      <c r="AF17" s="804"/>
      <c r="AG17" s="804"/>
      <c r="AH17" s="804"/>
      <c r="AI17" s="804"/>
      <c r="AJ17" s="804"/>
      <c r="AK17" s="804"/>
      <c r="AL17" s="804"/>
      <c r="AM17" s="804"/>
      <c r="AN17" s="804"/>
      <c r="AO17" s="804"/>
      <c r="AP17" s="804"/>
      <c r="AQ17" s="804"/>
      <c r="AR17" s="804"/>
      <c r="AS17" s="1"/>
    </row>
    <row r="18" spans="1:45" ht="12.6" customHeight="1">
      <c r="A18" s="1"/>
      <c r="B18" s="572"/>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1"/>
      <c r="AL18" s="571"/>
      <c r="AM18" s="571"/>
      <c r="AN18" s="571"/>
      <c r="AO18" s="571"/>
      <c r="AP18" s="571"/>
      <c r="AQ18" s="571"/>
      <c r="AR18" s="571"/>
      <c r="AS18" s="1"/>
    </row>
    <row r="19" spans="1:45" ht="15" customHeight="1">
      <c r="A19" s="1"/>
      <c r="B19" s="576" t="s">
        <v>2656</v>
      </c>
      <c r="C19" s="807" t="s">
        <v>2657</v>
      </c>
      <c r="D19" s="807"/>
      <c r="E19" s="807"/>
      <c r="F19" s="807"/>
      <c r="G19" s="807"/>
      <c r="H19" s="807"/>
      <c r="I19" s="807"/>
      <c r="J19" s="807"/>
      <c r="K19" s="807"/>
      <c r="L19" s="807"/>
      <c r="M19" s="807"/>
      <c r="N19" s="807"/>
      <c r="O19" s="807"/>
      <c r="P19" s="807"/>
      <c r="Q19" s="807"/>
      <c r="R19" s="807"/>
      <c r="S19" s="807"/>
      <c r="T19" s="807"/>
      <c r="U19" s="807"/>
      <c r="V19" s="807"/>
      <c r="W19" s="807"/>
      <c r="X19" s="807"/>
      <c r="Y19" s="807"/>
      <c r="Z19" s="807"/>
      <c r="AA19" s="807"/>
      <c r="AB19" s="807"/>
      <c r="AC19" s="807"/>
      <c r="AD19" s="807"/>
      <c r="AE19" s="807"/>
      <c r="AF19" s="807"/>
      <c r="AG19" s="807"/>
      <c r="AH19" s="807"/>
      <c r="AI19" s="807"/>
      <c r="AJ19" s="807"/>
      <c r="AK19" s="807"/>
      <c r="AL19" s="807"/>
      <c r="AM19" s="807"/>
      <c r="AN19" s="807"/>
      <c r="AO19" s="807"/>
      <c r="AP19" s="807"/>
      <c r="AQ19" s="807"/>
      <c r="AR19" s="807"/>
      <c r="AS19" s="1"/>
    </row>
    <row r="20" spans="1:45" ht="18.95" customHeight="1">
      <c r="A20" s="1"/>
      <c r="B20" s="572"/>
      <c r="C20" s="807"/>
      <c r="D20" s="807"/>
      <c r="E20" s="807"/>
      <c r="F20" s="807"/>
      <c r="G20" s="807"/>
      <c r="H20" s="807"/>
      <c r="I20" s="807"/>
      <c r="J20" s="807"/>
      <c r="K20" s="807"/>
      <c r="L20" s="807"/>
      <c r="M20" s="807"/>
      <c r="N20" s="807"/>
      <c r="O20" s="807"/>
      <c r="P20" s="807"/>
      <c r="Q20" s="807"/>
      <c r="R20" s="807"/>
      <c r="S20" s="807"/>
      <c r="T20" s="807"/>
      <c r="U20" s="807"/>
      <c r="V20" s="807"/>
      <c r="W20" s="807"/>
      <c r="X20" s="807"/>
      <c r="Y20" s="807"/>
      <c r="Z20" s="807"/>
      <c r="AA20" s="807"/>
      <c r="AB20" s="807"/>
      <c r="AC20" s="807"/>
      <c r="AD20" s="807"/>
      <c r="AE20" s="807"/>
      <c r="AF20" s="807"/>
      <c r="AG20" s="807"/>
      <c r="AH20" s="807"/>
      <c r="AI20" s="807"/>
      <c r="AJ20" s="807"/>
      <c r="AK20" s="807"/>
      <c r="AL20" s="807"/>
      <c r="AM20" s="807"/>
      <c r="AN20" s="807"/>
      <c r="AO20" s="807"/>
      <c r="AP20" s="807"/>
      <c r="AQ20" s="807"/>
      <c r="AR20" s="807"/>
      <c r="AS20" s="1"/>
    </row>
    <row r="21" spans="1:45" ht="13.5">
      <c r="A21" s="1"/>
      <c r="B21" s="1"/>
      <c r="D21" s="676" t="s">
        <v>2504</v>
      </c>
      <c r="E21" s="676"/>
      <c r="F21" s="676"/>
      <c r="G21" s="676"/>
      <c r="H21" s="676"/>
      <c r="I21" s="676"/>
      <c r="J21" s="676"/>
      <c r="K21" s="676"/>
      <c r="L21" s="676"/>
      <c r="M21" s="676"/>
      <c r="N21" s="676"/>
      <c r="O21" s="676"/>
      <c r="P21" s="676"/>
      <c r="Q21" s="676"/>
      <c r="R21" s="676"/>
      <c r="S21" s="676"/>
      <c r="T21" s="676"/>
      <c r="U21" s="676"/>
      <c r="V21" s="676"/>
      <c r="W21" s="676"/>
      <c r="X21" s="676"/>
      <c r="Y21" s="676"/>
      <c r="Z21" s="676"/>
      <c r="AA21" s="676"/>
      <c r="AB21" s="676"/>
      <c r="AC21" s="676"/>
      <c r="AD21" s="676"/>
      <c r="AE21" s="676"/>
      <c r="AF21" s="676"/>
      <c r="AG21" s="676"/>
      <c r="AH21" s="676"/>
      <c r="AI21" s="676"/>
      <c r="AJ21" s="676"/>
      <c r="AK21" s="676"/>
      <c r="AL21" s="676"/>
      <c r="AM21" s="676"/>
      <c r="AN21" s="676"/>
      <c r="AO21" s="676"/>
      <c r="AP21" s="676"/>
      <c r="AQ21" s="676"/>
      <c r="AR21" s="1"/>
    </row>
    <row r="22" spans="1:45" ht="15" customHeight="1">
      <c r="A22" s="1"/>
      <c r="B22" s="1"/>
      <c r="E22" s="1" t="s">
        <v>2116</v>
      </c>
      <c r="F22" s="1"/>
      <c r="G22" s="1"/>
      <c r="H22" s="1"/>
      <c r="I22" s="1"/>
      <c r="J22" s="1"/>
      <c r="K22" s="1"/>
      <c r="L22" s="1"/>
      <c r="M22" s="1"/>
      <c r="N22" s="1"/>
      <c r="O22" s="1"/>
      <c r="P22" s="1"/>
      <c r="Q22" s="1"/>
      <c r="R22" s="1"/>
      <c r="S22" s="1"/>
      <c r="T22" s="1"/>
      <c r="U22" s="1"/>
      <c r="V22" s="1"/>
      <c r="W22" s="1"/>
      <c r="X22" s="1"/>
      <c r="Y22" s="1"/>
      <c r="Z22" s="1"/>
      <c r="AA22" s="1"/>
      <c r="AB22" s="1"/>
      <c r="AC22" s="1"/>
      <c r="AD22" s="1"/>
      <c r="AE22" s="1"/>
      <c r="AG22" s="1"/>
      <c r="AH22" s="1"/>
      <c r="AI22" s="1"/>
      <c r="AJ22" s="1"/>
      <c r="AK22" s="1"/>
      <c r="AL22" s="1"/>
      <c r="AM22" s="1"/>
      <c r="AN22" s="1"/>
      <c r="AO22" s="1"/>
      <c r="AP22" s="1"/>
      <c r="AQ22" s="1"/>
      <c r="AR22" s="1"/>
    </row>
    <row r="23" spans="1:45" ht="15" customHeight="1">
      <c r="A23" s="1"/>
      <c r="B23" s="1"/>
      <c r="E23" s="1" t="s">
        <v>2578</v>
      </c>
      <c r="F23" s="1"/>
      <c r="G23" s="1"/>
      <c r="H23" s="1"/>
      <c r="I23" s="1"/>
      <c r="J23" s="1"/>
      <c r="K23" s="1"/>
      <c r="L23" s="1"/>
      <c r="M23" s="1"/>
      <c r="N23" s="1"/>
      <c r="O23" s="1"/>
      <c r="P23" s="1"/>
      <c r="Q23" s="1"/>
      <c r="R23" s="1"/>
      <c r="S23" s="1"/>
      <c r="T23" s="1"/>
      <c r="U23" s="1"/>
      <c r="V23" s="1"/>
      <c r="W23" s="1"/>
      <c r="X23" s="1"/>
      <c r="Y23" s="1"/>
      <c r="Z23" s="1"/>
      <c r="AA23" s="1"/>
      <c r="AB23" s="1"/>
      <c r="AC23" s="1"/>
      <c r="AD23" s="1"/>
      <c r="AE23" s="1"/>
      <c r="AG23" s="1"/>
      <c r="AH23" s="1"/>
      <c r="AI23" s="1"/>
      <c r="AJ23" s="1"/>
      <c r="AK23" s="1"/>
      <c r="AL23" s="1"/>
      <c r="AM23" s="1"/>
      <c r="AN23" s="1"/>
      <c r="AO23" s="1"/>
      <c r="AP23" s="1"/>
      <c r="AQ23" s="1"/>
      <c r="AR23" s="1"/>
    </row>
    <row r="24" spans="1:45" ht="15" customHeight="1">
      <c r="A24" s="1"/>
      <c r="B24" s="1"/>
      <c r="E24" s="1" t="s">
        <v>2117</v>
      </c>
      <c r="F24" s="1"/>
      <c r="G24" s="1"/>
      <c r="H24" s="1"/>
      <c r="I24" s="1"/>
      <c r="J24" s="1"/>
      <c r="K24" s="1"/>
      <c r="L24" s="1"/>
      <c r="M24" s="1"/>
      <c r="N24" s="1"/>
      <c r="O24" s="1"/>
      <c r="P24" s="1"/>
      <c r="Q24" s="1"/>
      <c r="R24" s="1"/>
      <c r="S24" s="1"/>
      <c r="T24" s="1"/>
      <c r="U24" s="1"/>
      <c r="V24" s="1"/>
      <c r="W24" s="1"/>
      <c r="X24" s="1"/>
      <c r="Y24" s="1"/>
      <c r="Z24" s="1"/>
      <c r="AA24" s="1"/>
      <c r="AB24" s="1"/>
      <c r="AC24" s="1"/>
      <c r="AD24" s="1"/>
      <c r="AE24" s="1"/>
      <c r="AG24" s="1"/>
      <c r="AH24" s="1"/>
      <c r="AI24" s="1"/>
      <c r="AJ24" s="1"/>
      <c r="AK24" s="1"/>
      <c r="AL24" s="1"/>
      <c r="AM24" s="1"/>
      <c r="AN24" s="1"/>
      <c r="AO24" s="1"/>
      <c r="AP24" s="1"/>
      <c r="AQ24" s="1"/>
      <c r="AR24" s="1"/>
    </row>
    <row r="25" spans="1:45" ht="15" customHeight="1">
      <c r="A25" s="1"/>
      <c r="B25" s="1"/>
      <c r="E25" s="1" t="s">
        <v>2118</v>
      </c>
      <c r="F25" s="1"/>
      <c r="G25" s="1"/>
      <c r="H25" s="1"/>
      <c r="I25" s="1"/>
      <c r="J25" s="1"/>
      <c r="K25" s="1"/>
      <c r="L25" s="1"/>
      <c r="M25" s="1"/>
      <c r="N25" s="1"/>
      <c r="O25" s="1"/>
      <c r="P25" s="1"/>
      <c r="Q25" s="1"/>
      <c r="R25" s="1"/>
      <c r="S25" s="1"/>
      <c r="T25" s="1"/>
      <c r="U25" s="1"/>
      <c r="V25" s="1"/>
      <c r="W25" s="1"/>
      <c r="X25" s="1"/>
      <c r="Y25" s="1"/>
      <c r="Z25" s="1"/>
      <c r="AA25" s="1"/>
      <c r="AB25" s="1"/>
      <c r="AC25" s="1"/>
      <c r="AD25" s="1"/>
      <c r="AE25" s="1"/>
      <c r="AG25" s="1"/>
      <c r="AH25" s="1"/>
      <c r="AI25" s="1"/>
      <c r="AJ25" s="1"/>
      <c r="AK25" s="1"/>
      <c r="AL25" s="1"/>
      <c r="AM25" s="1"/>
      <c r="AN25" s="1"/>
      <c r="AO25" s="1"/>
      <c r="AP25" s="1"/>
      <c r="AQ25" s="1"/>
      <c r="AR25" s="1"/>
    </row>
    <row r="26" spans="1:45" ht="15" customHeight="1">
      <c r="A26" s="1"/>
      <c r="B26" s="1"/>
      <c r="E26" s="1" t="s">
        <v>2119</v>
      </c>
      <c r="F26" s="1"/>
      <c r="G26" s="1"/>
      <c r="H26" s="1"/>
      <c r="I26" s="1"/>
      <c r="J26" s="1"/>
      <c r="K26" s="1"/>
      <c r="L26" s="1"/>
      <c r="M26" s="1"/>
      <c r="N26" s="1"/>
      <c r="O26" s="1"/>
      <c r="P26" s="1"/>
      <c r="Q26" s="1"/>
      <c r="R26" s="1"/>
      <c r="S26" s="1"/>
      <c r="T26" s="1"/>
      <c r="U26" s="1"/>
      <c r="V26" s="1"/>
      <c r="W26" s="1"/>
      <c r="X26" s="1"/>
      <c r="Y26" s="1"/>
      <c r="Z26" s="1"/>
      <c r="AA26" s="1"/>
      <c r="AB26" s="1"/>
      <c r="AC26" s="1"/>
      <c r="AD26" s="1"/>
      <c r="AE26" s="1"/>
      <c r="AG26" s="1"/>
      <c r="AH26" s="1"/>
      <c r="AI26" s="1"/>
      <c r="AJ26" s="1"/>
      <c r="AK26" s="1"/>
      <c r="AL26" s="1"/>
      <c r="AM26" s="1"/>
      <c r="AN26" s="1"/>
      <c r="AO26" s="1"/>
      <c r="AP26" s="1"/>
      <c r="AQ26" s="1"/>
      <c r="AR26" s="1"/>
    </row>
    <row r="27" spans="1:45" ht="15" customHeight="1">
      <c r="A27" s="1"/>
      <c r="B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G27" s="1"/>
      <c r="AH27" s="1"/>
      <c r="AI27" s="1"/>
      <c r="AJ27" s="1"/>
      <c r="AK27" s="1"/>
      <c r="AL27" s="1"/>
      <c r="AM27" s="1"/>
      <c r="AN27" s="1"/>
      <c r="AO27" s="1"/>
      <c r="AP27" s="1"/>
      <c r="AQ27" s="1"/>
      <c r="AR27" s="1"/>
    </row>
    <row r="28" spans="1:45" ht="15" customHeight="1">
      <c r="A28" s="1"/>
      <c r="B28" s="576" t="s">
        <v>2671</v>
      </c>
      <c r="C28" s="804" t="s">
        <v>2659</v>
      </c>
      <c r="D28" s="804"/>
      <c r="E28" s="804"/>
      <c r="F28" s="804"/>
      <c r="G28" s="804"/>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47"/>
    </row>
    <row r="29" spans="1:45" ht="16.5" customHeight="1">
      <c r="A29" s="1"/>
      <c r="B29" s="572"/>
      <c r="C29" s="804"/>
      <c r="D29" s="804"/>
      <c r="E29" s="804"/>
      <c r="F29" s="804"/>
      <c r="G29" s="804"/>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47"/>
    </row>
    <row r="30" spans="1:45" ht="16.5" customHeight="1">
      <c r="A30" s="1"/>
      <c r="B30" s="572"/>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1"/>
      <c r="AO30" s="571"/>
      <c r="AP30" s="571"/>
      <c r="AQ30" s="571"/>
      <c r="AR30" s="571"/>
      <c r="AS30" s="47"/>
    </row>
    <row r="31" spans="1:45" ht="15" customHeight="1">
      <c r="A31" s="1"/>
      <c r="B31" s="576" t="s">
        <v>2672</v>
      </c>
      <c r="C31" s="804" t="s">
        <v>2658</v>
      </c>
      <c r="D31" s="804"/>
      <c r="E31" s="804"/>
      <c r="F31" s="804"/>
      <c r="G31" s="804"/>
      <c r="H31" s="804"/>
      <c r="I31" s="804"/>
      <c r="J31" s="804"/>
      <c r="K31" s="804"/>
      <c r="L31" s="804"/>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04"/>
      <c r="AN31" s="804"/>
      <c r="AO31" s="804"/>
      <c r="AP31" s="804"/>
      <c r="AQ31" s="804"/>
      <c r="AR31" s="804"/>
      <c r="AS31" s="47"/>
    </row>
    <row r="32" spans="1:45" ht="15" customHeight="1">
      <c r="A32" s="1"/>
      <c r="B32" s="572"/>
      <c r="C32" s="804"/>
      <c r="D32" s="804"/>
      <c r="E32" s="804"/>
      <c r="F32" s="804"/>
      <c r="G32" s="804"/>
      <c r="H32" s="804"/>
      <c r="I32" s="804"/>
      <c r="J32" s="804"/>
      <c r="K32" s="804"/>
      <c r="L32" s="804"/>
      <c r="M32" s="804"/>
      <c r="N32" s="804"/>
      <c r="O32" s="804"/>
      <c r="P32" s="804"/>
      <c r="Q32" s="804"/>
      <c r="R32" s="804"/>
      <c r="S32" s="804"/>
      <c r="T32" s="804"/>
      <c r="U32" s="804"/>
      <c r="V32" s="804"/>
      <c r="W32" s="804"/>
      <c r="X32" s="804"/>
      <c r="Y32" s="804"/>
      <c r="Z32" s="804"/>
      <c r="AA32" s="804"/>
      <c r="AB32" s="804"/>
      <c r="AC32" s="804"/>
      <c r="AD32" s="804"/>
      <c r="AE32" s="804"/>
      <c r="AF32" s="804"/>
      <c r="AG32" s="804"/>
      <c r="AH32" s="804"/>
      <c r="AI32" s="804"/>
      <c r="AJ32" s="804"/>
      <c r="AK32" s="804"/>
      <c r="AL32" s="804"/>
      <c r="AM32" s="804"/>
      <c r="AN32" s="804"/>
      <c r="AO32" s="804"/>
      <c r="AP32" s="804"/>
      <c r="AQ32" s="804"/>
      <c r="AR32" s="804"/>
      <c r="AS32" s="47"/>
    </row>
    <row r="33" spans="1:46" ht="15" customHeight="1">
      <c r="A33" s="1"/>
      <c r="B33" s="572"/>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1"/>
      <c r="AL33" s="571"/>
      <c r="AM33" s="571"/>
      <c r="AN33" s="571"/>
      <c r="AO33" s="571"/>
      <c r="AP33" s="571"/>
      <c r="AQ33" s="571"/>
      <c r="AR33" s="571"/>
      <c r="AS33" s="47"/>
    </row>
    <row r="34" spans="1:46" ht="15" customHeight="1">
      <c r="A34" s="1"/>
      <c r="B34" s="576" t="s">
        <v>2718</v>
      </c>
      <c r="C34" s="806" t="s">
        <v>2720</v>
      </c>
      <c r="D34" s="806"/>
      <c r="E34" s="806"/>
      <c r="F34" s="806"/>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47"/>
    </row>
    <row r="35" spans="1:46" ht="16.5" customHeight="1">
      <c r="A35" s="1"/>
      <c r="B35" s="572"/>
      <c r="C35" s="806"/>
      <c r="D35" s="806"/>
      <c r="E35" s="806"/>
      <c r="F35" s="806"/>
      <c r="G35" s="806"/>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47"/>
    </row>
    <row r="36" spans="1:46" ht="16.5" customHeight="1">
      <c r="A36" s="1"/>
      <c r="B36" s="572"/>
      <c r="C36" s="630"/>
      <c r="D36" s="630"/>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c r="AD36" s="630"/>
      <c r="AE36" s="630"/>
      <c r="AF36" s="630"/>
      <c r="AG36" s="630"/>
      <c r="AH36" s="630"/>
      <c r="AI36" s="630"/>
      <c r="AJ36" s="630"/>
      <c r="AK36" s="630"/>
      <c r="AL36" s="630"/>
      <c r="AM36" s="630"/>
      <c r="AN36" s="630"/>
      <c r="AO36" s="630"/>
      <c r="AP36" s="630"/>
      <c r="AQ36" s="630"/>
      <c r="AR36" s="630"/>
      <c r="AS36" s="47"/>
    </row>
    <row r="37" spans="1:46" ht="16.5" customHeight="1">
      <c r="A37" s="1"/>
      <c r="B37" s="576" t="s">
        <v>2719</v>
      </c>
      <c r="C37" s="806" t="s">
        <v>2721</v>
      </c>
      <c r="D37" s="806"/>
      <c r="E37" s="806"/>
      <c r="F37" s="806"/>
      <c r="G37" s="806"/>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06"/>
      <c r="AF37" s="806"/>
      <c r="AG37" s="806"/>
      <c r="AH37" s="806"/>
      <c r="AI37" s="806"/>
      <c r="AJ37" s="806"/>
      <c r="AK37" s="806"/>
      <c r="AL37" s="806"/>
      <c r="AM37" s="806"/>
      <c r="AN37" s="806"/>
      <c r="AO37" s="806"/>
      <c r="AP37" s="806"/>
      <c r="AQ37" s="806"/>
      <c r="AR37" s="806"/>
      <c r="AS37" s="47"/>
    </row>
    <row r="38" spans="1:46" ht="16.5" customHeight="1">
      <c r="A38" s="1"/>
      <c r="B38" s="572"/>
      <c r="C38" s="806"/>
      <c r="D38" s="806"/>
      <c r="E38" s="806"/>
      <c r="F38" s="806"/>
      <c r="G38" s="806"/>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47"/>
    </row>
    <row r="39" spans="1:46" ht="16.5" customHeight="1">
      <c r="A39" s="1"/>
      <c r="B39" s="572"/>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1"/>
    </row>
    <row r="40" spans="1:46" ht="15" customHeight="1">
      <c r="A40" s="1"/>
      <c r="B40" s="1"/>
      <c r="C40" s="1"/>
      <c r="D40" s="578"/>
      <c r="E40" s="578"/>
      <c r="F40" s="578"/>
      <c r="G40" s="578"/>
      <c r="H40" s="805"/>
      <c r="I40" s="805"/>
      <c r="J40" s="805"/>
      <c r="K40" s="805"/>
      <c r="L40" s="1" t="s">
        <v>2120</v>
      </c>
      <c r="M40" s="805"/>
      <c r="N40" s="805"/>
      <c r="O40" s="1" t="s">
        <v>2121</v>
      </c>
      <c r="P40" s="805"/>
      <c r="Q40" s="805"/>
      <c r="R40" s="1" t="s">
        <v>2122</v>
      </c>
      <c r="S40" s="1"/>
    </row>
    <row r="41" spans="1:46" ht="15" customHeight="1">
      <c r="A41" s="1"/>
      <c r="B41" s="1"/>
      <c r="C41" s="1"/>
      <c r="D41" s="803"/>
      <c r="E41" s="803"/>
      <c r="F41" s="803"/>
      <c r="G41" s="803"/>
      <c r="H41" s="802" t="s">
        <v>2699</v>
      </c>
      <c r="I41" s="802"/>
      <c r="J41" s="802"/>
      <c r="K41" s="802"/>
      <c r="L41" s="802"/>
      <c r="M41" s="802"/>
      <c r="N41" s="802"/>
      <c r="O41" s="802"/>
      <c r="P41" s="802"/>
      <c r="Q41" s="802"/>
      <c r="R41" s="802"/>
      <c r="S41" s="802"/>
      <c r="T41" s="802"/>
      <c r="U41" s="802"/>
      <c r="V41" s="802"/>
      <c r="W41" s="802"/>
      <c r="X41" s="802"/>
      <c r="Y41" s="802"/>
      <c r="Z41" s="802"/>
      <c r="AA41" s="802"/>
      <c r="AB41" s="802"/>
      <c r="AC41" s="802"/>
      <c r="AD41" s="802"/>
      <c r="AE41" s="802"/>
      <c r="AF41" s="802"/>
      <c r="AG41" s="802"/>
      <c r="AH41" s="802"/>
      <c r="AI41" s="802"/>
      <c r="AJ41" s="802"/>
      <c r="AK41" s="802"/>
      <c r="AL41" s="802"/>
      <c r="AM41" s="802"/>
      <c r="AN41" s="802"/>
      <c r="AO41" s="802"/>
      <c r="AP41" s="802"/>
      <c r="AQ41" s="802"/>
      <c r="AR41" s="802"/>
      <c r="AS41" s="579"/>
      <c r="AT41" s="580" t="s">
        <v>2730</v>
      </c>
    </row>
    <row r="42" spans="1:46" ht="15" customHeight="1">
      <c r="A42" s="1"/>
      <c r="B42" s="1"/>
      <c r="C42" s="1"/>
      <c r="D42" s="803"/>
      <c r="E42" s="803"/>
      <c r="F42" s="803"/>
      <c r="G42" s="803"/>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2"/>
      <c r="AJ42" s="802"/>
      <c r="AK42" s="802"/>
      <c r="AL42" s="802"/>
      <c r="AM42" s="802"/>
      <c r="AN42" s="802"/>
      <c r="AO42" s="802"/>
      <c r="AP42" s="802"/>
      <c r="AQ42" s="802"/>
      <c r="AR42" s="802"/>
      <c r="AS42" s="430"/>
    </row>
    <row r="43" spans="1:46" ht="15" customHeight="1">
      <c r="C43" s="570"/>
      <c r="D43" s="93"/>
      <c r="AT43" s="1"/>
    </row>
  </sheetData>
  <sheetProtection algorithmName="SHA-512" hashValue="VfF5eGmEJ3saRKs2mg/cgFXGI+LaGvWGRv6BE8RzylyLduZzgv/mvLCfsUX4jCxQYhpYLAruqo0vlWXt6XWp+w==" saltValue="nWykdJ2GxQSdughYwA4ZCg==" spinCount="100000" sheet="1" objects="1" scenarios="1" selectLockedCells="1"/>
  <protectedRanges>
    <protectedRange sqref="H40:K40 M40:N40 P40:Q40" name="範囲1"/>
  </protectedRanges>
  <mergeCells count="13">
    <mergeCell ref="C19:AR20"/>
    <mergeCell ref="D21:AQ21"/>
    <mergeCell ref="C28:AR29"/>
    <mergeCell ref="C9:AR13"/>
    <mergeCell ref="C15:AR17"/>
    <mergeCell ref="H41:AR42"/>
    <mergeCell ref="D41:G42"/>
    <mergeCell ref="C31:AR32"/>
    <mergeCell ref="H40:K40"/>
    <mergeCell ref="M40:N40"/>
    <mergeCell ref="P40:Q40"/>
    <mergeCell ref="C34:AR35"/>
    <mergeCell ref="C37:AR38"/>
  </mergeCells>
  <phoneticPr fontId="56"/>
  <printOptions horizontalCentered="1"/>
  <pageMargins left="0.23622047244094491" right="0.23622047244094491" top="0.74803149606299213" bottom="0.74803149606299213" header="0.31496062992125984" footer="0.31496062992125984"/>
  <pageSetup paperSize="9" scale="96" orientation="portrait" blackAndWhite="1"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4977" r:id="rId4" name="Check Box 1">
              <controlPr defaultSize="0" autoFill="0" autoLine="0" autoPict="0">
                <anchor moveWithCells="1">
                  <from>
                    <xdr:col>4</xdr:col>
                    <xdr:colOff>28575</xdr:colOff>
                    <xdr:row>40</xdr:row>
                    <xdr:rowOff>66675</xdr:rowOff>
                  </from>
                  <to>
                    <xdr:col>6</xdr:col>
                    <xdr:colOff>0</xdr:colOff>
                    <xdr:row>41</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rgb="FFFFFF00"/>
  </sheetPr>
  <dimension ref="B1:CQ34"/>
  <sheetViews>
    <sheetView showGridLines="0" showZeros="0" view="pageBreakPreview" zoomScaleNormal="100" zoomScaleSheetLayoutView="100" workbookViewId="0">
      <selection activeCell="U29" sqref="U29:AP29"/>
    </sheetView>
  </sheetViews>
  <sheetFormatPr defaultColWidth="2.125" defaultRowHeight="15" customHeight="1"/>
  <cols>
    <col min="1" max="2" width="2.125" style="118"/>
    <col min="3" max="3" width="0.625" style="118" customWidth="1"/>
    <col min="4" max="4" width="2.125" style="118" customWidth="1"/>
    <col min="5" max="5" width="3.125" style="118" customWidth="1"/>
    <col min="6" max="6" width="2.125" style="118"/>
    <col min="7" max="8" width="2.625" style="118" customWidth="1"/>
    <col min="9" max="9" width="2.5" style="118" customWidth="1"/>
    <col min="10" max="10" width="2.875" style="118" customWidth="1"/>
    <col min="11" max="11" width="2.125" style="118"/>
    <col min="12" max="12" width="2.875" style="118" customWidth="1"/>
    <col min="13" max="18" width="2.125" style="118"/>
    <col min="19" max="19" width="2.75" style="118" customWidth="1"/>
    <col min="20" max="38" width="2.125" style="118"/>
    <col min="39" max="42" width="2.125" style="119"/>
    <col min="43" max="43" width="3.125" style="119" customWidth="1"/>
    <col min="44" max="45" width="2.125" style="119"/>
    <col min="46" max="16384" width="2.125" style="118"/>
  </cols>
  <sheetData>
    <row r="1" spans="2:95" ht="15" customHeight="1">
      <c r="B1" s="116" t="s">
        <v>2675</v>
      </c>
      <c r="C1" s="116"/>
    </row>
    <row r="2" spans="2:95" ht="15" customHeight="1">
      <c r="AJ2" s="120"/>
      <c r="AK2" s="120"/>
      <c r="AL2" s="120"/>
      <c r="AP2" s="120"/>
      <c r="AT2" s="121"/>
      <c r="AU2" s="118" t="s">
        <v>2205</v>
      </c>
    </row>
    <row r="3" spans="2:95" ht="15" customHeight="1">
      <c r="AF3" s="814"/>
      <c r="AG3" s="814"/>
      <c r="AH3" s="814"/>
      <c r="AI3" s="815" t="s">
        <v>2206</v>
      </c>
      <c r="AJ3" s="815"/>
      <c r="AK3" s="814"/>
      <c r="AL3" s="814"/>
      <c r="AM3" s="815" t="s">
        <v>2207</v>
      </c>
      <c r="AN3" s="815"/>
      <c r="AO3" s="812"/>
      <c r="AP3" s="812"/>
      <c r="AQ3" s="122" t="s">
        <v>2208</v>
      </c>
    </row>
    <row r="4" spans="2:95" ht="15" customHeight="1">
      <c r="B4" s="118" t="s">
        <v>2209</v>
      </c>
      <c r="AF4" s="428"/>
      <c r="AG4" s="428"/>
      <c r="AH4" s="428"/>
      <c r="AI4" s="428"/>
      <c r="AJ4" s="122"/>
      <c r="AK4" s="122"/>
      <c r="AL4" s="122"/>
      <c r="AM4" s="122"/>
      <c r="AN4" s="122"/>
      <c r="AO4" s="122"/>
      <c r="AP4" s="122"/>
    </row>
    <row r="5" spans="2:95" ht="15" customHeight="1">
      <c r="B5" s="118" t="s">
        <v>2239</v>
      </c>
      <c r="AL5" s="124"/>
      <c r="AM5" s="124"/>
      <c r="AN5" s="124"/>
      <c r="AO5" s="124"/>
      <c r="AP5" s="124"/>
    </row>
    <row r="6" spans="2:95" s="1" customFormat="1" ht="15" customHeight="1">
      <c r="V6" s="10" t="s">
        <v>2237</v>
      </c>
      <c r="W6" s="5"/>
      <c r="X6" s="5"/>
      <c r="Y6" s="5"/>
      <c r="Z6" s="5"/>
      <c r="AD6" s="2"/>
      <c r="AE6" s="2"/>
      <c r="AF6" s="2"/>
      <c r="AG6" s="2"/>
      <c r="AH6" s="2"/>
      <c r="AI6" s="2"/>
      <c r="AJ6" s="2"/>
      <c r="AK6" s="2"/>
      <c r="AL6" s="2"/>
      <c r="AM6" s="2"/>
      <c r="AN6" s="2"/>
      <c r="AO6" s="2"/>
      <c r="AP6" s="2"/>
      <c r="AQ6" s="2"/>
      <c r="AR6" s="2"/>
      <c r="BV6" s="5"/>
      <c r="BW6" s="5"/>
      <c r="BX6" s="5"/>
      <c r="BY6" s="5"/>
      <c r="BZ6" s="5"/>
      <c r="CD6" s="2"/>
      <c r="CE6" s="2"/>
      <c r="CF6" s="2"/>
      <c r="CG6" s="2"/>
      <c r="CH6" s="2"/>
      <c r="CI6" s="2"/>
      <c r="CJ6" s="2"/>
      <c r="CK6" s="2"/>
      <c r="CL6" s="2"/>
      <c r="CM6" s="2"/>
      <c r="CN6" s="2"/>
      <c r="CO6" s="2"/>
      <c r="CP6" s="2"/>
      <c r="CQ6" s="2"/>
    </row>
    <row r="7" spans="2:95" s="1" customFormat="1" ht="15" customHeight="1">
      <c r="U7" s="718" t="s">
        <v>6</v>
      </c>
      <c r="V7" s="718"/>
      <c r="W7" s="718"/>
      <c r="X7" s="718"/>
      <c r="Y7" s="718"/>
      <c r="Z7" s="482"/>
      <c r="AA7" s="719" t="str">
        <f>IF(基本情報!$E$6="","",基本情報!$E$6)</f>
        <v/>
      </c>
      <c r="AB7" s="719"/>
      <c r="AC7" s="719"/>
      <c r="AD7" s="720" t="str">
        <f>IF(基本情報!$E$7="","",基本情報!$E$7)</f>
        <v/>
      </c>
      <c r="AE7" s="720"/>
      <c r="AF7" s="720"/>
      <c r="AG7" s="720"/>
      <c r="AH7" s="720"/>
      <c r="AI7" s="720"/>
      <c r="AJ7" s="720"/>
      <c r="AK7" s="720"/>
      <c r="AL7" s="720"/>
      <c r="AM7" s="720"/>
      <c r="AN7" s="720"/>
      <c r="AO7" s="720"/>
      <c r="AP7" s="720"/>
      <c r="AQ7" s="720"/>
      <c r="AR7" s="2"/>
      <c r="BV7" s="718"/>
      <c r="BW7" s="718"/>
      <c r="BX7" s="718"/>
      <c r="BY7" s="718"/>
      <c r="BZ7" s="482"/>
      <c r="CA7" s="719"/>
      <c r="CB7" s="719"/>
      <c r="CC7" s="719"/>
      <c r="CD7" s="720"/>
      <c r="CE7" s="720"/>
      <c r="CF7" s="720"/>
      <c r="CG7" s="720"/>
      <c r="CH7" s="720"/>
      <c r="CI7" s="720"/>
      <c r="CJ7" s="720"/>
      <c r="CK7" s="720"/>
      <c r="CL7" s="720"/>
      <c r="CM7" s="720"/>
      <c r="CN7" s="720"/>
      <c r="CO7" s="720"/>
      <c r="CP7" s="720"/>
      <c r="CQ7" s="720"/>
    </row>
    <row r="8" spans="2:95" s="1" customFormat="1" ht="15" customHeight="1">
      <c r="U8" s="718"/>
      <c r="V8" s="718"/>
      <c r="W8" s="718"/>
      <c r="X8" s="718"/>
      <c r="Y8" s="718"/>
      <c r="Z8" s="482"/>
      <c r="AA8" s="719"/>
      <c r="AB8" s="719"/>
      <c r="AC8" s="719"/>
      <c r="AD8" s="720"/>
      <c r="AE8" s="720"/>
      <c r="AF8" s="720"/>
      <c r="AG8" s="720"/>
      <c r="AH8" s="720"/>
      <c r="AI8" s="720"/>
      <c r="AJ8" s="720"/>
      <c r="AK8" s="720"/>
      <c r="AL8" s="720"/>
      <c r="AM8" s="720"/>
      <c r="AN8" s="720"/>
      <c r="AO8" s="720"/>
      <c r="AP8" s="720"/>
      <c r="AQ8" s="720"/>
      <c r="AR8" s="2"/>
      <c r="BV8" s="718"/>
      <c r="BW8" s="718"/>
      <c r="BX8" s="718"/>
      <c r="BY8" s="718"/>
      <c r="BZ8" s="482"/>
      <c r="CA8" s="719"/>
      <c r="CB8" s="719"/>
      <c r="CC8" s="719"/>
      <c r="CD8" s="720"/>
      <c r="CE8" s="720"/>
      <c r="CF8" s="720"/>
      <c r="CG8" s="720"/>
      <c r="CH8" s="720"/>
      <c r="CI8" s="720"/>
      <c r="CJ8" s="720"/>
      <c r="CK8" s="720"/>
      <c r="CL8" s="720"/>
      <c r="CM8" s="720"/>
      <c r="CN8" s="720"/>
      <c r="CO8" s="720"/>
      <c r="CP8" s="720"/>
      <c r="CQ8" s="720"/>
    </row>
    <row r="9" spans="2:95" s="1" customFormat="1" ht="15" customHeight="1">
      <c r="U9" s="718" t="s">
        <v>2761</v>
      </c>
      <c r="V9" s="718"/>
      <c r="W9" s="718"/>
      <c r="X9" s="718"/>
      <c r="Y9" s="718"/>
      <c r="Z9" s="482"/>
      <c r="AA9" s="720" t="str">
        <f>IF(基本情報!$E$5="","",基本情報!$E$5)</f>
        <v/>
      </c>
      <c r="AB9" s="720"/>
      <c r="AC9" s="720"/>
      <c r="AD9" s="720"/>
      <c r="AE9" s="720"/>
      <c r="AF9" s="720"/>
      <c r="AG9" s="720"/>
      <c r="AH9" s="720"/>
      <c r="AI9" s="720"/>
      <c r="AJ9" s="720"/>
      <c r="AK9" s="720"/>
      <c r="AL9" s="720"/>
      <c r="AM9" s="720"/>
      <c r="AN9" s="720"/>
      <c r="AO9" s="720"/>
      <c r="AP9" s="720"/>
      <c r="AQ9" s="720"/>
      <c r="AR9" s="2"/>
      <c r="BV9" s="718"/>
      <c r="BW9" s="718"/>
      <c r="BX9" s="718"/>
      <c r="BY9" s="718"/>
      <c r="BZ9" s="482"/>
      <c r="CA9" s="720"/>
      <c r="CB9" s="720"/>
      <c r="CC9" s="720"/>
      <c r="CD9" s="720"/>
      <c r="CE9" s="720"/>
      <c r="CF9" s="720"/>
      <c r="CG9" s="720"/>
      <c r="CH9" s="720"/>
      <c r="CI9" s="720"/>
      <c r="CJ9" s="720"/>
      <c r="CK9" s="720"/>
      <c r="CL9" s="720"/>
      <c r="CM9" s="720"/>
      <c r="CN9" s="720"/>
      <c r="CO9" s="720"/>
      <c r="CP9" s="720"/>
      <c r="CQ9" s="720"/>
    </row>
    <row r="10" spans="2:95" s="1" customFormat="1" ht="15" customHeight="1">
      <c r="U10" s="718"/>
      <c r="V10" s="718"/>
      <c r="W10" s="718"/>
      <c r="X10" s="718"/>
      <c r="Y10" s="718"/>
      <c r="Z10" s="482"/>
      <c r="AA10" s="720"/>
      <c r="AB10" s="720"/>
      <c r="AC10" s="720"/>
      <c r="AD10" s="720"/>
      <c r="AE10" s="720"/>
      <c r="AF10" s="720"/>
      <c r="AG10" s="720"/>
      <c r="AH10" s="720"/>
      <c r="AI10" s="720"/>
      <c r="AJ10" s="720"/>
      <c r="AK10" s="720"/>
      <c r="AL10" s="720"/>
      <c r="AM10" s="720"/>
      <c r="AN10" s="720"/>
      <c r="AO10" s="720"/>
      <c r="AP10" s="720"/>
      <c r="AQ10" s="720"/>
      <c r="AR10" s="2"/>
      <c r="BV10" s="718"/>
      <c r="BW10" s="718"/>
      <c r="BX10" s="718"/>
      <c r="BY10" s="718"/>
      <c r="BZ10" s="482"/>
      <c r="CA10" s="720"/>
      <c r="CB10" s="720"/>
      <c r="CC10" s="720"/>
      <c r="CD10" s="720"/>
      <c r="CE10" s="720"/>
      <c r="CF10" s="720"/>
      <c r="CG10" s="720"/>
      <c r="CH10" s="720"/>
      <c r="CI10" s="720"/>
      <c r="CJ10" s="720"/>
      <c r="CK10" s="720"/>
      <c r="CL10" s="720"/>
      <c r="CM10" s="720"/>
      <c r="CN10" s="720"/>
      <c r="CO10" s="720"/>
      <c r="CP10" s="720"/>
      <c r="CQ10" s="720"/>
    </row>
    <row r="11" spans="2:95" s="1" customFormat="1" ht="33" customHeight="1">
      <c r="U11" s="794" t="s">
        <v>2773</v>
      </c>
      <c r="V11" s="794"/>
      <c r="W11" s="794"/>
      <c r="X11" s="794"/>
      <c r="Y11" s="794"/>
      <c r="Z11" s="481"/>
      <c r="AA11" s="724" t="str">
        <f>IF(基本情報!$E$8="","",基本情報!$E$8)</f>
        <v/>
      </c>
      <c r="AB11" s="724"/>
      <c r="AC11" s="724"/>
      <c r="AD11" s="724"/>
      <c r="AE11" s="724"/>
      <c r="AF11" s="724"/>
      <c r="AG11" s="724"/>
      <c r="AH11" s="813" t="str">
        <f>IF(基本情報!$E$10="","",基本情報!$E$10)</f>
        <v/>
      </c>
      <c r="AI11" s="813"/>
      <c r="AJ11" s="813"/>
      <c r="AK11" s="813"/>
      <c r="AL11" s="813"/>
      <c r="AM11" s="813"/>
      <c r="AN11" s="813"/>
      <c r="AO11" s="813"/>
      <c r="AP11" s="813"/>
      <c r="AQ11" s="813"/>
      <c r="AR11" s="2"/>
      <c r="BV11" s="721"/>
      <c r="BW11" s="721"/>
      <c r="BX11" s="721"/>
      <c r="BY11" s="721"/>
      <c r="BZ11" s="481"/>
      <c r="CA11" s="720"/>
      <c r="CB11" s="720"/>
      <c r="CC11" s="720"/>
      <c r="CD11" s="720"/>
      <c r="CE11" s="720"/>
      <c r="CF11" s="720"/>
      <c r="CG11" s="480"/>
      <c r="CH11" s="816"/>
      <c r="CI11" s="816"/>
      <c r="CJ11" s="816"/>
      <c r="CK11" s="816"/>
      <c r="CL11" s="816"/>
      <c r="CM11" s="816"/>
      <c r="CN11" s="816"/>
      <c r="CO11" s="816"/>
      <c r="CP11" s="816"/>
      <c r="CQ11" s="816"/>
    </row>
    <row r="12" spans="2:95" s="1" customFormat="1" ht="12.95" customHeight="1">
      <c r="V12" s="481"/>
      <c r="W12" s="481"/>
      <c r="X12" s="481"/>
      <c r="Y12" s="481"/>
      <c r="Z12" s="481"/>
      <c r="AA12" s="4"/>
      <c r="AB12" s="4"/>
      <c r="AC12" s="4"/>
      <c r="AD12" s="4"/>
      <c r="AE12" s="4"/>
      <c r="AF12" s="4"/>
      <c r="AG12" s="4"/>
      <c r="AH12" s="524"/>
      <c r="AI12" s="524"/>
      <c r="AJ12" s="524"/>
      <c r="AK12" s="524"/>
      <c r="AL12" s="524"/>
      <c r="AM12" s="524"/>
      <c r="AN12" s="524"/>
      <c r="AO12" s="524"/>
      <c r="AP12" s="524"/>
      <c r="AQ12" s="524"/>
      <c r="AR12" s="2"/>
      <c r="AT12" s="34"/>
      <c r="BV12" s="482"/>
      <c r="BW12" s="482"/>
      <c r="BX12" s="482"/>
      <c r="BY12" s="482"/>
      <c r="BZ12" s="481"/>
      <c r="CA12" s="523"/>
      <c r="CB12" s="523"/>
      <c r="CC12" s="523"/>
      <c r="CD12" s="523"/>
      <c r="CE12" s="523"/>
      <c r="CF12" s="523"/>
      <c r="CG12" s="523"/>
      <c r="CH12" s="524"/>
      <c r="CI12" s="524"/>
      <c r="CJ12" s="524"/>
      <c r="CK12" s="524"/>
      <c r="CL12" s="524"/>
      <c r="CM12" s="524"/>
      <c r="CN12" s="524"/>
      <c r="CO12" s="524"/>
      <c r="CP12" s="524"/>
      <c r="CQ12" s="524"/>
    </row>
    <row r="13" spans="2:95" s="387" customFormat="1" ht="25.5">
      <c r="B13" s="820" t="s">
        <v>2674</v>
      </c>
      <c r="C13" s="820"/>
      <c r="D13" s="820"/>
      <c r="E13" s="820"/>
      <c r="F13" s="820"/>
      <c r="G13" s="820"/>
      <c r="H13" s="820"/>
      <c r="I13" s="820"/>
      <c r="J13" s="820"/>
      <c r="K13" s="820"/>
      <c r="L13" s="820"/>
      <c r="M13" s="820"/>
      <c r="N13" s="820"/>
      <c r="O13" s="820"/>
      <c r="P13" s="820"/>
      <c r="Q13" s="820"/>
      <c r="R13" s="820"/>
      <c r="S13" s="820"/>
      <c r="T13" s="820"/>
      <c r="U13" s="820"/>
      <c r="V13" s="820"/>
      <c r="W13" s="820"/>
      <c r="X13" s="820"/>
      <c r="Y13" s="820"/>
      <c r="Z13" s="820"/>
      <c r="AA13" s="820"/>
      <c r="AB13" s="820"/>
      <c r="AC13" s="820"/>
      <c r="AD13" s="820"/>
      <c r="AE13" s="820"/>
      <c r="AF13" s="820"/>
      <c r="AG13" s="820"/>
      <c r="AH13" s="820"/>
      <c r="AI13" s="820"/>
      <c r="AJ13" s="820"/>
      <c r="AK13" s="820"/>
      <c r="AL13" s="820"/>
      <c r="AM13" s="820"/>
      <c r="AN13" s="820"/>
      <c r="AO13" s="820"/>
      <c r="AP13" s="820"/>
      <c r="AQ13" s="820"/>
    </row>
    <row r="14" spans="2:95" ht="15" customHeight="1">
      <c r="B14" s="818" t="s">
        <v>2240</v>
      </c>
      <c r="C14" s="818"/>
      <c r="D14" s="818"/>
      <c r="E14" s="818"/>
      <c r="F14" s="818"/>
      <c r="G14" s="818"/>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T14" s="568"/>
      <c r="AU14" s="568"/>
      <c r="AV14" s="568"/>
      <c r="AW14" s="568"/>
      <c r="AX14" s="568"/>
      <c r="AY14" s="568"/>
    </row>
    <row r="15" spans="2:95" ht="15" customHeight="1">
      <c r="B15" s="818"/>
      <c r="C15" s="818"/>
      <c r="D15" s="818"/>
      <c r="E15" s="818"/>
      <c r="F15" s="818"/>
      <c r="G15" s="818"/>
      <c r="H15" s="818"/>
      <c r="I15" s="818"/>
      <c r="J15" s="818"/>
      <c r="K15" s="818"/>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c r="AL15" s="818"/>
      <c r="AM15" s="818"/>
      <c r="AN15" s="818"/>
      <c r="AO15" s="818"/>
      <c r="AP15" s="818"/>
      <c r="AQ15" s="818"/>
    </row>
    <row r="16" spans="2:95" ht="15" customHeight="1">
      <c r="B16" s="485"/>
      <c r="C16" s="485"/>
      <c r="D16" s="485"/>
      <c r="E16" s="485"/>
      <c r="F16" s="485"/>
      <c r="G16" s="485"/>
      <c r="H16" s="485"/>
      <c r="I16" s="485"/>
      <c r="J16" s="485"/>
      <c r="K16" s="485"/>
      <c r="L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5"/>
      <c r="AP16" s="485"/>
      <c r="AQ16" s="485"/>
    </row>
    <row r="17" spans="2:45" ht="15" customHeight="1">
      <c r="C17" s="844" t="s">
        <v>2754</v>
      </c>
      <c r="D17" s="844"/>
      <c r="E17" s="844"/>
      <c r="F17" s="635" t="str">
        <f>IF(基本情報!$B$30="","",基本情報!$B$30)</f>
        <v/>
      </c>
      <c r="G17" s="628" t="s">
        <v>2597</v>
      </c>
      <c r="H17" s="635" t="str">
        <f>IF(基本情報!$D$30="","",基本情報!$D$30)</f>
        <v/>
      </c>
      <c r="I17" s="628" t="s">
        <v>2755</v>
      </c>
      <c r="J17" s="635" t="str">
        <f>IF(基本情報!$E$30="","",基本情報!$E$30)</f>
        <v/>
      </c>
      <c r="K17" s="819" t="s">
        <v>2756</v>
      </c>
      <c r="L17" s="819"/>
      <c r="M17" s="822">
        <f>基本情報!$B$24</f>
        <v>0</v>
      </c>
      <c r="N17" s="822"/>
      <c r="O17" s="819" t="s">
        <v>2216</v>
      </c>
      <c r="P17" s="819"/>
      <c r="Q17" s="819"/>
      <c r="R17" s="819"/>
      <c r="S17" s="819"/>
      <c r="T17" s="822">
        <f>基本情報!$D$24</f>
        <v>0</v>
      </c>
      <c r="U17" s="822"/>
      <c r="V17" s="822"/>
      <c r="W17" s="821" t="s">
        <v>2760</v>
      </c>
      <c r="X17" s="821"/>
      <c r="Y17" s="821"/>
      <c r="Z17" s="821"/>
      <c r="AA17" s="821"/>
      <c r="AB17" s="821"/>
      <c r="AC17" s="821"/>
      <c r="AD17" s="821"/>
      <c r="AE17" s="821"/>
      <c r="AF17" s="821"/>
      <c r="AG17" s="821"/>
      <c r="AH17" s="821"/>
      <c r="AI17" s="821"/>
      <c r="AJ17" s="821"/>
      <c r="AK17" s="821"/>
      <c r="AL17" s="821"/>
      <c r="AM17" s="821"/>
      <c r="AN17" s="821"/>
      <c r="AO17" s="821"/>
      <c r="AP17" s="821"/>
      <c r="AQ17" s="821"/>
      <c r="AS17" s="127" t="s">
        <v>2508</v>
      </c>
    </row>
    <row r="18" spans="2:45" ht="15" customHeight="1">
      <c r="B18" s="817" t="s">
        <v>2788</v>
      </c>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7"/>
      <c r="AI18" s="817"/>
      <c r="AJ18" s="817"/>
      <c r="AK18" s="817"/>
      <c r="AL18" s="817"/>
      <c r="AM18" s="817"/>
      <c r="AN18" s="817"/>
      <c r="AO18" s="817"/>
      <c r="AP18" s="817"/>
      <c r="AQ18" s="817"/>
    </row>
    <row r="19" spans="2:45" ht="15" customHeight="1">
      <c r="B19" s="817"/>
      <c r="C19" s="817"/>
      <c r="D19" s="817"/>
      <c r="E19" s="817"/>
      <c r="F19" s="817"/>
      <c r="G19" s="817"/>
      <c r="H19" s="817"/>
      <c r="I19" s="817"/>
      <c r="J19" s="817"/>
      <c r="K19" s="817"/>
      <c r="L19" s="817"/>
      <c r="M19" s="817"/>
      <c r="N19" s="817"/>
      <c r="O19" s="817"/>
      <c r="P19" s="817"/>
      <c r="Q19" s="817"/>
      <c r="R19" s="817"/>
      <c r="S19" s="817"/>
      <c r="T19" s="817"/>
      <c r="U19" s="817"/>
      <c r="V19" s="817"/>
      <c r="W19" s="817"/>
      <c r="X19" s="817"/>
      <c r="Y19" s="817"/>
      <c r="Z19" s="817"/>
      <c r="AA19" s="817"/>
      <c r="AB19" s="817"/>
      <c r="AC19" s="817"/>
      <c r="AD19" s="817"/>
      <c r="AE19" s="817"/>
      <c r="AF19" s="817"/>
      <c r="AG19" s="817"/>
      <c r="AH19" s="817"/>
      <c r="AI19" s="817"/>
      <c r="AJ19" s="817"/>
      <c r="AK19" s="817"/>
      <c r="AL19" s="817"/>
      <c r="AM19" s="817"/>
      <c r="AN19" s="817"/>
      <c r="AO19" s="817"/>
      <c r="AP19" s="817"/>
      <c r="AQ19" s="817"/>
    </row>
    <row r="20" spans="2:45" ht="15" customHeight="1">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6"/>
      <c r="AM20" s="486"/>
      <c r="AN20" s="486"/>
      <c r="AO20" s="486"/>
      <c r="AP20" s="486"/>
      <c r="AQ20" s="486"/>
    </row>
    <row r="21" spans="2:45" ht="20.100000000000001" customHeight="1">
      <c r="B21" s="845" t="s">
        <v>2707</v>
      </c>
      <c r="C21" s="845"/>
      <c r="D21" s="845"/>
      <c r="E21" s="845"/>
      <c r="F21" s="845"/>
      <c r="G21" s="845"/>
      <c r="H21" s="845"/>
      <c r="I21" s="845"/>
      <c r="J21" s="845"/>
      <c r="K21" s="845"/>
      <c r="L21" s="845"/>
      <c r="M21" s="845"/>
      <c r="N21" s="845"/>
      <c r="O21" s="842" t="s">
        <v>2708</v>
      </c>
      <c r="P21" s="843"/>
      <c r="Q21" s="843"/>
      <c r="R21" s="843"/>
      <c r="S21" s="843"/>
      <c r="T21" s="843"/>
      <c r="U21" s="771">
        <f>基本情報!$E$20</f>
        <v>0</v>
      </c>
      <c r="V21" s="771"/>
      <c r="W21" s="771"/>
      <c r="X21" s="771"/>
      <c r="Y21" s="771"/>
      <c r="Z21" s="771"/>
      <c r="AA21" s="771"/>
      <c r="AB21" s="771"/>
      <c r="AC21" s="771"/>
      <c r="AD21" s="771"/>
      <c r="AE21" s="771"/>
      <c r="AF21" s="771"/>
      <c r="AG21" s="771"/>
      <c r="AH21" s="771"/>
      <c r="AI21" s="771"/>
      <c r="AJ21" s="771"/>
      <c r="AK21" s="771"/>
      <c r="AL21" s="771"/>
      <c r="AM21" s="771"/>
      <c r="AN21" s="771"/>
      <c r="AO21" s="771"/>
      <c r="AP21" s="771"/>
      <c r="AQ21" s="772"/>
    </row>
    <row r="22" spans="2:45" ht="20.100000000000001" customHeight="1">
      <c r="B22" s="845"/>
      <c r="C22" s="845"/>
      <c r="D22" s="845"/>
      <c r="E22" s="845"/>
      <c r="F22" s="845"/>
      <c r="G22" s="845"/>
      <c r="H22" s="845"/>
      <c r="I22" s="845"/>
      <c r="J22" s="845"/>
      <c r="K22" s="845"/>
      <c r="L22" s="845"/>
      <c r="M22" s="845"/>
      <c r="N22" s="845"/>
      <c r="O22" s="842" t="s">
        <v>2593</v>
      </c>
      <c r="P22" s="843"/>
      <c r="Q22" s="843"/>
      <c r="R22" s="843"/>
      <c r="S22" s="843"/>
      <c r="T22" s="843"/>
      <c r="U22" s="771">
        <f>基本情報!$E$21</f>
        <v>0</v>
      </c>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2"/>
    </row>
    <row r="23" spans="2:45" ht="20.100000000000001" customHeight="1">
      <c r="B23" s="830" t="s">
        <v>2529</v>
      </c>
      <c r="C23" s="831"/>
      <c r="D23" s="831"/>
      <c r="E23" s="831"/>
      <c r="F23" s="831"/>
      <c r="G23" s="831"/>
      <c r="H23" s="831"/>
      <c r="I23" s="831"/>
      <c r="J23" s="831"/>
      <c r="K23" s="831"/>
      <c r="L23" s="831"/>
      <c r="M23" s="831"/>
      <c r="N23" s="831"/>
      <c r="O23" s="840">
        <f>基本情報!B27</f>
        <v>0</v>
      </c>
      <c r="P23" s="837"/>
      <c r="Q23" s="837"/>
      <c r="R23" s="837"/>
      <c r="S23" s="837"/>
      <c r="T23" s="837"/>
      <c r="U23" s="837"/>
      <c r="V23" s="837"/>
      <c r="W23" s="837"/>
      <c r="X23" s="837"/>
      <c r="Y23" s="837"/>
      <c r="Z23" s="837"/>
      <c r="AA23" s="837"/>
      <c r="AB23" s="837"/>
      <c r="AC23" s="837"/>
      <c r="AD23" s="837"/>
      <c r="AE23" s="837"/>
      <c r="AF23" s="837"/>
      <c r="AG23" s="837"/>
      <c r="AH23" s="837"/>
      <c r="AI23" s="837"/>
      <c r="AJ23" s="837"/>
      <c r="AK23" s="837"/>
      <c r="AL23" s="837"/>
      <c r="AM23" s="837"/>
      <c r="AN23" s="837"/>
      <c r="AO23" s="837"/>
      <c r="AP23" s="837"/>
      <c r="AQ23" s="841"/>
    </row>
    <row r="24" spans="2:45" ht="20.100000000000001" customHeight="1">
      <c r="B24" s="835" t="s">
        <v>2241</v>
      </c>
      <c r="C24" s="836"/>
      <c r="D24" s="836"/>
      <c r="E24" s="836"/>
      <c r="F24" s="836"/>
      <c r="G24" s="836"/>
      <c r="H24" s="836"/>
      <c r="I24" s="836"/>
      <c r="J24" s="836"/>
      <c r="K24" s="836"/>
      <c r="L24" s="836"/>
      <c r="M24" s="836"/>
      <c r="N24" s="836"/>
      <c r="O24" s="435"/>
      <c r="P24" s="838">
        <f>第1号様式!AE2</f>
        <v>0</v>
      </c>
      <c r="Q24" s="838"/>
      <c r="R24" s="838"/>
      <c r="S24" s="838"/>
      <c r="T24" s="839"/>
      <c r="U24" s="823" t="s">
        <v>2120</v>
      </c>
      <c r="V24" s="823"/>
      <c r="W24" s="837">
        <f>第1号様式!AJ2</f>
        <v>0</v>
      </c>
      <c r="X24" s="837"/>
      <c r="Y24" s="836" t="s">
        <v>2227</v>
      </c>
      <c r="Z24" s="836"/>
      <c r="AA24" s="837">
        <f>第1号様式!AN2</f>
        <v>0</v>
      </c>
      <c r="AB24" s="837"/>
      <c r="AC24" s="823" t="s">
        <v>2228</v>
      </c>
      <c r="AD24" s="823"/>
      <c r="AE24" s="507"/>
      <c r="AF24" s="507"/>
      <c r="AG24" s="507"/>
      <c r="AH24" s="507"/>
      <c r="AI24" s="433"/>
      <c r="AJ24" s="507"/>
      <c r="AK24" s="487"/>
      <c r="AL24" s="264"/>
      <c r="AM24" s="264"/>
      <c r="AN24" s="264"/>
      <c r="AO24" s="264"/>
      <c r="AP24" s="264"/>
      <c r="AQ24" s="484"/>
    </row>
    <row r="25" spans="2:45" ht="15" customHeight="1">
      <c r="B25" s="824" t="s">
        <v>2242</v>
      </c>
      <c r="C25" s="825"/>
      <c r="D25" s="825"/>
      <c r="E25" s="825"/>
      <c r="F25" s="825"/>
      <c r="G25" s="825"/>
      <c r="H25" s="825"/>
      <c r="I25" s="825"/>
      <c r="J25" s="825"/>
      <c r="K25" s="825"/>
      <c r="L25" s="825"/>
      <c r="M25" s="825"/>
      <c r="N25" s="826"/>
      <c r="O25" s="833"/>
      <c r="P25" s="810"/>
      <c r="Q25" s="810"/>
      <c r="R25" s="810"/>
      <c r="S25" s="810"/>
      <c r="T25" s="810"/>
      <c r="U25" s="810"/>
      <c r="V25" s="810"/>
      <c r="W25" s="810"/>
      <c r="X25" s="810"/>
      <c r="Y25" s="810"/>
      <c r="Z25" s="810"/>
      <c r="AA25" s="810"/>
      <c r="AB25" s="810"/>
      <c r="AC25" s="810"/>
      <c r="AD25" s="810"/>
      <c r="AE25" s="810"/>
      <c r="AF25" s="810"/>
      <c r="AG25" s="810"/>
      <c r="AH25" s="810"/>
      <c r="AI25" s="810"/>
      <c r="AJ25" s="810"/>
      <c r="AK25" s="810"/>
      <c r="AL25" s="810"/>
      <c r="AM25" s="810"/>
      <c r="AN25" s="810"/>
      <c r="AO25" s="810"/>
      <c r="AP25" s="810"/>
      <c r="AQ25" s="834"/>
    </row>
    <row r="26" spans="2:45" ht="15" customHeight="1">
      <c r="B26" s="827"/>
      <c r="C26" s="828"/>
      <c r="D26" s="828"/>
      <c r="E26" s="828"/>
      <c r="F26" s="828"/>
      <c r="G26" s="828"/>
      <c r="H26" s="828"/>
      <c r="I26" s="828"/>
      <c r="J26" s="828"/>
      <c r="K26" s="828"/>
      <c r="L26" s="828"/>
      <c r="M26" s="828"/>
      <c r="N26" s="829"/>
      <c r="O26" s="833"/>
      <c r="P26" s="810"/>
      <c r="Q26" s="810"/>
      <c r="R26" s="810"/>
      <c r="S26" s="810"/>
      <c r="T26" s="810"/>
      <c r="U26" s="810"/>
      <c r="V26" s="810"/>
      <c r="W26" s="810"/>
      <c r="X26" s="810"/>
      <c r="Y26" s="810"/>
      <c r="Z26" s="810"/>
      <c r="AA26" s="810"/>
      <c r="AB26" s="810"/>
      <c r="AC26" s="810"/>
      <c r="AD26" s="810"/>
      <c r="AE26" s="810"/>
      <c r="AF26" s="810"/>
      <c r="AG26" s="810"/>
      <c r="AH26" s="810"/>
      <c r="AI26" s="810"/>
      <c r="AJ26" s="810"/>
      <c r="AK26" s="810"/>
      <c r="AL26" s="810"/>
      <c r="AM26" s="810"/>
      <c r="AN26" s="810"/>
      <c r="AO26" s="810"/>
      <c r="AP26" s="810"/>
      <c r="AQ26" s="834"/>
    </row>
    <row r="27" spans="2:45" ht="15" customHeight="1">
      <c r="B27" s="830"/>
      <c r="C27" s="831"/>
      <c r="D27" s="831"/>
      <c r="E27" s="831"/>
      <c r="F27" s="831"/>
      <c r="G27" s="831"/>
      <c r="H27" s="831"/>
      <c r="I27" s="831"/>
      <c r="J27" s="831"/>
      <c r="K27" s="831"/>
      <c r="L27" s="831"/>
      <c r="M27" s="831"/>
      <c r="N27" s="832"/>
      <c r="O27" s="833"/>
      <c r="P27" s="810"/>
      <c r="Q27" s="810"/>
      <c r="R27" s="810"/>
      <c r="S27" s="810"/>
      <c r="T27" s="810"/>
      <c r="U27" s="810"/>
      <c r="V27" s="810"/>
      <c r="W27" s="810"/>
      <c r="X27" s="810"/>
      <c r="Y27" s="810"/>
      <c r="Z27" s="810"/>
      <c r="AA27" s="810"/>
      <c r="AB27" s="810"/>
      <c r="AC27" s="810"/>
      <c r="AD27" s="810"/>
      <c r="AE27" s="810"/>
      <c r="AF27" s="810"/>
      <c r="AG27" s="810"/>
      <c r="AH27" s="810"/>
      <c r="AI27" s="810"/>
      <c r="AJ27" s="810"/>
      <c r="AK27" s="810"/>
      <c r="AL27" s="810"/>
      <c r="AM27" s="810"/>
      <c r="AN27" s="810"/>
      <c r="AO27" s="810"/>
      <c r="AP27" s="810"/>
      <c r="AQ27" s="834"/>
    </row>
    <row r="28" spans="2:45" ht="20.100000000000001" customHeight="1">
      <c r="B28" s="824" t="s">
        <v>2243</v>
      </c>
      <c r="C28" s="825"/>
      <c r="D28" s="825"/>
      <c r="E28" s="825"/>
      <c r="F28" s="825"/>
      <c r="G28" s="825"/>
      <c r="H28" s="825"/>
      <c r="I28" s="825"/>
      <c r="J28" s="825"/>
      <c r="K28" s="825"/>
      <c r="L28" s="825"/>
      <c r="M28" s="825"/>
      <c r="N28" s="826"/>
      <c r="O28" s="153"/>
      <c r="P28" s="808" t="s">
        <v>2244</v>
      </c>
      <c r="Q28" s="808"/>
      <c r="R28" s="808"/>
      <c r="S28" s="808"/>
      <c r="T28" s="808"/>
      <c r="U28" s="847"/>
      <c r="V28" s="847"/>
      <c r="W28" s="847"/>
      <c r="X28" s="847"/>
      <c r="Y28" s="847"/>
      <c r="Z28" s="847"/>
      <c r="AA28" s="847"/>
      <c r="AB28" s="847"/>
      <c r="AC28" s="847"/>
      <c r="AD28" s="847"/>
      <c r="AE28" s="847"/>
      <c r="AF28" s="847"/>
      <c r="AG28" s="847"/>
      <c r="AH28" s="847"/>
      <c r="AI28" s="847"/>
      <c r="AJ28" s="847"/>
      <c r="AK28" s="847"/>
      <c r="AL28" s="847"/>
      <c r="AM28" s="847"/>
      <c r="AN28" s="847"/>
      <c r="AO28" s="847"/>
      <c r="AP28" s="847"/>
      <c r="AQ28" s="525"/>
    </row>
    <row r="29" spans="2:45" ht="20.100000000000001" customHeight="1">
      <c r="B29" s="827"/>
      <c r="C29" s="828"/>
      <c r="D29" s="828"/>
      <c r="E29" s="828"/>
      <c r="F29" s="828"/>
      <c r="G29" s="828"/>
      <c r="H29" s="828"/>
      <c r="I29" s="828"/>
      <c r="J29" s="828"/>
      <c r="K29" s="828"/>
      <c r="L29" s="828"/>
      <c r="M29" s="828"/>
      <c r="N29" s="829"/>
      <c r="O29" s="156"/>
      <c r="P29" s="811" t="s">
        <v>2245</v>
      </c>
      <c r="Q29" s="811"/>
      <c r="R29" s="811"/>
      <c r="S29" s="811"/>
      <c r="T29" s="811"/>
      <c r="U29" s="848"/>
      <c r="V29" s="848"/>
      <c r="W29" s="848"/>
      <c r="X29" s="848"/>
      <c r="Y29" s="848"/>
      <c r="Z29" s="848"/>
      <c r="AA29" s="848"/>
      <c r="AB29" s="848"/>
      <c r="AC29" s="848"/>
      <c r="AD29" s="848"/>
      <c r="AE29" s="848"/>
      <c r="AF29" s="848"/>
      <c r="AG29" s="848"/>
      <c r="AH29" s="848"/>
      <c r="AI29" s="848"/>
      <c r="AJ29" s="848"/>
      <c r="AK29" s="848"/>
      <c r="AL29" s="848"/>
      <c r="AM29" s="848"/>
      <c r="AN29" s="848"/>
      <c r="AO29" s="848"/>
      <c r="AP29" s="848"/>
      <c r="AQ29" s="263"/>
    </row>
    <row r="30" spans="2:45" ht="20.100000000000001" customHeight="1">
      <c r="B30" s="827"/>
      <c r="C30" s="828"/>
      <c r="D30" s="828"/>
      <c r="E30" s="828"/>
      <c r="F30" s="828"/>
      <c r="G30" s="828"/>
      <c r="H30" s="828"/>
      <c r="I30" s="828"/>
      <c r="J30" s="828"/>
      <c r="K30" s="828"/>
      <c r="L30" s="828"/>
      <c r="M30" s="828"/>
      <c r="N30" s="829"/>
      <c r="O30" s="156"/>
      <c r="P30" s="811" t="s">
        <v>2246</v>
      </c>
      <c r="Q30" s="811"/>
      <c r="R30" s="811"/>
      <c r="S30" s="811"/>
      <c r="T30" s="811"/>
      <c r="U30" s="848"/>
      <c r="V30" s="848"/>
      <c r="W30" s="848"/>
      <c r="X30" s="848"/>
      <c r="Y30" s="848"/>
      <c r="Z30" s="848"/>
      <c r="AA30" s="848"/>
      <c r="AB30" s="848"/>
      <c r="AC30" s="848"/>
      <c r="AD30" s="848"/>
      <c r="AE30" s="848"/>
      <c r="AF30" s="848"/>
      <c r="AG30" s="848"/>
      <c r="AH30" s="848"/>
      <c r="AI30" s="848"/>
      <c r="AJ30" s="848"/>
      <c r="AK30" s="848"/>
      <c r="AL30" s="848"/>
      <c r="AM30" s="848"/>
      <c r="AN30" s="848"/>
      <c r="AO30" s="848"/>
      <c r="AP30" s="848"/>
      <c r="AQ30" s="263"/>
    </row>
    <row r="31" spans="2:45" ht="20.100000000000001" customHeight="1">
      <c r="B31" s="827"/>
      <c r="C31" s="828"/>
      <c r="D31" s="828"/>
      <c r="E31" s="828"/>
      <c r="F31" s="828"/>
      <c r="G31" s="828"/>
      <c r="H31" s="828"/>
      <c r="I31" s="828"/>
      <c r="J31" s="828"/>
      <c r="K31" s="828"/>
      <c r="L31" s="828"/>
      <c r="M31" s="828"/>
      <c r="N31" s="829"/>
      <c r="O31" s="156"/>
      <c r="P31" s="811" t="s">
        <v>2247</v>
      </c>
      <c r="Q31" s="811"/>
      <c r="R31" s="811"/>
      <c r="S31" s="811"/>
      <c r="T31" s="811"/>
      <c r="V31" s="810"/>
      <c r="W31" s="810"/>
      <c r="X31" s="810"/>
      <c r="Y31" s="810"/>
      <c r="Z31" s="810"/>
      <c r="AA31" s="810"/>
      <c r="AB31" s="810"/>
      <c r="AC31" s="810"/>
      <c r="AD31" s="810"/>
      <c r="AE31" s="810"/>
      <c r="AF31" s="810"/>
      <c r="AG31" s="810"/>
      <c r="AH31" s="810"/>
      <c r="AI31" s="810"/>
      <c r="AJ31" s="810"/>
      <c r="AK31" s="810"/>
      <c r="AL31" s="810"/>
      <c r="AM31" s="810"/>
      <c r="AN31" s="810"/>
      <c r="AO31" s="116" t="s">
        <v>2223</v>
      </c>
      <c r="AP31" s="116"/>
      <c r="AQ31" s="263"/>
    </row>
    <row r="32" spans="2:45" ht="20.100000000000001" customHeight="1">
      <c r="B32" s="827"/>
      <c r="C32" s="828"/>
      <c r="D32" s="828"/>
      <c r="E32" s="828"/>
      <c r="F32" s="828"/>
      <c r="G32" s="828"/>
      <c r="H32" s="828"/>
      <c r="I32" s="828"/>
      <c r="J32" s="828"/>
      <c r="K32" s="828"/>
      <c r="L32" s="828"/>
      <c r="M32" s="828"/>
      <c r="N32" s="829"/>
      <c r="O32" s="156"/>
      <c r="P32" s="811" t="s">
        <v>2248</v>
      </c>
      <c r="Q32" s="811"/>
      <c r="R32" s="811"/>
      <c r="S32" s="811"/>
      <c r="T32" s="811"/>
      <c r="V32" s="810"/>
      <c r="W32" s="810"/>
      <c r="X32" s="810"/>
      <c r="Y32" s="810"/>
      <c r="Z32" s="810"/>
      <c r="AA32" s="810"/>
      <c r="AB32" s="810"/>
      <c r="AC32" s="810"/>
      <c r="AD32" s="810"/>
      <c r="AE32" s="810"/>
      <c r="AF32" s="810"/>
      <c r="AG32" s="810"/>
      <c r="AH32" s="810"/>
      <c r="AI32" s="810"/>
      <c r="AJ32" s="810"/>
      <c r="AK32" s="810"/>
      <c r="AL32" s="810"/>
      <c r="AM32" s="810"/>
      <c r="AN32" s="810"/>
      <c r="AO32" s="116" t="s">
        <v>2223</v>
      </c>
      <c r="AP32" s="116"/>
      <c r="AQ32" s="263"/>
    </row>
    <row r="33" spans="2:43" ht="20.100000000000001" customHeight="1">
      <c r="B33" s="830"/>
      <c r="C33" s="831"/>
      <c r="D33" s="831"/>
      <c r="E33" s="831"/>
      <c r="F33" s="831"/>
      <c r="G33" s="831"/>
      <c r="H33" s="831"/>
      <c r="I33" s="831"/>
      <c r="J33" s="831"/>
      <c r="K33" s="831"/>
      <c r="L33" s="831"/>
      <c r="M33" s="831"/>
      <c r="N33" s="832"/>
      <c r="O33" s="165"/>
      <c r="P33" s="846" t="s">
        <v>2249</v>
      </c>
      <c r="Q33" s="846"/>
      <c r="R33" s="846"/>
      <c r="S33" s="846"/>
      <c r="T33" s="846"/>
      <c r="U33" s="479"/>
      <c r="V33" s="809"/>
      <c r="W33" s="809"/>
      <c r="X33" s="809"/>
      <c r="Y33" s="809"/>
      <c r="Z33" s="809"/>
      <c r="AA33" s="809"/>
      <c r="AB33" s="809"/>
      <c r="AC33" s="809"/>
      <c r="AD33" s="809"/>
      <c r="AE33" s="809"/>
      <c r="AF33" s="809"/>
      <c r="AG33" s="809"/>
      <c r="AH33" s="809"/>
      <c r="AI33" s="809"/>
      <c r="AJ33" s="809"/>
      <c r="AK33" s="809"/>
      <c r="AL33" s="809"/>
      <c r="AM33" s="809"/>
      <c r="AN33" s="809"/>
      <c r="AO33" s="166" t="s">
        <v>2223</v>
      </c>
      <c r="AP33" s="166"/>
      <c r="AQ33" s="431"/>
    </row>
    <row r="34" spans="2:43" ht="15" customHeight="1">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526"/>
      <c r="AK34" s="526"/>
      <c r="AL34" s="526"/>
      <c r="AM34" s="526"/>
      <c r="AN34" s="526"/>
      <c r="AO34" s="526"/>
      <c r="AP34" s="527"/>
    </row>
  </sheetData>
  <sheetProtection algorithmName="SHA-512" hashValue="mdFSxjC5KtjQwj8dYJ3NrhO10qU8kQbn8QZzXplL5HQRLfDRc+XESiITyioN4q5VUtqxxU6ByujKBQtxcjl98A==" saltValue="q2F50glT+Ai1R7In58VnGA==" spinCount="100000" sheet="1" formatCells="0" selectLockedCells="1"/>
  <mergeCells count="59">
    <mergeCell ref="B28:N33"/>
    <mergeCell ref="O21:T21"/>
    <mergeCell ref="U7:Y8"/>
    <mergeCell ref="U9:Y10"/>
    <mergeCell ref="U11:Y11"/>
    <mergeCell ref="U21:AQ21"/>
    <mergeCell ref="O22:T22"/>
    <mergeCell ref="U22:AQ22"/>
    <mergeCell ref="C17:E17"/>
    <mergeCell ref="B21:N22"/>
    <mergeCell ref="P33:T33"/>
    <mergeCell ref="U28:AP28"/>
    <mergeCell ref="U30:AP30"/>
    <mergeCell ref="U29:AP29"/>
    <mergeCell ref="P30:T30"/>
    <mergeCell ref="P29:T29"/>
    <mergeCell ref="AC24:AD24"/>
    <mergeCell ref="B25:N27"/>
    <mergeCell ref="O25:AQ27"/>
    <mergeCell ref="B23:N23"/>
    <mergeCell ref="B24:N24"/>
    <mergeCell ref="W24:X24"/>
    <mergeCell ref="AA24:AB24"/>
    <mergeCell ref="U24:V24"/>
    <mergeCell ref="Y24:Z24"/>
    <mergeCell ref="P24:T24"/>
    <mergeCell ref="O23:AQ23"/>
    <mergeCell ref="CH11:CQ11"/>
    <mergeCell ref="B18:AQ19"/>
    <mergeCell ref="B14:AQ15"/>
    <mergeCell ref="BV11:BY11"/>
    <mergeCell ref="CA11:CF11"/>
    <mergeCell ref="K17:L17"/>
    <mergeCell ref="B13:AQ13"/>
    <mergeCell ref="W17:AQ17"/>
    <mergeCell ref="T17:V17"/>
    <mergeCell ref="O17:S17"/>
    <mergeCell ref="M17:N17"/>
    <mergeCell ref="CD7:CQ8"/>
    <mergeCell ref="AA9:AQ10"/>
    <mergeCell ref="BV9:BY10"/>
    <mergeCell ref="CA9:CQ10"/>
    <mergeCell ref="AA7:AC8"/>
    <mergeCell ref="AD7:AQ8"/>
    <mergeCell ref="BV7:BY8"/>
    <mergeCell ref="CA7:CC8"/>
    <mergeCell ref="AO3:AP3"/>
    <mergeCell ref="AA11:AG11"/>
    <mergeCell ref="AH11:AQ11"/>
    <mergeCell ref="AF3:AH3"/>
    <mergeCell ref="AI3:AJ3"/>
    <mergeCell ref="AK3:AL3"/>
    <mergeCell ref="AM3:AN3"/>
    <mergeCell ref="P28:T28"/>
    <mergeCell ref="V33:AN33"/>
    <mergeCell ref="V32:AN32"/>
    <mergeCell ref="V31:AN31"/>
    <mergeCell ref="P32:T32"/>
    <mergeCell ref="P31:T31"/>
  </mergeCells>
  <phoneticPr fontId="56"/>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rgb="FFFFFF00"/>
  </sheetPr>
  <dimension ref="B1:CQ41"/>
  <sheetViews>
    <sheetView showGridLines="0" showZeros="0" view="pageBreakPreview" topLeftCell="A7" zoomScaleNormal="100" zoomScaleSheetLayoutView="100" workbookViewId="0">
      <selection activeCell="T24" sqref="T24:AQ24"/>
    </sheetView>
  </sheetViews>
  <sheetFormatPr defaultColWidth="2.125" defaultRowHeight="15" customHeight="1"/>
  <cols>
    <col min="1" max="6" width="2.125" style="118"/>
    <col min="7" max="7" width="3.25" style="119" customWidth="1"/>
    <col min="8" max="8" width="2.125" style="118"/>
    <col min="9" max="9" width="3.25" style="119" bestFit="1" customWidth="1"/>
    <col min="10" max="18" width="2.125" style="118"/>
    <col min="19" max="19" width="3.375" style="118" customWidth="1"/>
    <col min="20" max="38" width="2.125" style="118"/>
    <col min="39" max="42" width="2.125" style="119"/>
    <col min="43" max="43" width="3.75" style="119" customWidth="1"/>
    <col min="44" max="45" width="2.125" style="119"/>
    <col min="46" max="16384" width="2.125" style="118"/>
  </cols>
  <sheetData>
    <row r="1" spans="2:95" ht="15" customHeight="1">
      <c r="B1" s="118" t="s">
        <v>2676</v>
      </c>
    </row>
    <row r="2" spans="2:95" ht="15" customHeight="1">
      <c r="AF2" s="814"/>
      <c r="AG2" s="814"/>
      <c r="AH2" s="814"/>
      <c r="AI2" s="815" t="s">
        <v>2206</v>
      </c>
      <c r="AJ2" s="815"/>
      <c r="AK2" s="814"/>
      <c r="AL2" s="814"/>
      <c r="AM2" s="815" t="s">
        <v>2207</v>
      </c>
      <c r="AN2" s="815"/>
      <c r="AO2" s="812"/>
      <c r="AP2" s="812"/>
      <c r="AQ2" s="122" t="s">
        <v>2208</v>
      </c>
      <c r="AT2" s="121"/>
      <c r="AU2" s="118" t="s">
        <v>2205</v>
      </c>
    </row>
    <row r="3" spans="2:95" ht="15" customHeight="1">
      <c r="B3" s="118" t="s">
        <v>2209</v>
      </c>
      <c r="AF3" s="428"/>
      <c r="AG3" s="428"/>
      <c r="AH3" s="428"/>
      <c r="AI3" s="428"/>
      <c r="AJ3" s="122"/>
      <c r="AK3" s="122"/>
      <c r="AM3" s="118"/>
      <c r="AN3" s="118"/>
      <c r="AO3" s="122"/>
      <c r="AP3" s="122"/>
    </row>
    <row r="4" spans="2:95" ht="15" customHeight="1">
      <c r="B4" s="118" t="s">
        <v>2250</v>
      </c>
      <c r="AL4" s="124"/>
      <c r="AM4" s="124"/>
      <c r="AN4" s="124"/>
      <c r="AO4" s="124"/>
      <c r="AP4" s="124"/>
    </row>
    <row r="5" spans="2:95" s="1" customFormat="1" ht="15" customHeight="1">
      <c r="G5" s="2"/>
      <c r="I5" s="2"/>
      <c r="V5" s="10" t="s">
        <v>2742</v>
      </c>
      <c r="W5" s="5"/>
      <c r="X5" s="5"/>
      <c r="Y5" s="5"/>
      <c r="Z5" s="5"/>
      <c r="AD5" s="2"/>
      <c r="AE5" s="2"/>
      <c r="AF5" s="2"/>
      <c r="AG5" s="2"/>
      <c r="AH5" s="2"/>
      <c r="AI5" s="2"/>
      <c r="AJ5" s="2"/>
      <c r="AK5" s="2"/>
      <c r="AL5" s="2"/>
      <c r="AM5" s="2"/>
      <c r="AN5" s="2"/>
      <c r="AO5" s="2"/>
      <c r="AP5" s="2"/>
      <c r="AQ5" s="2"/>
      <c r="AR5" s="2"/>
      <c r="BV5" s="5"/>
      <c r="BW5" s="5"/>
      <c r="BX5" s="5"/>
      <c r="BY5" s="5"/>
      <c r="BZ5" s="5"/>
      <c r="CD5" s="2"/>
      <c r="CE5" s="2"/>
      <c r="CF5" s="2"/>
      <c r="CG5" s="2"/>
      <c r="CH5" s="2"/>
      <c r="CI5" s="2"/>
      <c r="CJ5" s="2"/>
      <c r="CK5" s="2"/>
      <c r="CL5" s="2"/>
      <c r="CM5" s="2"/>
      <c r="CN5" s="2"/>
      <c r="CO5" s="2"/>
      <c r="CP5" s="2"/>
      <c r="CQ5" s="2"/>
    </row>
    <row r="6" spans="2:95" s="1" customFormat="1" ht="15" customHeight="1">
      <c r="G6" s="2"/>
      <c r="I6" s="2"/>
      <c r="U6" s="718" t="s">
        <v>6</v>
      </c>
      <c r="V6" s="718"/>
      <c r="W6" s="718"/>
      <c r="X6" s="718"/>
      <c r="Y6" s="718"/>
      <c r="Z6" s="482"/>
      <c r="AA6" s="719" t="str">
        <f>IF(基本情報!$E$6="","",基本情報!$E$6)</f>
        <v/>
      </c>
      <c r="AB6" s="719"/>
      <c r="AC6" s="719"/>
      <c r="AD6" s="720" t="str">
        <f>IF(基本情報!$E$7="","",基本情報!$E$7)</f>
        <v/>
      </c>
      <c r="AE6" s="720"/>
      <c r="AF6" s="720"/>
      <c r="AG6" s="720"/>
      <c r="AH6" s="720"/>
      <c r="AI6" s="720"/>
      <c r="AJ6" s="720"/>
      <c r="AK6" s="720"/>
      <c r="AL6" s="720"/>
      <c r="AM6" s="720"/>
      <c r="AN6" s="720"/>
      <c r="AO6" s="720"/>
      <c r="AP6" s="720"/>
      <c r="AQ6" s="720"/>
      <c r="AR6" s="2"/>
      <c r="BV6" s="718"/>
      <c r="BW6" s="718"/>
      <c r="BX6" s="718"/>
      <c r="BY6" s="718"/>
      <c r="BZ6" s="482"/>
      <c r="CA6" s="719"/>
      <c r="CB6" s="719"/>
      <c r="CC6" s="719"/>
      <c r="CD6" s="720"/>
      <c r="CE6" s="720"/>
      <c r="CF6" s="720"/>
      <c r="CG6" s="720"/>
      <c r="CH6" s="720"/>
      <c r="CI6" s="720"/>
      <c r="CJ6" s="720"/>
      <c r="CK6" s="720"/>
      <c r="CL6" s="720"/>
      <c r="CM6" s="720"/>
      <c r="CN6" s="720"/>
      <c r="CO6" s="720"/>
      <c r="CP6" s="720"/>
      <c r="CQ6" s="720"/>
    </row>
    <row r="7" spans="2:95" s="1" customFormat="1" ht="15" customHeight="1">
      <c r="G7" s="2"/>
      <c r="I7" s="2"/>
      <c r="U7" s="718"/>
      <c r="V7" s="718"/>
      <c r="W7" s="718"/>
      <c r="X7" s="718"/>
      <c r="Y7" s="718"/>
      <c r="Z7" s="482"/>
      <c r="AA7" s="719"/>
      <c r="AB7" s="719"/>
      <c r="AC7" s="719"/>
      <c r="AD7" s="720"/>
      <c r="AE7" s="720"/>
      <c r="AF7" s="720"/>
      <c r="AG7" s="720"/>
      <c r="AH7" s="720"/>
      <c r="AI7" s="720"/>
      <c r="AJ7" s="720"/>
      <c r="AK7" s="720"/>
      <c r="AL7" s="720"/>
      <c r="AM7" s="720"/>
      <c r="AN7" s="720"/>
      <c r="AO7" s="720"/>
      <c r="AP7" s="720"/>
      <c r="AQ7" s="720"/>
      <c r="AR7" s="2"/>
      <c r="BV7" s="718"/>
      <c r="BW7" s="718"/>
      <c r="BX7" s="718"/>
      <c r="BY7" s="718"/>
      <c r="BZ7" s="482"/>
      <c r="CA7" s="719"/>
      <c r="CB7" s="719"/>
      <c r="CC7" s="719"/>
      <c r="CD7" s="720"/>
      <c r="CE7" s="720"/>
      <c r="CF7" s="720"/>
      <c r="CG7" s="720"/>
      <c r="CH7" s="720"/>
      <c r="CI7" s="720"/>
      <c r="CJ7" s="720"/>
      <c r="CK7" s="720"/>
      <c r="CL7" s="720"/>
      <c r="CM7" s="720"/>
      <c r="CN7" s="720"/>
      <c r="CO7" s="720"/>
      <c r="CP7" s="720"/>
      <c r="CQ7" s="720"/>
    </row>
    <row r="8" spans="2:95" s="1" customFormat="1" ht="15" customHeight="1">
      <c r="G8" s="2"/>
      <c r="I8" s="2"/>
      <c r="U8" s="718" t="s">
        <v>2761</v>
      </c>
      <c r="V8" s="718"/>
      <c r="W8" s="718"/>
      <c r="X8" s="718"/>
      <c r="Y8" s="718"/>
      <c r="Z8" s="482"/>
      <c r="AA8" s="720" t="str">
        <f>IF(基本情報!$E$5="","",基本情報!$E$5)</f>
        <v/>
      </c>
      <c r="AB8" s="720"/>
      <c r="AC8" s="720"/>
      <c r="AD8" s="720"/>
      <c r="AE8" s="720"/>
      <c r="AF8" s="720"/>
      <c r="AG8" s="720"/>
      <c r="AH8" s="720"/>
      <c r="AI8" s="720"/>
      <c r="AJ8" s="720"/>
      <c r="AK8" s="720"/>
      <c r="AL8" s="720"/>
      <c r="AM8" s="720"/>
      <c r="AN8" s="720"/>
      <c r="AO8" s="720"/>
      <c r="AP8" s="720"/>
      <c r="AQ8" s="720"/>
      <c r="AR8" s="2"/>
      <c r="BV8" s="718"/>
      <c r="BW8" s="718"/>
      <c r="BX8" s="718"/>
      <c r="BY8" s="718"/>
      <c r="BZ8" s="482"/>
      <c r="CA8" s="720"/>
      <c r="CB8" s="720"/>
      <c r="CC8" s="720"/>
      <c r="CD8" s="720"/>
      <c r="CE8" s="720"/>
      <c r="CF8" s="720"/>
      <c r="CG8" s="720"/>
      <c r="CH8" s="720"/>
      <c r="CI8" s="720"/>
      <c r="CJ8" s="720"/>
      <c r="CK8" s="720"/>
      <c r="CL8" s="720"/>
      <c r="CM8" s="720"/>
      <c r="CN8" s="720"/>
      <c r="CO8" s="720"/>
      <c r="CP8" s="720"/>
      <c r="CQ8" s="720"/>
    </row>
    <row r="9" spans="2:95" s="1" customFormat="1" ht="15" customHeight="1">
      <c r="G9" s="2"/>
      <c r="I9" s="2"/>
      <c r="U9" s="718"/>
      <c r="V9" s="718"/>
      <c r="W9" s="718"/>
      <c r="X9" s="718"/>
      <c r="Y9" s="718"/>
      <c r="Z9" s="482"/>
      <c r="AA9" s="720"/>
      <c r="AB9" s="720"/>
      <c r="AC9" s="720"/>
      <c r="AD9" s="720"/>
      <c r="AE9" s="720"/>
      <c r="AF9" s="720"/>
      <c r="AG9" s="720"/>
      <c r="AH9" s="720"/>
      <c r="AI9" s="720"/>
      <c r="AJ9" s="720"/>
      <c r="AK9" s="720"/>
      <c r="AL9" s="720"/>
      <c r="AM9" s="720"/>
      <c r="AN9" s="720"/>
      <c r="AO9" s="720"/>
      <c r="AP9" s="720"/>
      <c r="AQ9" s="720"/>
      <c r="AR9" s="2"/>
      <c r="BV9" s="718"/>
      <c r="BW9" s="718"/>
      <c r="BX9" s="718"/>
      <c r="BY9" s="718"/>
      <c r="BZ9" s="482"/>
      <c r="CA9" s="720"/>
      <c r="CB9" s="720"/>
      <c r="CC9" s="720"/>
      <c r="CD9" s="720"/>
      <c r="CE9" s="720"/>
      <c r="CF9" s="720"/>
      <c r="CG9" s="720"/>
      <c r="CH9" s="720"/>
      <c r="CI9" s="720"/>
      <c r="CJ9" s="720"/>
      <c r="CK9" s="720"/>
      <c r="CL9" s="720"/>
      <c r="CM9" s="720"/>
      <c r="CN9" s="720"/>
      <c r="CO9" s="720"/>
      <c r="CP9" s="720"/>
      <c r="CQ9" s="720"/>
    </row>
    <row r="10" spans="2:95" s="1" customFormat="1" ht="33.950000000000003" customHeight="1">
      <c r="G10" s="2"/>
      <c r="I10" s="2"/>
      <c r="U10" s="794" t="s">
        <v>2773</v>
      </c>
      <c r="V10" s="794"/>
      <c r="W10" s="794"/>
      <c r="X10" s="794"/>
      <c r="Y10" s="794"/>
      <c r="Z10" s="592"/>
      <c r="AA10" s="720" t="str">
        <f>IF(基本情報!$E$8="","",基本情報!$E$8)</f>
        <v/>
      </c>
      <c r="AB10" s="720"/>
      <c r="AC10" s="720"/>
      <c r="AD10" s="720"/>
      <c r="AE10" s="720"/>
      <c r="AF10" s="720"/>
      <c r="AG10" s="720"/>
      <c r="AH10" s="720" t="str">
        <f>IF(基本情報!$E$10="","",基本情報!$E$10)</f>
        <v/>
      </c>
      <c r="AI10" s="720"/>
      <c r="AJ10" s="720"/>
      <c r="AK10" s="720"/>
      <c r="AL10" s="720"/>
      <c r="AM10" s="720"/>
      <c r="AN10" s="720"/>
      <c r="AO10" s="720"/>
      <c r="AP10" s="720"/>
      <c r="AQ10" s="720"/>
      <c r="AR10" s="2"/>
      <c r="BV10" s="721"/>
      <c r="BW10" s="721"/>
      <c r="BX10" s="721"/>
      <c r="BY10" s="721"/>
      <c r="BZ10" s="592"/>
      <c r="CA10" s="720"/>
      <c r="CB10" s="720"/>
      <c r="CC10" s="720"/>
      <c r="CD10" s="720"/>
      <c r="CE10" s="720"/>
      <c r="CF10" s="720"/>
      <c r="CG10" s="480"/>
      <c r="CH10" s="720"/>
      <c r="CI10" s="720"/>
      <c r="CJ10" s="720"/>
      <c r="CK10" s="720"/>
      <c r="CL10" s="720"/>
      <c r="CM10" s="720"/>
      <c r="CN10" s="720"/>
      <c r="CO10" s="720"/>
      <c r="CP10" s="720"/>
      <c r="CQ10" s="720"/>
    </row>
    <row r="11" spans="2:95" s="1" customFormat="1" ht="13.5">
      <c r="G11" s="2"/>
      <c r="I11" s="2"/>
      <c r="V11" s="592"/>
      <c r="W11" s="592"/>
      <c r="X11" s="592"/>
      <c r="Y11" s="592"/>
      <c r="Z11" s="592"/>
      <c r="AA11" s="4"/>
      <c r="AB11" s="4"/>
      <c r="AC11" s="4"/>
      <c r="AD11" s="4"/>
      <c r="AE11" s="4"/>
      <c r="AF11" s="4"/>
      <c r="AG11" s="4"/>
      <c r="AH11" s="523"/>
      <c r="AI11" s="523"/>
      <c r="AJ11" s="523"/>
      <c r="AK11" s="523"/>
      <c r="AL11" s="523"/>
      <c r="AM11" s="523"/>
      <c r="AN11" s="523"/>
      <c r="AO11" s="523"/>
      <c r="AP11" s="523"/>
      <c r="AQ11" s="523"/>
      <c r="AR11" s="2"/>
      <c r="AT11" s="34"/>
      <c r="BV11" s="482"/>
      <c r="BW11" s="482"/>
      <c r="BX11" s="482"/>
      <c r="BY11" s="482"/>
      <c r="BZ11" s="592"/>
      <c r="CA11" s="523"/>
      <c r="CB11" s="523"/>
      <c r="CC11" s="523"/>
      <c r="CD11" s="523"/>
      <c r="CE11" s="523"/>
      <c r="CF11" s="523"/>
      <c r="CG11" s="523"/>
      <c r="CH11" s="523"/>
      <c r="CI11" s="523"/>
      <c r="CJ11" s="523"/>
      <c r="CK11" s="523"/>
      <c r="CL11" s="523"/>
      <c r="CM11" s="523"/>
      <c r="CN11" s="523"/>
      <c r="CO11" s="523"/>
      <c r="CP11" s="523"/>
      <c r="CQ11" s="523"/>
    </row>
    <row r="12" spans="2:95" s="1" customFormat="1" ht="13.5">
      <c r="B12" s="818" t="s">
        <v>2709</v>
      </c>
      <c r="C12" s="818"/>
      <c r="D12" s="818"/>
      <c r="E12" s="818"/>
      <c r="F12" s="818"/>
      <c r="G12" s="818"/>
      <c r="H12" s="818"/>
      <c r="I12" s="818"/>
      <c r="J12" s="818"/>
      <c r="K12" s="818"/>
      <c r="L12" s="818"/>
      <c r="M12" s="818"/>
      <c r="N12" s="818"/>
      <c r="O12" s="818"/>
      <c r="P12" s="818"/>
      <c r="Q12" s="818"/>
      <c r="R12" s="818"/>
      <c r="S12" s="818"/>
      <c r="T12" s="818"/>
      <c r="U12" s="818"/>
      <c r="V12" s="818"/>
      <c r="W12" s="818"/>
      <c r="X12" s="818"/>
      <c r="Y12" s="818"/>
      <c r="Z12" s="818"/>
      <c r="AA12" s="818"/>
      <c r="AB12" s="818"/>
      <c r="AC12" s="818"/>
      <c r="AD12" s="818"/>
      <c r="AE12" s="818"/>
      <c r="AF12" s="818"/>
      <c r="AG12" s="818"/>
      <c r="AH12" s="818"/>
      <c r="AI12" s="818"/>
      <c r="AJ12" s="818"/>
      <c r="AK12" s="818"/>
      <c r="AL12" s="818"/>
      <c r="AM12" s="818"/>
      <c r="AN12" s="818"/>
      <c r="AO12" s="818"/>
      <c r="AP12" s="818"/>
      <c r="AQ12" s="818"/>
      <c r="AR12" s="2"/>
      <c r="AT12" s="34"/>
      <c r="BV12" s="482"/>
      <c r="BW12" s="482"/>
      <c r="BX12" s="482"/>
      <c r="BY12" s="482"/>
      <c r="BZ12" s="592"/>
      <c r="CA12" s="523"/>
      <c r="CB12" s="523"/>
      <c r="CC12" s="523"/>
      <c r="CD12" s="523"/>
      <c r="CE12" s="523"/>
      <c r="CF12" s="523"/>
      <c r="CG12" s="523"/>
      <c r="CH12" s="523"/>
      <c r="CI12" s="523"/>
      <c r="CJ12" s="523"/>
      <c r="CK12" s="523"/>
      <c r="CL12" s="523"/>
      <c r="CM12" s="523"/>
      <c r="CN12" s="523"/>
      <c r="CO12" s="523"/>
      <c r="CP12" s="523"/>
      <c r="CQ12" s="523"/>
    </row>
    <row r="13" spans="2:95" s="1" customFormat="1" ht="13.5">
      <c r="B13" s="818"/>
      <c r="C13" s="818"/>
      <c r="D13" s="818"/>
      <c r="E13" s="818"/>
      <c r="F13" s="818"/>
      <c r="G13" s="818"/>
      <c r="H13" s="818"/>
      <c r="I13" s="818"/>
      <c r="J13" s="818"/>
      <c r="K13" s="818"/>
      <c r="L13" s="818"/>
      <c r="M13" s="818"/>
      <c r="N13" s="818"/>
      <c r="O13" s="818"/>
      <c r="P13" s="818"/>
      <c r="Q13" s="818"/>
      <c r="R13" s="818"/>
      <c r="S13" s="818"/>
      <c r="T13" s="818"/>
      <c r="U13" s="818"/>
      <c r="V13" s="818"/>
      <c r="W13" s="818"/>
      <c r="X13" s="818"/>
      <c r="Y13" s="818"/>
      <c r="Z13" s="818"/>
      <c r="AA13" s="818"/>
      <c r="AB13" s="818"/>
      <c r="AC13" s="818"/>
      <c r="AD13" s="818"/>
      <c r="AE13" s="818"/>
      <c r="AF13" s="818"/>
      <c r="AG13" s="818"/>
      <c r="AH13" s="818"/>
      <c r="AI13" s="818"/>
      <c r="AJ13" s="818"/>
      <c r="AK13" s="818"/>
      <c r="AL13" s="818"/>
      <c r="AM13" s="818"/>
      <c r="AN13" s="818"/>
      <c r="AO13" s="818"/>
      <c r="AP13" s="818"/>
      <c r="AQ13" s="818"/>
      <c r="AR13" s="2"/>
      <c r="AT13" s="34"/>
      <c r="BV13" s="482"/>
      <c r="BW13" s="482"/>
      <c r="BX13" s="482"/>
      <c r="BY13" s="482"/>
      <c r="BZ13" s="592"/>
      <c r="CA13" s="523"/>
      <c r="CB13" s="523"/>
      <c r="CC13" s="523"/>
      <c r="CD13" s="523"/>
      <c r="CE13" s="523"/>
      <c r="CF13" s="523"/>
      <c r="CG13" s="523"/>
      <c r="CH13" s="523"/>
      <c r="CI13" s="523"/>
      <c r="CJ13" s="523"/>
      <c r="CK13" s="523"/>
      <c r="CL13" s="523"/>
      <c r="CM13" s="523"/>
      <c r="CN13" s="523"/>
      <c r="CO13" s="523"/>
      <c r="CP13" s="523"/>
      <c r="CQ13" s="523"/>
    </row>
    <row r="14" spans="2:95" ht="15" customHeight="1">
      <c r="B14" s="818" t="s">
        <v>2608</v>
      </c>
      <c r="C14" s="818"/>
      <c r="D14" s="818"/>
      <c r="E14" s="818"/>
      <c r="F14" s="818"/>
      <c r="G14" s="818"/>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row>
    <row r="15" spans="2:95" ht="15" customHeight="1">
      <c r="B15" s="818"/>
      <c r="C15" s="818"/>
      <c r="D15" s="818"/>
      <c r="E15" s="818"/>
      <c r="F15" s="818"/>
      <c r="G15" s="818"/>
      <c r="H15" s="818"/>
      <c r="I15" s="818"/>
      <c r="J15" s="818"/>
      <c r="K15" s="818"/>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c r="AL15" s="818"/>
      <c r="AM15" s="818"/>
      <c r="AN15" s="818"/>
      <c r="AO15" s="818"/>
      <c r="AP15" s="818"/>
      <c r="AQ15" s="818"/>
    </row>
    <row r="16" spans="2:95" ht="15" customHeight="1">
      <c r="C16" s="844" t="s">
        <v>2754</v>
      </c>
      <c r="D16" s="844"/>
      <c r="E16" s="844"/>
      <c r="F16" s="635" t="str">
        <f>IF(基本情報!$B$30="","",基本情報!$B$30)</f>
        <v/>
      </c>
      <c r="G16" s="639" t="s">
        <v>2597</v>
      </c>
      <c r="H16" s="635" t="str">
        <f>IF(基本情報!$D$30="","",基本情報!$D$30)</f>
        <v/>
      </c>
      <c r="I16" s="639" t="s">
        <v>2755</v>
      </c>
      <c r="J16" s="635" t="str">
        <f>IF(基本情報!$E$30="","",基本情報!$E$30)</f>
        <v/>
      </c>
      <c r="K16" s="819" t="s">
        <v>2756</v>
      </c>
      <c r="L16" s="819"/>
      <c r="M16" s="822">
        <f>基本情報!$B$24</f>
        <v>0</v>
      </c>
      <c r="N16" s="822"/>
      <c r="O16" s="819" t="s">
        <v>2216</v>
      </c>
      <c r="P16" s="819"/>
      <c r="Q16" s="819"/>
      <c r="R16" s="819"/>
      <c r="S16" s="819"/>
      <c r="T16" s="822">
        <f>基本情報!$D$24</f>
        <v>0</v>
      </c>
      <c r="U16" s="822"/>
      <c r="V16" s="822"/>
      <c r="W16" s="866" t="s">
        <v>2762</v>
      </c>
      <c r="X16" s="866"/>
      <c r="Y16" s="866"/>
      <c r="Z16" s="866"/>
      <c r="AA16" s="866"/>
      <c r="AB16" s="866"/>
      <c r="AC16" s="866"/>
      <c r="AD16" s="866"/>
      <c r="AE16" s="866"/>
      <c r="AF16" s="866"/>
      <c r="AG16" s="866"/>
      <c r="AH16" s="866"/>
      <c r="AI16" s="866"/>
      <c r="AJ16" s="866"/>
      <c r="AK16" s="866"/>
      <c r="AL16" s="866"/>
      <c r="AM16" s="866"/>
      <c r="AN16" s="866"/>
      <c r="AO16" s="866"/>
      <c r="AP16" s="866"/>
      <c r="AQ16" s="866"/>
      <c r="AT16" s="127" t="s">
        <v>2509</v>
      </c>
    </row>
    <row r="17" spans="2:43" ht="15" customHeight="1">
      <c r="B17" s="880" t="s">
        <v>2789</v>
      </c>
      <c r="C17" s="880"/>
      <c r="D17" s="880"/>
      <c r="E17" s="880"/>
      <c r="F17" s="880"/>
      <c r="G17" s="880"/>
      <c r="H17" s="880"/>
      <c r="I17" s="880"/>
      <c r="J17" s="880"/>
      <c r="K17" s="880"/>
      <c r="L17" s="880"/>
      <c r="M17" s="880"/>
      <c r="N17" s="880"/>
      <c r="O17" s="880"/>
      <c r="P17" s="880"/>
      <c r="Q17" s="880"/>
      <c r="R17" s="880"/>
      <c r="S17" s="880"/>
      <c r="T17" s="880"/>
      <c r="U17" s="880"/>
      <c r="V17" s="880"/>
      <c r="W17" s="880"/>
      <c r="X17" s="880"/>
      <c r="Y17" s="880"/>
      <c r="Z17" s="880"/>
      <c r="AA17" s="880"/>
      <c r="AB17" s="880"/>
      <c r="AC17" s="880"/>
      <c r="AD17" s="880"/>
      <c r="AE17" s="880"/>
      <c r="AF17" s="880"/>
      <c r="AG17" s="880"/>
      <c r="AH17" s="880"/>
      <c r="AI17" s="880"/>
      <c r="AJ17" s="880"/>
      <c r="AK17" s="880"/>
      <c r="AL17" s="880"/>
      <c r="AM17" s="880"/>
      <c r="AN17" s="880"/>
      <c r="AO17" s="880"/>
      <c r="AP17" s="880"/>
      <c r="AQ17" s="880"/>
    </row>
    <row r="18" spans="2:43" ht="25.7" customHeight="1">
      <c r="B18" s="880"/>
      <c r="C18" s="880"/>
      <c r="D18" s="880"/>
      <c r="E18" s="880"/>
      <c r="F18" s="880"/>
      <c r="G18" s="880"/>
      <c r="H18" s="880"/>
      <c r="I18" s="880"/>
      <c r="J18" s="880"/>
      <c r="K18" s="880"/>
      <c r="L18" s="880"/>
      <c r="M18" s="880"/>
      <c r="N18" s="880"/>
      <c r="O18" s="880"/>
      <c r="P18" s="880"/>
      <c r="Q18" s="880"/>
      <c r="R18" s="880"/>
      <c r="S18" s="880"/>
      <c r="T18" s="880"/>
      <c r="U18" s="880"/>
      <c r="V18" s="880"/>
      <c r="W18" s="880"/>
      <c r="X18" s="880"/>
      <c r="Y18" s="880"/>
      <c r="Z18" s="880"/>
      <c r="AA18" s="880"/>
      <c r="AB18" s="880"/>
      <c r="AC18" s="880"/>
      <c r="AD18" s="880"/>
      <c r="AE18" s="880"/>
      <c r="AF18" s="880"/>
      <c r="AG18" s="880"/>
      <c r="AH18" s="880"/>
      <c r="AI18" s="880"/>
      <c r="AJ18" s="880"/>
      <c r="AK18" s="880"/>
      <c r="AL18" s="880"/>
      <c r="AM18" s="880"/>
      <c r="AN18" s="880"/>
      <c r="AO18" s="880"/>
      <c r="AP18" s="880"/>
      <c r="AQ18" s="880"/>
    </row>
    <row r="19" spans="2:43" ht="15" customHeight="1">
      <c r="B19" s="603"/>
      <c r="C19" s="603"/>
      <c r="D19" s="603"/>
      <c r="E19" s="603"/>
      <c r="F19" s="603"/>
      <c r="G19" s="640"/>
      <c r="H19" s="603"/>
      <c r="I19" s="640"/>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3"/>
      <c r="AL19" s="603"/>
      <c r="AM19" s="603"/>
      <c r="AN19" s="603"/>
      <c r="AO19" s="603"/>
      <c r="AP19" s="603"/>
      <c r="AQ19" s="603"/>
    </row>
    <row r="20" spans="2:43" ht="20.100000000000001" customHeight="1">
      <c r="B20" s="845" t="s">
        <v>2707</v>
      </c>
      <c r="C20" s="845"/>
      <c r="D20" s="845"/>
      <c r="E20" s="845"/>
      <c r="F20" s="845"/>
      <c r="G20" s="845"/>
      <c r="H20" s="845"/>
      <c r="I20" s="845"/>
      <c r="J20" s="845"/>
      <c r="K20" s="845"/>
      <c r="L20" s="845"/>
      <c r="M20" s="845"/>
      <c r="N20" s="845"/>
      <c r="O20" s="739" t="s">
        <v>2708</v>
      </c>
      <c r="P20" s="740"/>
      <c r="Q20" s="740"/>
      <c r="R20" s="740"/>
      <c r="S20" s="740"/>
      <c r="T20" s="740"/>
      <c r="U20" s="771">
        <f>基本情報!$E$20</f>
        <v>0</v>
      </c>
      <c r="V20" s="771"/>
      <c r="W20" s="771"/>
      <c r="X20" s="771"/>
      <c r="Y20" s="771"/>
      <c r="Z20" s="771"/>
      <c r="AA20" s="771"/>
      <c r="AB20" s="771"/>
      <c r="AC20" s="771"/>
      <c r="AD20" s="771"/>
      <c r="AE20" s="771"/>
      <c r="AF20" s="771"/>
      <c r="AG20" s="771"/>
      <c r="AH20" s="771"/>
      <c r="AI20" s="771"/>
      <c r="AJ20" s="771"/>
      <c r="AK20" s="771"/>
      <c r="AL20" s="771"/>
      <c r="AM20" s="771"/>
      <c r="AN20" s="771"/>
      <c r="AO20" s="771"/>
      <c r="AP20" s="771"/>
      <c r="AQ20" s="772"/>
    </row>
    <row r="21" spans="2:43" ht="20.100000000000001" customHeight="1">
      <c r="B21" s="845"/>
      <c r="C21" s="845"/>
      <c r="D21" s="845"/>
      <c r="E21" s="845"/>
      <c r="F21" s="845"/>
      <c r="G21" s="845"/>
      <c r="H21" s="845"/>
      <c r="I21" s="845"/>
      <c r="J21" s="845"/>
      <c r="K21" s="845"/>
      <c r="L21" s="845"/>
      <c r="M21" s="845"/>
      <c r="N21" s="845"/>
      <c r="O21" s="739" t="s">
        <v>2593</v>
      </c>
      <c r="P21" s="740"/>
      <c r="Q21" s="740"/>
      <c r="R21" s="740"/>
      <c r="S21" s="740"/>
      <c r="T21" s="740"/>
      <c r="U21" s="771">
        <f>基本情報!$E$21</f>
        <v>0</v>
      </c>
      <c r="V21" s="771"/>
      <c r="W21" s="771"/>
      <c r="X21" s="771"/>
      <c r="Y21" s="771"/>
      <c r="Z21" s="771"/>
      <c r="AA21" s="771"/>
      <c r="AB21" s="771"/>
      <c r="AC21" s="771"/>
      <c r="AD21" s="771"/>
      <c r="AE21" s="771"/>
      <c r="AF21" s="771"/>
      <c r="AG21" s="771"/>
      <c r="AH21" s="771"/>
      <c r="AI21" s="771"/>
      <c r="AJ21" s="771"/>
      <c r="AK21" s="771"/>
      <c r="AL21" s="771"/>
      <c r="AM21" s="771"/>
      <c r="AN21" s="771"/>
      <c r="AO21" s="771"/>
      <c r="AP21" s="771"/>
      <c r="AQ21" s="772"/>
    </row>
    <row r="22" spans="2:43" ht="20.100000000000001" customHeight="1">
      <c r="B22" s="854" t="s">
        <v>2529</v>
      </c>
      <c r="C22" s="855"/>
      <c r="D22" s="855"/>
      <c r="E22" s="855"/>
      <c r="F22" s="855"/>
      <c r="G22" s="855"/>
      <c r="H22" s="855"/>
      <c r="I22" s="855"/>
      <c r="J22" s="855"/>
      <c r="K22" s="855"/>
      <c r="L22" s="855"/>
      <c r="M22" s="855"/>
      <c r="N22" s="855"/>
      <c r="O22" s="877">
        <f>基本情報!B27</f>
        <v>0</v>
      </c>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9"/>
    </row>
    <row r="23" spans="2:43" ht="20.100000000000001" customHeight="1">
      <c r="B23" s="849" t="s">
        <v>2251</v>
      </c>
      <c r="C23" s="850"/>
      <c r="D23" s="850"/>
      <c r="E23" s="850"/>
      <c r="F23" s="850"/>
      <c r="G23" s="850"/>
      <c r="H23" s="850"/>
      <c r="I23" s="850"/>
      <c r="J23" s="850"/>
      <c r="K23" s="850"/>
      <c r="L23" s="850"/>
      <c r="M23" s="850"/>
      <c r="N23" s="851"/>
      <c r="O23" s="863" t="s">
        <v>2252</v>
      </c>
      <c r="P23" s="864"/>
      <c r="Q23" s="864"/>
      <c r="R23" s="864"/>
      <c r="S23" s="864"/>
      <c r="T23" s="871"/>
      <c r="U23" s="871"/>
      <c r="V23" s="871"/>
      <c r="W23" s="871"/>
      <c r="X23" s="871"/>
      <c r="Y23" s="871"/>
      <c r="Z23" s="871"/>
      <c r="AA23" s="871"/>
      <c r="AB23" s="871"/>
      <c r="AC23" s="871"/>
      <c r="AD23" s="871"/>
      <c r="AE23" s="871"/>
      <c r="AF23" s="871"/>
      <c r="AG23" s="871"/>
      <c r="AH23" s="871"/>
      <c r="AI23" s="871"/>
      <c r="AJ23" s="871"/>
      <c r="AK23" s="871"/>
      <c r="AL23" s="871"/>
      <c r="AM23" s="871"/>
      <c r="AN23" s="871"/>
      <c r="AO23" s="871"/>
      <c r="AP23" s="871"/>
      <c r="AQ23" s="874"/>
    </row>
    <row r="24" spans="2:43" ht="20.100000000000001" customHeight="1">
      <c r="B24" s="852"/>
      <c r="C24" s="844"/>
      <c r="D24" s="844"/>
      <c r="E24" s="844"/>
      <c r="F24" s="844"/>
      <c r="G24" s="844"/>
      <c r="H24" s="844"/>
      <c r="I24" s="844"/>
      <c r="J24" s="844"/>
      <c r="K24" s="844"/>
      <c r="L24" s="844"/>
      <c r="M24" s="844"/>
      <c r="N24" s="853"/>
      <c r="O24" s="865" t="s">
        <v>2213</v>
      </c>
      <c r="P24" s="866"/>
      <c r="Q24" s="866"/>
      <c r="R24" s="866"/>
      <c r="S24" s="866"/>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5"/>
    </row>
    <row r="25" spans="2:43" ht="24.95" customHeight="1">
      <c r="B25" s="852"/>
      <c r="C25" s="844"/>
      <c r="D25" s="844"/>
      <c r="E25" s="844"/>
      <c r="F25" s="844"/>
      <c r="G25" s="844"/>
      <c r="H25" s="844"/>
      <c r="I25" s="844"/>
      <c r="J25" s="844"/>
      <c r="K25" s="844"/>
      <c r="L25" s="844"/>
      <c r="M25" s="844"/>
      <c r="N25" s="853"/>
      <c r="O25" s="867" t="s">
        <v>2766</v>
      </c>
      <c r="P25" s="868"/>
      <c r="Q25" s="868"/>
      <c r="R25" s="868"/>
      <c r="S25" s="868"/>
      <c r="T25" s="873"/>
      <c r="U25" s="873"/>
      <c r="V25" s="873"/>
      <c r="W25" s="873"/>
      <c r="X25" s="873"/>
      <c r="Y25" s="873"/>
      <c r="Z25" s="873"/>
      <c r="AA25" s="873"/>
      <c r="AB25" s="873"/>
      <c r="AC25" s="873"/>
      <c r="AD25" s="873"/>
      <c r="AE25" s="873"/>
      <c r="AF25" s="873"/>
      <c r="AG25" s="873"/>
      <c r="AH25" s="873"/>
      <c r="AI25" s="873"/>
      <c r="AJ25" s="873"/>
      <c r="AK25" s="873"/>
      <c r="AL25" s="873"/>
      <c r="AM25" s="873"/>
      <c r="AN25" s="873"/>
      <c r="AO25" s="873"/>
      <c r="AP25" s="873"/>
      <c r="AQ25" s="876"/>
    </row>
    <row r="26" spans="2:43" ht="15" customHeight="1">
      <c r="B26" s="849" t="s">
        <v>2253</v>
      </c>
      <c r="C26" s="850"/>
      <c r="D26" s="850"/>
      <c r="E26" s="850"/>
      <c r="F26" s="850"/>
      <c r="G26" s="850"/>
      <c r="H26" s="850"/>
      <c r="I26" s="850"/>
      <c r="J26" s="850"/>
      <c r="K26" s="850"/>
      <c r="L26" s="850"/>
      <c r="M26" s="850"/>
      <c r="N26" s="851"/>
      <c r="O26" s="857"/>
      <c r="P26" s="858"/>
      <c r="Q26" s="858"/>
      <c r="R26" s="858"/>
      <c r="S26" s="858"/>
      <c r="T26" s="858"/>
      <c r="U26" s="858"/>
      <c r="V26" s="858"/>
      <c r="W26" s="858"/>
      <c r="X26" s="858"/>
      <c r="Y26" s="858"/>
      <c r="Z26" s="858"/>
      <c r="AA26" s="858"/>
      <c r="AB26" s="858"/>
      <c r="AC26" s="858"/>
      <c r="AD26" s="858"/>
      <c r="AE26" s="858"/>
      <c r="AF26" s="858"/>
      <c r="AG26" s="858"/>
      <c r="AH26" s="858"/>
      <c r="AI26" s="858"/>
      <c r="AJ26" s="858"/>
      <c r="AK26" s="858"/>
      <c r="AL26" s="858"/>
      <c r="AM26" s="858"/>
      <c r="AN26" s="858"/>
      <c r="AO26" s="858"/>
      <c r="AP26" s="858"/>
      <c r="AQ26" s="859"/>
    </row>
    <row r="27" spans="2:43" ht="15" customHeight="1">
      <c r="B27" s="852"/>
      <c r="C27" s="844"/>
      <c r="D27" s="844"/>
      <c r="E27" s="844"/>
      <c r="F27" s="844"/>
      <c r="G27" s="844"/>
      <c r="H27" s="844"/>
      <c r="I27" s="844"/>
      <c r="J27" s="844"/>
      <c r="K27" s="844"/>
      <c r="L27" s="844"/>
      <c r="M27" s="844"/>
      <c r="N27" s="853"/>
      <c r="O27" s="857"/>
      <c r="P27" s="858"/>
      <c r="Q27" s="858"/>
      <c r="R27" s="858"/>
      <c r="S27" s="858"/>
      <c r="T27" s="858"/>
      <c r="U27" s="858"/>
      <c r="V27" s="858"/>
      <c r="W27" s="858"/>
      <c r="X27" s="858"/>
      <c r="Y27" s="858"/>
      <c r="Z27" s="858"/>
      <c r="AA27" s="858"/>
      <c r="AB27" s="858"/>
      <c r="AC27" s="858"/>
      <c r="AD27" s="858"/>
      <c r="AE27" s="858"/>
      <c r="AF27" s="858"/>
      <c r="AG27" s="858"/>
      <c r="AH27" s="858"/>
      <c r="AI27" s="858"/>
      <c r="AJ27" s="858"/>
      <c r="AK27" s="858"/>
      <c r="AL27" s="858"/>
      <c r="AM27" s="858"/>
      <c r="AN27" s="858"/>
      <c r="AO27" s="858"/>
      <c r="AP27" s="858"/>
      <c r="AQ27" s="859"/>
    </row>
    <row r="28" spans="2:43" ht="15" customHeight="1">
      <c r="B28" s="852"/>
      <c r="C28" s="844"/>
      <c r="D28" s="844"/>
      <c r="E28" s="844"/>
      <c r="F28" s="844"/>
      <c r="G28" s="844"/>
      <c r="H28" s="844"/>
      <c r="I28" s="844"/>
      <c r="J28" s="844"/>
      <c r="K28" s="844"/>
      <c r="L28" s="844"/>
      <c r="M28" s="844"/>
      <c r="N28" s="853"/>
      <c r="O28" s="857"/>
      <c r="P28" s="858"/>
      <c r="Q28" s="858"/>
      <c r="R28" s="858"/>
      <c r="S28" s="858"/>
      <c r="T28" s="858"/>
      <c r="U28" s="858"/>
      <c r="V28" s="858"/>
      <c r="W28" s="858"/>
      <c r="X28" s="858"/>
      <c r="Y28" s="858"/>
      <c r="Z28" s="858"/>
      <c r="AA28" s="858"/>
      <c r="AB28" s="858"/>
      <c r="AC28" s="858"/>
      <c r="AD28" s="858"/>
      <c r="AE28" s="858"/>
      <c r="AF28" s="858"/>
      <c r="AG28" s="858"/>
      <c r="AH28" s="858"/>
      <c r="AI28" s="858"/>
      <c r="AJ28" s="858"/>
      <c r="AK28" s="858"/>
      <c r="AL28" s="858"/>
      <c r="AM28" s="858"/>
      <c r="AN28" s="858"/>
      <c r="AO28" s="858"/>
      <c r="AP28" s="858"/>
      <c r="AQ28" s="859"/>
    </row>
    <row r="29" spans="2:43" ht="15" customHeight="1">
      <c r="B29" s="854"/>
      <c r="C29" s="855"/>
      <c r="D29" s="855"/>
      <c r="E29" s="855"/>
      <c r="F29" s="855"/>
      <c r="G29" s="855"/>
      <c r="H29" s="855"/>
      <c r="I29" s="855"/>
      <c r="J29" s="855"/>
      <c r="K29" s="855"/>
      <c r="L29" s="855"/>
      <c r="M29" s="855"/>
      <c r="N29" s="856"/>
      <c r="O29" s="860"/>
      <c r="P29" s="861"/>
      <c r="Q29" s="861"/>
      <c r="R29" s="861"/>
      <c r="S29" s="861"/>
      <c r="T29" s="861"/>
      <c r="U29" s="861"/>
      <c r="V29" s="861"/>
      <c r="W29" s="861"/>
      <c r="X29" s="861"/>
      <c r="Y29" s="861"/>
      <c r="Z29" s="861"/>
      <c r="AA29" s="861"/>
      <c r="AB29" s="861"/>
      <c r="AC29" s="861"/>
      <c r="AD29" s="861"/>
      <c r="AE29" s="861"/>
      <c r="AF29" s="861"/>
      <c r="AG29" s="861"/>
      <c r="AH29" s="861"/>
      <c r="AI29" s="861"/>
      <c r="AJ29" s="861"/>
      <c r="AK29" s="861"/>
      <c r="AL29" s="861"/>
      <c r="AM29" s="861"/>
      <c r="AN29" s="861"/>
      <c r="AO29" s="861"/>
      <c r="AP29" s="861"/>
      <c r="AQ29" s="862"/>
    </row>
    <row r="30" spans="2:43" ht="20.100000000000001" customHeight="1">
      <c r="B30" s="849" t="s">
        <v>2254</v>
      </c>
      <c r="C30" s="850"/>
      <c r="D30" s="850"/>
      <c r="E30" s="850"/>
      <c r="F30" s="850"/>
      <c r="G30" s="850"/>
      <c r="H30" s="850"/>
      <c r="I30" s="850"/>
      <c r="J30" s="850"/>
      <c r="K30" s="850"/>
      <c r="L30" s="850"/>
      <c r="M30" s="850"/>
      <c r="N30" s="851"/>
      <c r="O30" s="863" t="s">
        <v>2244</v>
      </c>
      <c r="P30" s="864"/>
      <c r="Q30" s="864"/>
      <c r="R30" s="864"/>
      <c r="S30" s="864"/>
      <c r="T30" s="864"/>
      <c r="U30" s="871"/>
      <c r="V30" s="871"/>
      <c r="W30" s="871"/>
      <c r="X30" s="871"/>
      <c r="Y30" s="871"/>
      <c r="Z30" s="871"/>
      <c r="AA30" s="871"/>
      <c r="AB30" s="871"/>
      <c r="AC30" s="871"/>
      <c r="AD30" s="871"/>
      <c r="AE30" s="871"/>
      <c r="AF30" s="871"/>
      <c r="AG30" s="871"/>
      <c r="AH30" s="871"/>
      <c r="AI30" s="871"/>
      <c r="AJ30" s="871"/>
      <c r="AK30" s="871"/>
      <c r="AL30" s="871"/>
      <c r="AM30" s="871"/>
      <c r="AN30" s="871"/>
      <c r="AO30" s="871"/>
      <c r="AP30" s="871"/>
      <c r="AQ30" s="525"/>
    </row>
    <row r="31" spans="2:43" ht="2.1" customHeight="1">
      <c r="B31" s="852"/>
      <c r="C31" s="844"/>
      <c r="D31" s="844"/>
      <c r="E31" s="844"/>
      <c r="F31" s="844"/>
      <c r="G31" s="844"/>
      <c r="H31" s="844"/>
      <c r="I31" s="844"/>
      <c r="J31" s="844"/>
      <c r="K31" s="844"/>
      <c r="L31" s="844"/>
      <c r="M31" s="844"/>
      <c r="N31" s="853"/>
      <c r="O31" s="133"/>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263"/>
    </row>
    <row r="32" spans="2:43" ht="20.100000000000001" customHeight="1">
      <c r="B32" s="852"/>
      <c r="C32" s="844"/>
      <c r="D32" s="844"/>
      <c r="E32" s="844"/>
      <c r="F32" s="844"/>
      <c r="G32" s="844"/>
      <c r="H32" s="844"/>
      <c r="I32" s="844"/>
      <c r="J32" s="844"/>
      <c r="K32" s="844"/>
      <c r="L32" s="844"/>
      <c r="M32" s="844"/>
      <c r="N32" s="853"/>
      <c r="O32" s="865" t="s">
        <v>2245</v>
      </c>
      <c r="P32" s="866"/>
      <c r="Q32" s="866"/>
      <c r="R32" s="866"/>
      <c r="S32" s="866"/>
      <c r="T32" s="866"/>
      <c r="U32" s="872"/>
      <c r="V32" s="872"/>
      <c r="W32" s="872"/>
      <c r="X32" s="872"/>
      <c r="Y32" s="872"/>
      <c r="Z32" s="872"/>
      <c r="AA32" s="872"/>
      <c r="AB32" s="872"/>
      <c r="AC32" s="872"/>
      <c r="AD32" s="872"/>
      <c r="AE32" s="872"/>
      <c r="AF32" s="872"/>
      <c r="AG32" s="872"/>
      <c r="AH32" s="872"/>
      <c r="AI32" s="872"/>
      <c r="AJ32" s="872"/>
      <c r="AK32" s="872"/>
      <c r="AL32" s="872"/>
      <c r="AM32" s="872"/>
      <c r="AN32" s="872"/>
      <c r="AO32" s="872"/>
      <c r="AP32" s="872"/>
      <c r="AQ32" s="263"/>
    </row>
    <row r="33" spans="2:43" ht="2.1" customHeight="1">
      <c r="B33" s="852"/>
      <c r="C33" s="844"/>
      <c r="D33" s="844"/>
      <c r="E33" s="844"/>
      <c r="F33" s="844"/>
      <c r="G33" s="844"/>
      <c r="H33" s="844"/>
      <c r="I33" s="844"/>
      <c r="J33" s="844"/>
      <c r="K33" s="844"/>
      <c r="L33" s="844"/>
      <c r="M33" s="844"/>
      <c r="N33" s="853"/>
      <c r="O33" s="133"/>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263"/>
    </row>
    <row r="34" spans="2:43" ht="20.100000000000001" customHeight="1">
      <c r="B34" s="852"/>
      <c r="C34" s="844"/>
      <c r="D34" s="844"/>
      <c r="E34" s="844"/>
      <c r="F34" s="844"/>
      <c r="G34" s="844"/>
      <c r="H34" s="844"/>
      <c r="I34" s="844"/>
      <c r="J34" s="844"/>
      <c r="K34" s="844"/>
      <c r="L34" s="844"/>
      <c r="M34" s="844"/>
      <c r="N34" s="853"/>
      <c r="O34" s="865" t="s">
        <v>2246</v>
      </c>
      <c r="P34" s="866"/>
      <c r="Q34" s="866"/>
      <c r="R34" s="866"/>
      <c r="S34" s="866"/>
      <c r="T34" s="866"/>
      <c r="U34" s="872"/>
      <c r="V34" s="872"/>
      <c r="W34" s="872"/>
      <c r="X34" s="872"/>
      <c r="Y34" s="872"/>
      <c r="Z34" s="872"/>
      <c r="AA34" s="872"/>
      <c r="AB34" s="872"/>
      <c r="AC34" s="872"/>
      <c r="AD34" s="872"/>
      <c r="AE34" s="872"/>
      <c r="AF34" s="872"/>
      <c r="AG34" s="872"/>
      <c r="AH34" s="872"/>
      <c r="AI34" s="872"/>
      <c r="AJ34" s="872"/>
      <c r="AK34" s="872"/>
      <c r="AL34" s="872"/>
      <c r="AM34" s="872"/>
      <c r="AN34" s="872"/>
      <c r="AO34" s="872"/>
      <c r="AP34" s="872"/>
      <c r="AQ34" s="263"/>
    </row>
    <row r="35" spans="2:43" ht="2.1" customHeight="1">
      <c r="B35" s="852"/>
      <c r="C35" s="844"/>
      <c r="D35" s="844"/>
      <c r="E35" s="844"/>
      <c r="F35" s="844"/>
      <c r="G35" s="844"/>
      <c r="H35" s="844"/>
      <c r="I35" s="844"/>
      <c r="J35" s="844"/>
      <c r="K35" s="844"/>
      <c r="L35" s="844"/>
      <c r="M35" s="844"/>
      <c r="N35" s="853"/>
      <c r="O35" s="133"/>
      <c r="Y35" s="119"/>
      <c r="Z35" s="119"/>
      <c r="AA35" s="119"/>
      <c r="AB35" s="119"/>
      <c r="AC35" s="119"/>
      <c r="AD35" s="119"/>
      <c r="AE35" s="119"/>
      <c r="AF35" s="119"/>
      <c r="AG35" s="119"/>
      <c r="AH35" s="119"/>
      <c r="AI35" s="119"/>
      <c r="AJ35" s="119"/>
      <c r="AK35" s="119"/>
      <c r="AL35" s="119"/>
      <c r="AQ35" s="263"/>
    </row>
    <row r="36" spans="2:43" ht="20.100000000000001" customHeight="1">
      <c r="B36" s="852"/>
      <c r="C36" s="844"/>
      <c r="D36" s="844"/>
      <c r="E36" s="844"/>
      <c r="F36" s="844"/>
      <c r="G36" s="844"/>
      <c r="H36" s="844"/>
      <c r="I36" s="844"/>
      <c r="J36" s="844"/>
      <c r="K36" s="844"/>
      <c r="L36" s="844"/>
      <c r="M36" s="844"/>
      <c r="N36" s="853"/>
      <c r="O36" s="865" t="s">
        <v>2763</v>
      </c>
      <c r="P36" s="866"/>
      <c r="Q36" s="866"/>
      <c r="R36" s="866"/>
      <c r="S36" s="866"/>
      <c r="T36" s="866"/>
      <c r="U36" s="866"/>
      <c r="V36" s="872"/>
      <c r="W36" s="872"/>
      <c r="X36" s="872"/>
      <c r="Y36" s="872"/>
      <c r="Z36" s="872"/>
      <c r="AA36" s="872"/>
      <c r="AB36" s="872"/>
      <c r="AC36" s="872"/>
      <c r="AD36" s="872"/>
      <c r="AE36" s="872"/>
      <c r="AF36" s="872"/>
      <c r="AG36" s="872"/>
      <c r="AH36" s="872"/>
      <c r="AI36" s="872"/>
      <c r="AJ36" s="122" t="s">
        <v>2223</v>
      </c>
      <c r="AM36" s="118"/>
      <c r="AN36" s="118"/>
      <c r="AO36" s="118"/>
      <c r="AQ36" s="263"/>
    </row>
    <row r="37" spans="2:43" ht="2.1" customHeight="1">
      <c r="B37" s="852"/>
      <c r="C37" s="844"/>
      <c r="D37" s="844"/>
      <c r="E37" s="844"/>
      <c r="F37" s="844"/>
      <c r="G37" s="844"/>
      <c r="H37" s="844"/>
      <c r="I37" s="844"/>
      <c r="J37" s="844"/>
      <c r="K37" s="844"/>
      <c r="L37" s="844"/>
      <c r="M37" s="844"/>
      <c r="N37" s="853"/>
      <c r="O37" s="133"/>
      <c r="V37" s="120"/>
      <c r="W37" s="120"/>
      <c r="X37" s="120"/>
      <c r="Y37" s="120"/>
      <c r="Z37" s="120"/>
      <c r="AA37" s="120"/>
      <c r="AB37" s="120"/>
      <c r="AC37" s="120"/>
      <c r="AD37" s="120"/>
      <c r="AE37" s="120"/>
      <c r="AF37" s="120"/>
      <c r="AG37" s="120"/>
      <c r="AH37" s="120"/>
      <c r="AI37" s="120"/>
      <c r="AJ37" s="122"/>
      <c r="AK37" s="119"/>
      <c r="AL37" s="119"/>
      <c r="AP37" s="118"/>
      <c r="AQ37" s="263"/>
    </row>
    <row r="38" spans="2:43" ht="20.100000000000001" customHeight="1">
      <c r="B38" s="852"/>
      <c r="C38" s="844"/>
      <c r="D38" s="844"/>
      <c r="E38" s="844"/>
      <c r="F38" s="844"/>
      <c r="G38" s="844"/>
      <c r="H38" s="844"/>
      <c r="I38" s="844"/>
      <c r="J38" s="844"/>
      <c r="K38" s="844"/>
      <c r="L38" s="844"/>
      <c r="M38" s="844"/>
      <c r="N38" s="853"/>
      <c r="O38" s="865" t="s">
        <v>2764</v>
      </c>
      <c r="P38" s="866"/>
      <c r="Q38" s="866"/>
      <c r="R38" s="866"/>
      <c r="S38" s="866"/>
      <c r="T38" s="866"/>
      <c r="U38" s="866"/>
      <c r="V38" s="872"/>
      <c r="W38" s="872"/>
      <c r="X38" s="872"/>
      <c r="Y38" s="872"/>
      <c r="Z38" s="872"/>
      <c r="AA38" s="872"/>
      <c r="AB38" s="872"/>
      <c r="AC38" s="872"/>
      <c r="AD38" s="872"/>
      <c r="AE38" s="872"/>
      <c r="AF38" s="872"/>
      <c r="AG38" s="872"/>
      <c r="AH38" s="872"/>
      <c r="AI38" s="872"/>
      <c r="AJ38" s="122" t="s">
        <v>2223</v>
      </c>
      <c r="AM38" s="118"/>
      <c r="AN38" s="118"/>
      <c r="AO38" s="118"/>
      <c r="AP38" s="118"/>
      <c r="AQ38" s="263"/>
    </row>
    <row r="39" spans="2:43" ht="2.1" customHeight="1">
      <c r="B39" s="852"/>
      <c r="C39" s="844"/>
      <c r="D39" s="844"/>
      <c r="E39" s="844"/>
      <c r="F39" s="844"/>
      <c r="G39" s="844"/>
      <c r="H39" s="844"/>
      <c r="I39" s="844"/>
      <c r="J39" s="844"/>
      <c r="K39" s="844"/>
      <c r="L39" s="844"/>
      <c r="M39" s="844"/>
      <c r="N39" s="853"/>
      <c r="O39" s="133"/>
      <c r="V39" s="120"/>
      <c r="W39" s="120"/>
      <c r="X39" s="120"/>
      <c r="Y39" s="120"/>
      <c r="Z39" s="120"/>
      <c r="AA39" s="120"/>
      <c r="AB39" s="120"/>
      <c r="AC39" s="120"/>
      <c r="AD39" s="120"/>
      <c r="AE39" s="120"/>
      <c r="AF39" s="120"/>
      <c r="AG39" s="120"/>
      <c r="AH39" s="120"/>
      <c r="AI39" s="120"/>
      <c r="AJ39" s="122"/>
      <c r="AK39" s="119"/>
      <c r="AL39" s="119"/>
      <c r="AP39" s="118"/>
      <c r="AQ39" s="263"/>
    </row>
    <row r="40" spans="2:43" ht="20.100000000000001" customHeight="1">
      <c r="B40" s="854"/>
      <c r="C40" s="855"/>
      <c r="D40" s="855"/>
      <c r="E40" s="855"/>
      <c r="F40" s="855"/>
      <c r="G40" s="855"/>
      <c r="H40" s="855"/>
      <c r="I40" s="855"/>
      <c r="J40" s="855"/>
      <c r="K40" s="855"/>
      <c r="L40" s="855"/>
      <c r="M40" s="855"/>
      <c r="N40" s="856"/>
      <c r="O40" s="869" t="s">
        <v>2765</v>
      </c>
      <c r="P40" s="870"/>
      <c r="Q40" s="870"/>
      <c r="R40" s="870"/>
      <c r="S40" s="870"/>
      <c r="T40" s="870"/>
      <c r="U40" s="870"/>
      <c r="V40" s="873"/>
      <c r="W40" s="873"/>
      <c r="X40" s="873"/>
      <c r="Y40" s="873"/>
      <c r="Z40" s="873"/>
      <c r="AA40" s="873"/>
      <c r="AB40" s="873"/>
      <c r="AC40" s="873"/>
      <c r="AD40" s="873"/>
      <c r="AE40" s="873"/>
      <c r="AF40" s="873"/>
      <c r="AG40" s="873"/>
      <c r="AH40" s="873"/>
      <c r="AI40" s="873"/>
      <c r="AJ40" s="584" t="s">
        <v>2223</v>
      </c>
      <c r="AK40" s="479"/>
      <c r="AL40" s="479"/>
      <c r="AM40" s="479"/>
      <c r="AN40" s="479"/>
      <c r="AO40" s="479"/>
      <c r="AP40" s="479"/>
      <c r="AQ40" s="431"/>
    </row>
    <row r="41" spans="2:43" ht="15" customHeight="1">
      <c r="C41" s="118" t="s">
        <v>2255</v>
      </c>
      <c r="AM41" s="118"/>
    </row>
  </sheetData>
  <sheetProtection algorithmName="SHA-512" hashValue="SUpWftvoitemeGAjGQ+l469CdZg8wy8NDiYKb2l49EL2+rPgOUHyh2Hzi1dtfBaJn+aMzs574lUFESaAEY4KVA==" saltValue="77P1UGN5D/vJwQB9THEpKg==" spinCount="100000" sheet="1" formatCells="0" selectLockedCells="1"/>
  <mergeCells count="59">
    <mergeCell ref="T23:AQ23"/>
    <mergeCell ref="T24:AQ24"/>
    <mergeCell ref="T25:AQ25"/>
    <mergeCell ref="B12:AQ13"/>
    <mergeCell ref="O36:U36"/>
    <mergeCell ref="B30:N40"/>
    <mergeCell ref="B22:N22"/>
    <mergeCell ref="O22:AQ22"/>
    <mergeCell ref="B14:AQ15"/>
    <mergeCell ref="B17:AQ18"/>
    <mergeCell ref="B20:N21"/>
    <mergeCell ref="O20:T20"/>
    <mergeCell ref="U20:AQ20"/>
    <mergeCell ref="O21:T21"/>
    <mergeCell ref="U21:AQ21"/>
    <mergeCell ref="W16:AQ16"/>
    <mergeCell ref="O38:U38"/>
    <mergeCell ref="O40:U40"/>
    <mergeCell ref="O30:T30"/>
    <mergeCell ref="O32:T32"/>
    <mergeCell ref="O34:T34"/>
    <mergeCell ref="U30:AP30"/>
    <mergeCell ref="U32:AP32"/>
    <mergeCell ref="U34:AP34"/>
    <mergeCell ref="V36:AI36"/>
    <mergeCell ref="V38:AI38"/>
    <mergeCell ref="V40:AI40"/>
    <mergeCell ref="BV6:BY7"/>
    <mergeCell ref="CA6:CC7"/>
    <mergeCell ref="CD6:CQ7"/>
    <mergeCell ref="AA10:AG10"/>
    <mergeCell ref="AH10:AQ10"/>
    <mergeCell ref="AA8:AQ9"/>
    <mergeCell ref="BV8:BY9"/>
    <mergeCell ref="CA8:CQ9"/>
    <mergeCell ref="BV10:BY10"/>
    <mergeCell ref="CA10:CF10"/>
    <mergeCell ref="CH10:CQ10"/>
    <mergeCell ref="T16:V16"/>
    <mergeCell ref="C16:E16"/>
    <mergeCell ref="K16:L16"/>
    <mergeCell ref="M16:N16"/>
    <mergeCell ref="O16:S16"/>
    <mergeCell ref="B26:N29"/>
    <mergeCell ref="B23:N25"/>
    <mergeCell ref="O26:AQ29"/>
    <mergeCell ref="AF2:AH2"/>
    <mergeCell ref="AI2:AJ2"/>
    <mergeCell ref="AK2:AL2"/>
    <mergeCell ref="AM2:AN2"/>
    <mergeCell ref="U6:Y7"/>
    <mergeCell ref="U8:Y9"/>
    <mergeCell ref="AO2:AP2"/>
    <mergeCell ref="AA6:AC7"/>
    <mergeCell ref="AD6:AQ7"/>
    <mergeCell ref="U10:Y10"/>
    <mergeCell ref="O23:S23"/>
    <mergeCell ref="O24:S24"/>
    <mergeCell ref="O25:S25"/>
  </mergeCells>
  <phoneticPr fontId="56"/>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FFFF00"/>
  </sheetPr>
  <dimension ref="B1:CQ39"/>
  <sheetViews>
    <sheetView showGridLines="0" showZeros="0" view="pageBreakPreview" zoomScaleNormal="100" zoomScaleSheetLayoutView="100" workbookViewId="0">
      <selection activeCell="O27" sqref="O27:AC29"/>
    </sheetView>
  </sheetViews>
  <sheetFormatPr defaultColWidth="2.125" defaultRowHeight="15" customHeight="1"/>
  <cols>
    <col min="1" max="5" width="2.125" style="118"/>
    <col min="6" max="6" width="3.25" style="119" bestFit="1" customWidth="1"/>
    <col min="7" max="7" width="2.125" style="118"/>
    <col min="8" max="8" width="3.25" style="119" bestFit="1" customWidth="1"/>
    <col min="9" max="10" width="2.125" style="118"/>
    <col min="11" max="11" width="2.125" style="119"/>
    <col min="12" max="36" width="2.125" style="118"/>
    <col min="37" max="42" width="2.125" style="119"/>
    <col min="43" max="43" width="5.5" style="119" customWidth="1"/>
    <col min="44" max="45" width="2.125" style="119"/>
    <col min="46" max="16384" width="2.125" style="118"/>
  </cols>
  <sheetData>
    <row r="1" spans="2:95" ht="15" customHeight="1">
      <c r="B1" s="118" t="s">
        <v>2695</v>
      </c>
    </row>
    <row r="2" spans="2:95" ht="15" customHeight="1">
      <c r="AT2" s="121"/>
      <c r="AU2" s="118" t="s">
        <v>2205</v>
      </c>
    </row>
    <row r="3" spans="2:95" ht="15" customHeight="1">
      <c r="AD3" s="428"/>
      <c r="AE3" s="812"/>
      <c r="AF3" s="812"/>
      <c r="AG3" s="812"/>
      <c r="AH3" s="812"/>
      <c r="AI3" s="815" t="s">
        <v>2206</v>
      </c>
      <c r="AJ3" s="815"/>
      <c r="AK3" s="812"/>
      <c r="AL3" s="812"/>
      <c r="AM3" s="815" t="s">
        <v>2207</v>
      </c>
      <c r="AN3" s="815"/>
      <c r="AO3" s="812"/>
      <c r="AP3" s="812"/>
      <c r="AQ3" s="122" t="s">
        <v>2208</v>
      </c>
    </row>
    <row r="4" spans="2:95" ht="15" customHeight="1">
      <c r="B4" s="118" t="s">
        <v>2209</v>
      </c>
      <c r="AE4" s="428"/>
      <c r="AF4" s="428"/>
      <c r="AG4" s="428"/>
      <c r="AH4" s="428"/>
      <c r="AI4" s="122"/>
      <c r="AJ4" s="122"/>
      <c r="AK4" s="122"/>
      <c r="AL4" s="122"/>
      <c r="AM4" s="122"/>
      <c r="AN4" s="122"/>
      <c r="AO4" s="122"/>
      <c r="AP4" s="122"/>
    </row>
    <row r="5" spans="2:95" s="1" customFormat="1" ht="15" customHeight="1">
      <c r="B5" s="118" t="s">
        <v>2256</v>
      </c>
      <c r="C5" s="118"/>
      <c r="F5" s="2"/>
      <c r="H5" s="2"/>
      <c r="K5" s="2"/>
      <c r="V5" s="10" t="s">
        <v>2742</v>
      </c>
      <c r="W5" s="5"/>
      <c r="X5" s="5"/>
      <c r="Y5" s="5"/>
      <c r="Z5" s="5"/>
      <c r="AD5" s="2"/>
      <c r="AE5" s="2"/>
      <c r="AF5" s="2"/>
      <c r="AG5" s="2"/>
      <c r="AH5" s="2"/>
      <c r="AI5" s="2"/>
      <c r="AJ5" s="2"/>
      <c r="AK5" s="2"/>
      <c r="AL5" s="2"/>
      <c r="AM5" s="2"/>
      <c r="AN5" s="2"/>
      <c r="AO5" s="2"/>
      <c r="AP5" s="2"/>
      <c r="AQ5" s="2"/>
      <c r="AR5" s="2"/>
      <c r="BV5" s="5"/>
      <c r="BW5" s="5"/>
      <c r="BX5" s="5"/>
      <c r="BY5" s="5"/>
      <c r="BZ5" s="5"/>
      <c r="CD5" s="2"/>
      <c r="CE5" s="2"/>
      <c r="CF5" s="2"/>
      <c r="CG5" s="2"/>
      <c r="CH5" s="2"/>
      <c r="CI5" s="2"/>
      <c r="CJ5" s="2"/>
      <c r="CK5" s="2"/>
      <c r="CL5" s="2"/>
      <c r="CM5" s="2"/>
      <c r="CN5" s="2"/>
      <c r="CO5" s="2"/>
      <c r="CP5" s="2"/>
      <c r="CQ5" s="2"/>
    </row>
    <row r="6" spans="2:95" s="1" customFormat="1" ht="15" customHeight="1">
      <c r="F6" s="2"/>
      <c r="H6" s="2"/>
      <c r="K6" s="2"/>
      <c r="U6" s="718" t="s">
        <v>6</v>
      </c>
      <c r="V6" s="718"/>
      <c r="W6" s="718"/>
      <c r="X6" s="718"/>
      <c r="Y6" s="718"/>
      <c r="Z6" s="482"/>
      <c r="AA6" s="719" t="str">
        <f>IF(基本情報!$E$6="","",基本情報!$E$6)</f>
        <v/>
      </c>
      <c r="AB6" s="719"/>
      <c r="AC6" s="719"/>
      <c r="AD6" s="720" t="str">
        <f>IF(基本情報!$E$7="","",基本情報!$E$7)</f>
        <v/>
      </c>
      <c r="AE6" s="720"/>
      <c r="AF6" s="720"/>
      <c r="AG6" s="720"/>
      <c r="AH6" s="720"/>
      <c r="AI6" s="720"/>
      <c r="AJ6" s="720"/>
      <c r="AK6" s="720"/>
      <c r="AL6" s="720"/>
      <c r="AM6" s="720"/>
      <c r="AN6" s="720"/>
      <c r="AO6" s="720"/>
      <c r="AP6" s="720"/>
      <c r="AQ6" s="720"/>
      <c r="AR6" s="2"/>
      <c r="BV6" s="718"/>
      <c r="BW6" s="718"/>
      <c r="BX6" s="718"/>
      <c r="BY6" s="718"/>
      <c r="BZ6" s="482"/>
      <c r="CA6" s="719"/>
      <c r="CB6" s="719"/>
      <c r="CC6" s="719"/>
      <c r="CD6" s="720"/>
      <c r="CE6" s="720"/>
      <c r="CF6" s="720"/>
      <c r="CG6" s="720"/>
      <c r="CH6" s="720"/>
      <c r="CI6" s="720"/>
      <c r="CJ6" s="720"/>
      <c r="CK6" s="720"/>
      <c r="CL6" s="720"/>
      <c r="CM6" s="720"/>
      <c r="CN6" s="720"/>
      <c r="CO6" s="720"/>
      <c r="CP6" s="720"/>
      <c r="CQ6" s="720"/>
    </row>
    <row r="7" spans="2:95" s="1" customFormat="1" ht="15" customHeight="1">
      <c r="F7" s="2"/>
      <c r="H7" s="2"/>
      <c r="K7" s="2"/>
      <c r="U7" s="718"/>
      <c r="V7" s="718"/>
      <c r="W7" s="718"/>
      <c r="X7" s="718"/>
      <c r="Y7" s="718"/>
      <c r="Z7" s="482"/>
      <c r="AA7" s="719"/>
      <c r="AB7" s="719"/>
      <c r="AC7" s="719"/>
      <c r="AD7" s="720"/>
      <c r="AE7" s="720"/>
      <c r="AF7" s="720"/>
      <c r="AG7" s="720"/>
      <c r="AH7" s="720"/>
      <c r="AI7" s="720"/>
      <c r="AJ7" s="720"/>
      <c r="AK7" s="720"/>
      <c r="AL7" s="720"/>
      <c r="AM7" s="720"/>
      <c r="AN7" s="720"/>
      <c r="AO7" s="720"/>
      <c r="AP7" s="720"/>
      <c r="AQ7" s="720"/>
      <c r="AR7" s="2"/>
      <c r="BV7" s="718"/>
      <c r="BW7" s="718"/>
      <c r="BX7" s="718"/>
      <c r="BY7" s="718"/>
      <c r="BZ7" s="482"/>
      <c r="CA7" s="719"/>
      <c r="CB7" s="719"/>
      <c r="CC7" s="719"/>
      <c r="CD7" s="720"/>
      <c r="CE7" s="720"/>
      <c r="CF7" s="720"/>
      <c r="CG7" s="720"/>
      <c r="CH7" s="720"/>
      <c r="CI7" s="720"/>
      <c r="CJ7" s="720"/>
      <c r="CK7" s="720"/>
      <c r="CL7" s="720"/>
      <c r="CM7" s="720"/>
      <c r="CN7" s="720"/>
      <c r="CO7" s="720"/>
      <c r="CP7" s="720"/>
      <c r="CQ7" s="720"/>
    </row>
    <row r="8" spans="2:95" s="1" customFormat="1" ht="15" customHeight="1">
      <c r="F8" s="2"/>
      <c r="H8" s="2"/>
      <c r="K8" s="2"/>
      <c r="U8" s="718" t="s">
        <v>2761</v>
      </c>
      <c r="V8" s="718"/>
      <c r="W8" s="718"/>
      <c r="X8" s="718"/>
      <c r="Y8" s="718"/>
      <c r="Z8" s="482"/>
      <c r="AA8" s="720" t="str">
        <f>IF(基本情報!$E$5="","",基本情報!$E$5)</f>
        <v/>
      </c>
      <c r="AB8" s="720"/>
      <c r="AC8" s="720"/>
      <c r="AD8" s="720"/>
      <c r="AE8" s="720"/>
      <c r="AF8" s="720"/>
      <c r="AG8" s="720"/>
      <c r="AH8" s="720"/>
      <c r="AI8" s="720"/>
      <c r="AJ8" s="720"/>
      <c r="AK8" s="720"/>
      <c r="AL8" s="720"/>
      <c r="AM8" s="720"/>
      <c r="AN8" s="720"/>
      <c r="AO8" s="720"/>
      <c r="AP8" s="720"/>
      <c r="AQ8" s="720"/>
      <c r="AR8" s="2"/>
      <c r="BV8" s="718"/>
      <c r="BW8" s="718"/>
      <c r="BX8" s="718"/>
      <c r="BY8" s="718"/>
      <c r="BZ8" s="482"/>
      <c r="CA8" s="720"/>
      <c r="CB8" s="720"/>
      <c r="CC8" s="720"/>
      <c r="CD8" s="720"/>
      <c r="CE8" s="720"/>
      <c r="CF8" s="720"/>
      <c r="CG8" s="720"/>
      <c r="CH8" s="720"/>
      <c r="CI8" s="720"/>
      <c r="CJ8" s="720"/>
      <c r="CK8" s="720"/>
      <c r="CL8" s="720"/>
      <c r="CM8" s="720"/>
      <c r="CN8" s="720"/>
      <c r="CO8" s="720"/>
      <c r="CP8" s="720"/>
      <c r="CQ8" s="720"/>
    </row>
    <row r="9" spans="2:95" s="1" customFormat="1" ht="15" customHeight="1">
      <c r="F9" s="2"/>
      <c r="H9" s="2"/>
      <c r="K9" s="2"/>
      <c r="U9" s="718"/>
      <c r="V9" s="718"/>
      <c r="W9" s="718"/>
      <c r="X9" s="718"/>
      <c r="Y9" s="718"/>
      <c r="Z9" s="482"/>
      <c r="AA9" s="720"/>
      <c r="AB9" s="720"/>
      <c r="AC9" s="720"/>
      <c r="AD9" s="720"/>
      <c r="AE9" s="720"/>
      <c r="AF9" s="720"/>
      <c r="AG9" s="720"/>
      <c r="AH9" s="720"/>
      <c r="AI9" s="720"/>
      <c r="AJ9" s="720"/>
      <c r="AK9" s="720"/>
      <c r="AL9" s="720"/>
      <c r="AM9" s="720"/>
      <c r="AN9" s="720"/>
      <c r="AO9" s="720"/>
      <c r="AP9" s="720"/>
      <c r="AQ9" s="720"/>
      <c r="AR9" s="2"/>
      <c r="BV9" s="718"/>
      <c r="BW9" s="718"/>
      <c r="BX9" s="718"/>
      <c r="BY9" s="718"/>
      <c r="BZ9" s="482"/>
      <c r="CA9" s="720"/>
      <c r="CB9" s="720"/>
      <c r="CC9" s="720"/>
      <c r="CD9" s="720"/>
      <c r="CE9" s="720"/>
      <c r="CF9" s="720"/>
      <c r="CG9" s="720"/>
      <c r="CH9" s="720"/>
      <c r="CI9" s="720"/>
      <c r="CJ9" s="720"/>
      <c r="CK9" s="720"/>
      <c r="CL9" s="720"/>
      <c r="CM9" s="720"/>
      <c r="CN9" s="720"/>
      <c r="CO9" s="720"/>
      <c r="CP9" s="720"/>
      <c r="CQ9" s="720"/>
    </row>
    <row r="10" spans="2:95" s="1" customFormat="1" ht="32.450000000000003" customHeight="1">
      <c r="F10" s="2"/>
      <c r="H10" s="2"/>
      <c r="K10" s="2"/>
      <c r="U10" s="794" t="s">
        <v>2773</v>
      </c>
      <c r="V10" s="794"/>
      <c r="W10" s="794"/>
      <c r="X10" s="794"/>
      <c r="Y10" s="794"/>
      <c r="Z10" s="592"/>
      <c r="AA10" s="720" t="str">
        <f>IF(基本情報!$E$8="","",基本情報!$E$8)</f>
        <v/>
      </c>
      <c r="AB10" s="720"/>
      <c r="AC10" s="720"/>
      <c r="AD10" s="720"/>
      <c r="AE10" s="720"/>
      <c r="AF10" s="720"/>
      <c r="AG10" s="720"/>
      <c r="AH10" s="720" t="str">
        <f>IF(基本情報!$E$10="","",基本情報!$E$10)</f>
        <v/>
      </c>
      <c r="AI10" s="720"/>
      <c r="AJ10" s="720"/>
      <c r="AK10" s="720"/>
      <c r="AL10" s="720"/>
      <c r="AM10" s="720"/>
      <c r="AN10" s="720"/>
      <c r="AO10" s="720"/>
      <c r="AP10" s="720"/>
      <c r="AQ10" s="720"/>
      <c r="AR10" s="2"/>
      <c r="BV10" s="721"/>
      <c r="BW10" s="721"/>
      <c r="BX10" s="721"/>
      <c r="BY10" s="721"/>
      <c r="BZ10" s="592"/>
      <c r="CA10" s="720"/>
      <c r="CB10" s="720"/>
      <c r="CC10" s="720"/>
      <c r="CD10" s="720"/>
      <c r="CE10" s="720"/>
      <c r="CF10" s="720"/>
      <c r="CG10" s="480"/>
      <c r="CH10" s="720"/>
      <c r="CI10" s="720"/>
      <c r="CJ10" s="720"/>
      <c r="CK10" s="720"/>
      <c r="CL10" s="720"/>
      <c r="CM10" s="720"/>
      <c r="CN10" s="720"/>
      <c r="CO10" s="720"/>
      <c r="CP10" s="720"/>
      <c r="CQ10" s="720"/>
    </row>
    <row r="11" spans="2:95" s="1" customFormat="1" ht="13.5">
      <c r="F11" s="2"/>
      <c r="H11" s="2"/>
      <c r="K11" s="2"/>
      <c r="V11" s="592"/>
      <c r="W11" s="592"/>
      <c r="X11" s="592"/>
      <c r="Y11" s="592"/>
      <c r="Z11" s="592"/>
      <c r="AA11" s="4"/>
      <c r="AB11" s="4"/>
      <c r="AC11" s="4"/>
      <c r="AD11" s="4"/>
      <c r="AE11" s="4"/>
      <c r="AF11" s="4"/>
      <c r="AG11" s="4"/>
      <c r="AH11" s="523"/>
      <c r="AI11" s="523"/>
      <c r="AJ11" s="523"/>
      <c r="AK11" s="523"/>
      <c r="AL11" s="523"/>
      <c r="AM11" s="523"/>
      <c r="AN11" s="523"/>
      <c r="AO11" s="523"/>
      <c r="AP11" s="523"/>
      <c r="AQ11" s="523"/>
      <c r="AR11" s="2"/>
      <c r="AT11" s="34"/>
      <c r="BV11" s="482"/>
      <c r="BW11" s="482"/>
      <c r="BX11" s="482"/>
      <c r="BY11" s="482"/>
      <c r="BZ11" s="592"/>
      <c r="CA11" s="523"/>
      <c r="CB11" s="523"/>
      <c r="CC11" s="523"/>
      <c r="CD11" s="523"/>
      <c r="CE11" s="523"/>
      <c r="CF11" s="523"/>
      <c r="CG11" s="523"/>
      <c r="CH11" s="523"/>
      <c r="CI11" s="523"/>
      <c r="CJ11" s="523"/>
      <c r="CK11" s="523"/>
      <c r="CL11" s="523"/>
      <c r="CM11" s="523"/>
      <c r="CN11" s="523"/>
      <c r="CO11" s="523"/>
      <c r="CP11" s="523"/>
      <c r="CQ11" s="523"/>
    </row>
    <row r="12" spans="2:95" ht="15" customHeight="1">
      <c r="B12" s="818" t="s">
        <v>2709</v>
      </c>
      <c r="C12" s="818"/>
      <c r="D12" s="818"/>
      <c r="E12" s="818"/>
      <c r="F12" s="818"/>
      <c r="G12" s="818"/>
      <c r="H12" s="818"/>
      <c r="I12" s="818"/>
      <c r="J12" s="818"/>
      <c r="K12" s="818"/>
      <c r="L12" s="818"/>
      <c r="M12" s="818"/>
      <c r="N12" s="818"/>
      <c r="O12" s="818"/>
      <c r="P12" s="818"/>
      <c r="Q12" s="818"/>
      <c r="R12" s="818"/>
      <c r="S12" s="818"/>
      <c r="T12" s="818"/>
      <c r="U12" s="818"/>
      <c r="V12" s="818"/>
      <c r="W12" s="818"/>
      <c r="X12" s="818"/>
      <c r="Y12" s="818"/>
      <c r="Z12" s="818"/>
      <c r="AA12" s="818"/>
      <c r="AB12" s="818"/>
      <c r="AC12" s="818"/>
      <c r="AD12" s="818"/>
      <c r="AE12" s="818"/>
      <c r="AF12" s="818"/>
      <c r="AG12" s="818"/>
      <c r="AH12" s="818"/>
      <c r="AI12" s="818"/>
      <c r="AJ12" s="818"/>
      <c r="AK12" s="818"/>
      <c r="AL12" s="818"/>
      <c r="AM12" s="818"/>
      <c r="AN12" s="818"/>
      <c r="AO12" s="818"/>
      <c r="AP12" s="818"/>
      <c r="AQ12" s="818"/>
    </row>
    <row r="13" spans="2:95" ht="15" customHeight="1">
      <c r="B13" s="818"/>
      <c r="C13" s="818"/>
      <c r="D13" s="818"/>
      <c r="E13" s="818"/>
      <c r="F13" s="818"/>
      <c r="G13" s="818"/>
      <c r="H13" s="818"/>
      <c r="I13" s="818"/>
      <c r="J13" s="818"/>
      <c r="K13" s="818"/>
      <c r="L13" s="818"/>
      <c r="M13" s="818"/>
      <c r="N13" s="818"/>
      <c r="O13" s="818"/>
      <c r="P13" s="818"/>
      <c r="Q13" s="818"/>
      <c r="R13" s="818"/>
      <c r="S13" s="818"/>
      <c r="T13" s="818"/>
      <c r="U13" s="818"/>
      <c r="V13" s="818"/>
      <c r="W13" s="818"/>
      <c r="X13" s="818"/>
      <c r="Y13" s="818"/>
      <c r="Z13" s="818"/>
      <c r="AA13" s="818"/>
      <c r="AB13" s="818"/>
      <c r="AC13" s="818"/>
      <c r="AD13" s="818"/>
      <c r="AE13" s="818"/>
      <c r="AF13" s="818"/>
      <c r="AG13" s="818"/>
      <c r="AH13" s="818"/>
      <c r="AI13" s="818"/>
      <c r="AJ13" s="818"/>
      <c r="AK13" s="818"/>
      <c r="AL13" s="818"/>
      <c r="AM13" s="818"/>
      <c r="AN13" s="818"/>
      <c r="AO13" s="818"/>
      <c r="AP13" s="818"/>
      <c r="AQ13" s="818"/>
    </row>
    <row r="14" spans="2:95" ht="15" customHeight="1">
      <c r="B14" s="818" t="s">
        <v>2264</v>
      </c>
      <c r="C14" s="818"/>
      <c r="D14" s="818"/>
      <c r="E14" s="818"/>
      <c r="F14" s="818"/>
      <c r="G14" s="818"/>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row>
    <row r="15" spans="2:95" ht="15" customHeight="1">
      <c r="B15" s="818"/>
      <c r="C15" s="818"/>
      <c r="D15" s="818"/>
      <c r="E15" s="818"/>
      <c r="F15" s="818"/>
      <c r="G15" s="818"/>
      <c r="H15" s="818"/>
      <c r="I15" s="818"/>
      <c r="J15" s="818"/>
      <c r="K15" s="818"/>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c r="AL15" s="818"/>
      <c r="AM15" s="818"/>
      <c r="AN15" s="818"/>
      <c r="AO15" s="818"/>
      <c r="AP15" s="818"/>
      <c r="AQ15" s="818"/>
    </row>
    <row r="16" spans="2:95" ht="15" customHeight="1">
      <c r="B16" s="119"/>
      <c r="C16" s="119"/>
      <c r="D16" s="119"/>
      <c r="E16" s="119"/>
      <c r="G16" s="119"/>
      <c r="I16" s="119"/>
      <c r="J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row>
    <row r="17" spans="2:46" ht="15" customHeight="1">
      <c r="C17" s="844" t="s">
        <v>2754</v>
      </c>
      <c r="D17" s="844"/>
      <c r="E17" s="635" t="str">
        <f>IF(基本情報!$B$30="","",基本情報!$B$30)</f>
        <v/>
      </c>
      <c r="F17" s="639" t="s">
        <v>2597</v>
      </c>
      <c r="G17" s="635" t="str">
        <f>IF(基本情報!$D$30="","",基本情報!$D$30)</f>
        <v/>
      </c>
      <c r="H17" s="639" t="s">
        <v>2755</v>
      </c>
      <c r="I17" s="635" t="str">
        <f>IF(基本情報!$E$30="","",基本情報!$E$30)</f>
        <v/>
      </c>
      <c r="J17" s="815" t="s">
        <v>2756</v>
      </c>
      <c r="K17" s="815"/>
      <c r="L17" s="822">
        <f>基本情報!$B$24</f>
        <v>0</v>
      </c>
      <c r="M17" s="822"/>
      <c r="N17" s="815" t="s">
        <v>2216</v>
      </c>
      <c r="O17" s="815"/>
      <c r="P17" s="815"/>
      <c r="Q17" s="815"/>
      <c r="R17" s="815"/>
      <c r="S17" s="815"/>
      <c r="T17" s="822">
        <f>基本情報!$D$24</f>
        <v>0</v>
      </c>
      <c r="U17" s="822"/>
      <c r="V17" s="822"/>
      <c r="W17" s="866" t="s">
        <v>2762</v>
      </c>
      <c r="X17" s="866"/>
      <c r="Y17" s="866"/>
      <c r="Z17" s="866"/>
      <c r="AA17" s="866"/>
      <c r="AB17" s="866"/>
      <c r="AC17" s="866"/>
      <c r="AD17" s="866"/>
      <c r="AE17" s="866"/>
      <c r="AF17" s="866"/>
      <c r="AG17" s="866"/>
      <c r="AH17" s="866"/>
      <c r="AI17" s="866"/>
      <c r="AJ17" s="866"/>
      <c r="AK17" s="866"/>
      <c r="AL17" s="866"/>
      <c r="AM17" s="866"/>
      <c r="AN17" s="866"/>
      <c r="AO17" s="866"/>
      <c r="AP17" s="866"/>
      <c r="AQ17" s="866"/>
      <c r="AT17" s="127" t="s">
        <v>2218</v>
      </c>
    </row>
    <row r="18" spans="2:46" ht="15" customHeight="1">
      <c r="B18" s="880" t="s">
        <v>2790</v>
      </c>
      <c r="C18" s="880"/>
      <c r="D18" s="880"/>
      <c r="E18" s="880"/>
      <c r="F18" s="880"/>
      <c r="G18" s="880"/>
      <c r="H18" s="880"/>
      <c r="I18" s="880"/>
      <c r="J18" s="880"/>
      <c r="K18" s="880"/>
      <c r="L18" s="880"/>
      <c r="M18" s="880"/>
      <c r="N18" s="880"/>
      <c r="O18" s="880"/>
      <c r="P18" s="880"/>
      <c r="Q18" s="880"/>
      <c r="R18" s="880"/>
      <c r="S18" s="880"/>
      <c r="T18" s="880"/>
      <c r="U18" s="880"/>
      <c r="V18" s="880"/>
      <c r="W18" s="880"/>
      <c r="X18" s="880"/>
      <c r="Y18" s="880"/>
      <c r="Z18" s="880"/>
      <c r="AA18" s="880"/>
      <c r="AB18" s="880"/>
      <c r="AC18" s="880"/>
      <c r="AD18" s="880"/>
      <c r="AE18" s="880"/>
      <c r="AF18" s="880"/>
      <c r="AG18" s="880"/>
      <c r="AH18" s="880"/>
      <c r="AI18" s="880"/>
      <c r="AJ18" s="880"/>
      <c r="AK18" s="880"/>
      <c r="AL18" s="880"/>
      <c r="AM18" s="880"/>
      <c r="AN18" s="880"/>
      <c r="AO18" s="880"/>
      <c r="AP18" s="880"/>
      <c r="AQ18" s="880"/>
    </row>
    <row r="19" spans="2:46" ht="15" customHeight="1">
      <c r="B19" s="880"/>
      <c r="C19" s="880"/>
      <c r="D19" s="880"/>
      <c r="E19" s="880"/>
      <c r="F19" s="880"/>
      <c r="G19" s="880"/>
      <c r="H19" s="880"/>
      <c r="I19" s="880"/>
      <c r="J19" s="880"/>
      <c r="K19" s="880"/>
      <c r="L19" s="880"/>
      <c r="M19" s="880"/>
      <c r="N19" s="880"/>
      <c r="O19" s="880"/>
      <c r="P19" s="880"/>
      <c r="Q19" s="880"/>
      <c r="R19" s="880"/>
      <c r="S19" s="880"/>
      <c r="T19" s="880"/>
      <c r="U19" s="880"/>
      <c r="V19" s="880"/>
      <c r="W19" s="880"/>
      <c r="X19" s="880"/>
      <c r="Y19" s="880"/>
      <c r="Z19" s="880"/>
      <c r="AA19" s="880"/>
      <c r="AB19" s="880"/>
      <c r="AC19" s="880"/>
      <c r="AD19" s="880"/>
      <c r="AE19" s="880"/>
      <c r="AF19" s="880"/>
      <c r="AG19" s="880"/>
      <c r="AH19" s="880"/>
      <c r="AI19" s="880"/>
      <c r="AJ19" s="880"/>
      <c r="AK19" s="880"/>
      <c r="AL19" s="880"/>
      <c r="AM19" s="880"/>
      <c r="AN19" s="880"/>
      <c r="AO19" s="880"/>
      <c r="AP19" s="880"/>
      <c r="AQ19" s="880"/>
    </row>
    <row r="20" spans="2:46" ht="15" customHeight="1">
      <c r="B20" s="603"/>
      <c r="C20" s="603"/>
      <c r="D20" s="603"/>
      <c r="E20" s="603"/>
      <c r="F20" s="640"/>
      <c r="G20" s="603"/>
      <c r="H20" s="640"/>
      <c r="I20" s="603"/>
      <c r="J20" s="603"/>
      <c r="K20" s="640"/>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3"/>
      <c r="AL20" s="603"/>
      <c r="AM20" s="603"/>
      <c r="AN20" s="603"/>
      <c r="AO20" s="603"/>
      <c r="AP20" s="603"/>
      <c r="AQ20" s="603"/>
    </row>
    <row r="21" spans="2:46" ht="15" customHeight="1">
      <c r="D21" s="899" t="s">
        <v>2219</v>
      </c>
      <c r="E21" s="899"/>
      <c r="F21" s="899"/>
      <c r="G21" s="899"/>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row>
    <row r="22" spans="2:46" ht="20.100000000000001" customHeight="1">
      <c r="B22" s="845" t="s">
        <v>2707</v>
      </c>
      <c r="C22" s="845"/>
      <c r="D22" s="845"/>
      <c r="E22" s="845"/>
      <c r="F22" s="845"/>
      <c r="G22" s="845"/>
      <c r="H22" s="845"/>
      <c r="I22" s="845"/>
      <c r="J22" s="845"/>
      <c r="K22" s="845"/>
      <c r="L22" s="845"/>
      <c r="M22" s="845"/>
      <c r="N22" s="845"/>
      <c r="O22" s="739" t="s">
        <v>2708</v>
      </c>
      <c r="P22" s="740"/>
      <c r="Q22" s="740"/>
      <c r="R22" s="740"/>
      <c r="S22" s="740"/>
      <c r="T22" s="740"/>
      <c r="U22" s="771">
        <f>基本情報!$E$20</f>
        <v>0</v>
      </c>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2"/>
    </row>
    <row r="23" spans="2:46" ht="20.100000000000001" customHeight="1">
      <c r="B23" s="845"/>
      <c r="C23" s="845"/>
      <c r="D23" s="845"/>
      <c r="E23" s="845"/>
      <c r="F23" s="845"/>
      <c r="G23" s="845"/>
      <c r="H23" s="845"/>
      <c r="I23" s="845"/>
      <c r="J23" s="845"/>
      <c r="K23" s="845"/>
      <c r="L23" s="845"/>
      <c r="M23" s="845"/>
      <c r="N23" s="845"/>
      <c r="O23" s="739" t="s">
        <v>2593</v>
      </c>
      <c r="P23" s="740"/>
      <c r="Q23" s="740"/>
      <c r="R23" s="740"/>
      <c r="S23" s="740"/>
      <c r="T23" s="740"/>
      <c r="U23" s="771">
        <f>基本情報!$E$21</f>
        <v>0</v>
      </c>
      <c r="V23" s="771"/>
      <c r="W23" s="771"/>
      <c r="X23" s="771"/>
      <c r="Y23" s="771"/>
      <c r="Z23" s="771"/>
      <c r="AA23" s="771"/>
      <c r="AB23" s="771"/>
      <c r="AC23" s="771"/>
      <c r="AD23" s="771"/>
      <c r="AE23" s="771"/>
      <c r="AF23" s="771"/>
      <c r="AG23" s="771"/>
      <c r="AH23" s="771"/>
      <c r="AI23" s="771"/>
      <c r="AJ23" s="771"/>
      <c r="AK23" s="771"/>
      <c r="AL23" s="771"/>
      <c r="AM23" s="771"/>
      <c r="AN23" s="771"/>
      <c r="AO23" s="771"/>
      <c r="AP23" s="771"/>
      <c r="AQ23" s="772"/>
    </row>
    <row r="24" spans="2:46" ht="20.100000000000001" customHeight="1">
      <c r="B24" s="854" t="s">
        <v>2529</v>
      </c>
      <c r="C24" s="855"/>
      <c r="D24" s="855"/>
      <c r="E24" s="855"/>
      <c r="F24" s="855"/>
      <c r="G24" s="855"/>
      <c r="H24" s="855"/>
      <c r="I24" s="855"/>
      <c r="J24" s="855"/>
      <c r="K24" s="855"/>
      <c r="L24" s="855"/>
      <c r="M24" s="855"/>
      <c r="N24" s="855"/>
      <c r="O24" s="877">
        <f>基本情報!B27</f>
        <v>0</v>
      </c>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9"/>
    </row>
    <row r="25" spans="2:46" ht="15" customHeight="1">
      <c r="B25" s="900" t="s">
        <v>2265</v>
      </c>
      <c r="C25" s="901"/>
      <c r="D25" s="901"/>
      <c r="E25" s="901"/>
      <c r="F25" s="901"/>
      <c r="G25" s="901"/>
      <c r="H25" s="901"/>
      <c r="I25" s="901"/>
      <c r="J25" s="901"/>
      <c r="K25" s="901"/>
      <c r="L25" s="901"/>
      <c r="M25" s="901"/>
      <c r="N25" s="902"/>
      <c r="O25" s="893" t="s">
        <v>2266</v>
      </c>
      <c r="P25" s="894"/>
      <c r="Q25" s="894"/>
      <c r="R25" s="894"/>
      <c r="S25" s="894"/>
      <c r="T25" s="894"/>
      <c r="U25" s="894"/>
      <c r="V25" s="894"/>
      <c r="W25" s="894"/>
      <c r="X25" s="894"/>
      <c r="Y25" s="894"/>
      <c r="Z25" s="894"/>
      <c r="AA25" s="894"/>
      <c r="AB25" s="894"/>
      <c r="AC25" s="895"/>
      <c r="AD25" s="893" t="s">
        <v>2267</v>
      </c>
      <c r="AE25" s="894"/>
      <c r="AF25" s="894"/>
      <c r="AG25" s="894"/>
      <c r="AH25" s="894"/>
      <c r="AI25" s="894"/>
      <c r="AJ25" s="894"/>
      <c r="AK25" s="894"/>
      <c r="AL25" s="894"/>
      <c r="AM25" s="894"/>
      <c r="AN25" s="894"/>
      <c r="AO25" s="894"/>
      <c r="AP25" s="894"/>
      <c r="AQ25" s="895"/>
    </row>
    <row r="26" spans="2:46" ht="15" customHeight="1">
      <c r="B26" s="852" t="s">
        <v>2268</v>
      </c>
      <c r="C26" s="844"/>
      <c r="D26" s="844"/>
      <c r="E26" s="844"/>
      <c r="F26" s="844"/>
      <c r="G26" s="844"/>
      <c r="H26" s="844"/>
      <c r="I26" s="844"/>
      <c r="J26" s="844"/>
      <c r="K26" s="844"/>
      <c r="L26" s="844"/>
      <c r="M26" s="844"/>
      <c r="N26" s="853"/>
      <c r="O26" s="854" t="s">
        <v>2269</v>
      </c>
      <c r="P26" s="855"/>
      <c r="Q26" s="855"/>
      <c r="R26" s="855"/>
      <c r="S26" s="855"/>
      <c r="T26" s="855"/>
      <c r="U26" s="855"/>
      <c r="V26" s="855"/>
      <c r="W26" s="855"/>
      <c r="X26" s="855"/>
      <c r="Y26" s="855"/>
      <c r="Z26" s="855"/>
      <c r="AA26" s="855"/>
      <c r="AB26" s="855"/>
      <c r="AC26" s="856"/>
      <c r="AD26" s="896" t="s">
        <v>2269</v>
      </c>
      <c r="AE26" s="897"/>
      <c r="AF26" s="897"/>
      <c r="AG26" s="897"/>
      <c r="AH26" s="897"/>
      <c r="AI26" s="897"/>
      <c r="AJ26" s="897"/>
      <c r="AK26" s="897"/>
      <c r="AL26" s="897"/>
      <c r="AM26" s="897"/>
      <c r="AN26" s="897"/>
      <c r="AO26" s="897"/>
      <c r="AP26" s="897"/>
      <c r="AQ26" s="898"/>
    </row>
    <row r="27" spans="2:46" ht="15" customHeight="1">
      <c r="B27" s="881" t="s">
        <v>2270</v>
      </c>
      <c r="C27" s="882"/>
      <c r="D27" s="882"/>
      <c r="E27" s="882"/>
      <c r="F27" s="882"/>
      <c r="G27" s="882"/>
      <c r="H27" s="882"/>
      <c r="I27" s="882"/>
      <c r="J27" s="882"/>
      <c r="K27" s="882"/>
      <c r="L27" s="882"/>
      <c r="M27" s="882"/>
      <c r="N27" s="883"/>
      <c r="O27" s="764"/>
      <c r="P27" s="764"/>
      <c r="Q27" s="764"/>
      <c r="R27" s="764"/>
      <c r="S27" s="764"/>
      <c r="T27" s="764"/>
      <c r="U27" s="764"/>
      <c r="V27" s="764"/>
      <c r="W27" s="764"/>
      <c r="X27" s="764"/>
      <c r="Y27" s="764"/>
      <c r="Z27" s="764"/>
      <c r="AA27" s="764"/>
      <c r="AB27" s="764"/>
      <c r="AC27" s="764"/>
      <c r="AD27" s="890"/>
      <c r="AE27" s="890"/>
      <c r="AF27" s="890"/>
      <c r="AG27" s="890"/>
      <c r="AH27" s="890"/>
      <c r="AI27" s="890"/>
      <c r="AJ27" s="890"/>
      <c r="AK27" s="890"/>
      <c r="AL27" s="890"/>
      <c r="AM27" s="890"/>
      <c r="AN27" s="890"/>
      <c r="AO27" s="890"/>
      <c r="AP27" s="890"/>
      <c r="AQ27" s="890"/>
    </row>
    <row r="28" spans="2:46" ht="15" customHeight="1">
      <c r="B28" s="884"/>
      <c r="C28" s="885"/>
      <c r="D28" s="885"/>
      <c r="E28" s="885"/>
      <c r="F28" s="885"/>
      <c r="G28" s="885"/>
      <c r="H28" s="885"/>
      <c r="I28" s="885"/>
      <c r="J28" s="885"/>
      <c r="K28" s="885"/>
      <c r="L28" s="885"/>
      <c r="M28" s="885"/>
      <c r="N28" s="886"/>
      <c r="O28" s="764"/>
      <c r="P28" s="764"/>
      <c r="Q28" s="764"/>
      <c r="R28" s="764"/>
      <c r="S28" s="764"/>
      <c r="T28" s="764"/>
      <c r="U28" s="764"/>
      <c r="V28" s="764"/>
      <c r="W28" s="764"/>
      <c r="X28" s="764"/>
      <c r="Y28" s="764"/>
      <c r="Z28" s="764"/>
      <c r="AA28" s="764"/>
      <c r="AB28" s="764"/>
      <c r="AC28" s="764"/>
      <c r="AD28" s="890"/>
      <c r="AE28" s="890"/>
      <c r="AF28" s="890"/>
      <c r="AG28" s="890"/>
      <c r="AH28" s="890"/>
      <c r="AI28" s="890"/>
      <c r="AJ28" s="890"/>
      <c r="AK28" s="890"/>
      <c r="AL28" s="890"/>
      <c r="AM28" s="890"/>
      <c r="AN28" s="890"/>
      <c r="AO28" s="890"/>
      <c r="AP28" s="890"/>
      <c r="AQ28" s="890"/>
    </row>
    <row r="29" spans="2:46" ht="15" customHeight="1">
      <c r="B29" s="887"/>
      <c r="C29" s="888"/>
      <c r="D29" s="888"/>
      <c r="E29" s="888"/>
      <c r="F29" s="888"/>
      <c r="G29" s="888"/>
      <c r="H29" s="888"/>
      <c r="I29" s="888"/>
      <c r="J29" s="888"/>
      <c r="K29" s="888"/>
      <c r="L29" s="888"/>
      <c r="M29" s="888"/>
      <c r="N29" s="889"/>
      <c r="O29" s="764"/>
      <c r="P29" s="764"/>
      <c r="Q29" s="764"/>
      <c r="R29" s="764"/>
      <c r="S29" s="764"/>
      <c r="T29" s="764"/>
      <c r="U29" s="764"/>
      <c r="V29" s="764"/>
      <c r="W29" s="764"/>
      <c r="X29" s="764"/>
      <c r="Y29" s="764"/>
      <c r="Z29" s="764"/>
      <c r="AA29" s="764"/>
      <c r="AB29" s="764"/>
      <c r="AC29" s="764"/>
      <c r="AD29" s="890"/>
      <c r="AE29" s="890"/>
      <c r="AF29" s="890"/>
      <c r="AG29" s="890"/>
      <c r="AH29" s="890"/>
      <c r="AI29" s="890"/>
      <c r="AJ29" s="890"/>
      <c r="AK29" s="890"/>
      <c r="AL29" s="890"/>
      <c r="AM29" s="890"/>
      <c r="AN29" s="890"/>
      <c r="AO29" s="890"/>
      <c r="AP29" s="890"/>
      <c r="AQ29" s="890"/>
    </row>
    <row r="30" spans="2:46" ht="15" customHeight="1">
      <c r="B30" s="892" t="s">
        <v>2767</v>
      </c>
      <c r="C30" s="882"/>
      <c r="D30" s="882"/>
      <c r="E30" s="882"/>
      <c r="F30" s="882"/>
      <c r="G30" s="882"/>
      <c r="H30" s="882"/>
      <c r="I30" s="882"/>
      <c r="J30" s="882"/>
      <c r="K30" s="882"/>
      <c r="L30" s="882"/>
      <c r="M30" s="882"/>
      <c r="N30" s="883"/>
      <c r="O30" s="764"/>
      <c r="P30" s="764"/>
      <c r="Q30" s="764"/>
      <c r="R30" s="764"/>
      <c r="S30" s="764"/>
      <c r="T30" s="764"/>
      <c r="U30" s="764"/>
      <c r="V30" s="764"/>
      <c r="W30" s="764"/>
      <c r="X30" s="764"/>
      <c r="Y30" s="764"/>
      <c r="Z30" s="764"/>
      <c r="AA30" s="764"/>
      <c r="AB30" s="764"/>
      <c r="AC30" s="764"/>
      <c r="AD30" s="890"/>
      <c r="AE30" s="890"/>
      <c r="AF30" s="890"/>
      <c r="AG30" s="890"/>
      <c r="AH30" s="890"/>
      <c r="AI30" s="890"/>
      <c r="AJ30" s="890"/>
      <c r="AK30" s="890"/>
      <c r="AL30" s="890"/>
      <c r="AM30" s="890"/>
      <c r="AN30" s="890"/>
      <c r="AO30" s="890"/>
      <c r="AP30" s="890"/>
      <c r="AQ30" s="890"/>
    </row>
    <row r="31" spans="2:46" ht="15" customHeight="1">
      <c r="B31" s="884"/>
      <c r="C31" s="885"/>
      <c r="D31" s="885"/>
      <c r="E31" s="885"/>
      <c r="F31" s="885"/>
      <c r="G31" s="885"/>
      <c r="H31" s="885"/>
      <c r="I31" s="885"/>
      <c r="J31" s="885"/>
      <c r="K31" s="885"/>
      <c r="L31" s="885"/>
      <c r="M31" s="885"/>
      <c r="N31" s="886"/>
      <c r="O31" s="764"/>
      <c r="P31" s="764"/>
      <c r="Q31" s="764"/>
      <c r="R31" s="764"/>
      <c r="S31" s="764"/>
      <c r="T31" s="764"/>
      <c r="U31" s="764"/>
      <c r="V31" s="764"/>
      <c r="W31" s="764"/>
      <c r="X31" s="764"/>
      <c r="Y31" s="764"/>
      <c r="Z31" s="764"/>
      <c r="AA31" s="764"/>
      <c r="AB31" s="764"/>
      <c r="AC31" s="764"/>
      <c r="AD31" s="890"/>
      <c r="AE31" s="890"/>
      <c r="AF31" s="890"/>
      <c r="AG31" s="890"/>
      <c r="AH31" s="890"/>
      <c r="AI31" s="890"/>
      <c r="AJ31" s="890"/>
      <c r="AK31" s="890"/>
      <c r="AL31" s="890"/>
      <c r="AM31" s="890"/>
      <c r="AN31" s="890"/>
      <c r="AO31" s="890"/>
      <c r="AP31" s="890"/>
      <c r="AQ31" s="890"/>
    </row>
    <row r="32" spans="2:46" ht="15" customHeight="1">
      <c r="B32" s="887"/>
      <c r="C32" s="888"/>
      <c r="D32" s="888"/>
      <c r="E32" s="888"/>
      <c r="F32" s="888"/>
      <c r="G32" s="888"/>
      <c r="H32" s="888"/>
      <c r="I32" s="888"/>
      <c r="J32" s="888"/>
      <c r="K32" s="888"/>
      <c r="L32" s="888"/>
      <c r="M32" s="888"/>
      <c r="N32" s="889"/>
      <c r="O32" s="764"/>
      <c r="P32" s="764"/>
      <c r="Q32" s="764"/>
      <c r="R32" s="764"/>
      <c r="S32" s="764"/>
      <c r="T32" s="764"/>
      <c r="U32" s="764"/>
      <c r="V32" s="764"/>
      <c r="W32" s="764"/>
      <c r="X32" s="764"/>
      <c r="Y32" s="764"/>
      <c r="Z32" s="764"/>
      <c r="AA32" s="764"/>
      <c r="AB32" s="764"/>
      <c r="AC32" s="764"/>
      <c r="AD32" s="890"/>
      <c r="AE32" s="890"/>
      <c r="AF32" s="890"/>
      <c r="AG32" s="890"/>
      <c r="AH32" s="890"/>
      <c r="AI32" s="890"/>
      <c r="AJ32" s="890"/>
      <c r="AK32" s="890"/>
      <c r="AL32" s="890"/>
      <c r="AM32" s="890"/>
      <c r="AN32" s="890"/>
      <c r="AO32" s="890"/>
      <c r="AP32" s="890"/>
      <c r="AQ32" s="890"/>
    </row>
    <row r="33" spans="2:43" ht="15" customHeight="1">
      <c r="B33" s="881" t="s">
        <v>2271</v>
      </c>
      <c r="C33" s="882"/>
      <c r="D33" s="882"/>
      <c r="E33" s="882"/>
      <c r="F33" s="882"/>
      <c r="G33" s="882"/>
      <c r="H33" s="882"/>
      <c r="I33" s="882"/>
      <c r="J33" s="882"/>
      <c r="K33" s="882"/>
      <c r="L33" s="882"/>
      <c r="M33" s="882"/>
      <c r="N33" s="883"/>
      <c r="O33" s="764"/>
      <c r="P33" s="764"/>
      <c r="Q33" s="764"/>
      <c r="R33" s="764"/>
      <c r="S33" s="764"/>
      <c r="T33" s="764"/>
      <c r="U33" s="764"/>
      <c r="V33" s="764"/>
      <c r="W33" s="764"/>
      <c r="X33" s="764"/>
      <c r="Y33" s="764"/>
      <c r="Z33" s="764"/>
      <c r="AA33" s="764"/>
      <c r="AB33" s="764"/>
      <c r="AC33" s="764"/>
      <c r="AD33" s="891"/>
      <c r="AE33" s="891"/>
      <c r="AF33" s="891"/>
      <c r="AG33" s="891"/>
      <c r="AH33" s="891"/>
      <c r="AI33" s="891"/>
      <c r="AJ33" s="891"/>
      <c r="AK33" s="891"/>
      <c r="AL33" s="891"/>
      <c r="AM33" s="891"/>
      <c r="AN33" s="891"/>
      <c r="AO33" s="891"/>
      <c r="AP33" s="891"/>
      <c r="AQ33" s="891"/>
    </row>
    <row r="34" spans="2:43" ht="15" customHeight="1">
      <c r="B34" s="884"/>
      <c r="C34" s="885"/>
      <c r="D34" s="885"/>
      <c r="E34" s="885"/>
      <c r="F34" s="885"/>
      <c r="G34" s="885"/>
      <c r="H34" s="885"/>
      <c r="I34" s="885"/>
      <c r="J34" s="885"/>
      <c r="K34" s="885"/>
      <c r="L34" s="885"/>
      <c r="M34" s="885"/>
      <c r="N34" s="886"/>
      <c r="O34" s="764"/>
      <c r="P34" s="764"/>
      <c r="Q34" s="764"/>
      <c r="R34" s="764"/>
      <c r="S34" s="764"/>
      <c r="T34" s="764"/>
      <c r="U34" s="764"/>
      <c r="V34" s="764"/>
      <c r="W34" s="764"/>
      <c r="X34" s="764"/>
      <c r="Y34" s="764"/>
      <c r="Z34" s="764"/>
      <c r="AA34" s="764"/>
      <c r="AB34" s="764"/>
      <c r="AC34" s="764"/>
      <c r="AD34" s="891"/>
      <c r="AE34" s="891"/>
      <c r="AF34" s="891"/>
      <c r="AG34" s="891"/>
      <c r="AH34" s="891"/>
      <c r="AI34" s="891"/>
      <c r="AJ34" s="891"/>
      <c r="AK34" s="891"/>
      <c r="AL34" s="891"/>
      <c r="AM34" s="891"/>
      <c r="AN34" s="891"/>
      <c r="AO34" s="891"/>
      <c r="AP34" s="891"/>
      <c r="AQ34" s="891"/>
    </row>
    <row r="35" spans="2:43" ht="15" customHeight="1">
      <c r="B35" s="887"/>
      <c r="C35" s="888"/>
      <c r="D35" s="888"/>
      <c r="E35" s="888"/>
      <c r="F35" s="888"/>
      <c r="G35" s="888"/>
      <c r="H35" s="888"/>
      <c r="I35" s="888"/>
      <c r="J35" s="888"/>
      <c r="K35" s="888"/>
      <c r="L35" s="888"/>
      <c r="M35" s="888"/>
      <c r="N35" s="889"/>
      <c r="O35" s="764"/>
      <c r="P35" s="764"/>
      <c r="Q35" s="764"/>
      <c r="R35" s="764"/>
      <c r="S35" s="764"/>
      <c r="T35" s="764"/>
      <c r="U35" s="764"/>
      <c r="V35" s="764"/>
      <c r="W35" s="764"/>
      <c r="X35" s="764"/>
      <c r="Y35" s="764"/>
      <c r="Z35" s="764"/>
      <c r="AA35" s="764"/>
      <c r="AB35" s="764"/>
      <c r="AC35" s="764"/>
      <c r="AD35" s="891"/>
      <c r="AE35" s="891"/>
      <c r="AF35" s="891"/>
      <c r="AG35" s="891"/>
      <c r="AH35" s="891"/>
      <c r="AI35" s="891"/>
      <c r="AJ35" s="891"/>
      <c r="AK35" s="891"/>
      <c r="AL35" s="891"/>
      <c r="AM35" s="891"/>
      <c r="AN35" s="891"/>
      <c r="AO35" s="891"/>
      <c r="AP35" s="891"/>
      <c r="AQ35" s="891"/>
    </row>
    <row r="36" spans="2:43" ht="15" customHeight="1">
      <c r="B36" s="881" t="s">
        <v>2272</v>
      </c>
      <c r="C36" s="882"/>
      <c r="D36" s="882"/>
      <c r="E36" s="882"/>
      <c r="F36" s="882"/>
      <c r="G36" s="882"/>
      <c r="H36" s="882"/>
      <c r="I36" s="882"/>
      <c r="J36" s="882"/>
      <c r="K36" s="882"/>
      <c r="L36" s="882"/>
      <c r="M36" s="882"/>
      <c r="N36" s="883"/>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row>
    <row r="37" spans="2:43" ht="15" customHeight="1">
      <c r="B37" s="884"/>
      <c r="C37" s="885"/>
      <c r="D37" s="885"/>
      <c r="E37" s="885"/>
      <c r="F37" s="885"/>
      <c r="G37" s="885"/>
      <c r="H37" s="885"/>
      <c r="I37" s="885"/>
      <c r="J37" s="885"/>
      <c r="K37" s="885"/>
      <c r="L37" s="885"/>
      <c r="M37" s="885"/>
      <c r="N37" s="886"/>
      <c r="O37" s="890"/>
      <c r="P37" s="890"/>
      <c r="Q37" s="890"/>
      <c r="R37" s="890"/>
      <c r="S37" s="890"/>
      <c r="T37" s="890"/>
      <c r="U37" s="890"/>
      <c r="V37" s="890"/>
      <c r="W37" s="890"/>
      <c r="X37" s="890"/>
      <c r="Y37" s="890"/>
      <c r="Z37" s="890"/>
      <c r="AA37" s="890"/>
      <c r="AB37" s="890"/>
      <c r="AC37" s="890"/>
      <c r="AD37" s="890"/>
      <c r="AE37" s="890"/>
      <c r="AF37" s="890"/>
      <c r="AG37" s="890"/>
      <c r="AH37" s="890"/>
      <c r="AI37" s="890"/>
      <c r="AJ37" s="890"/>
      <c r="AK37" s="890"/>
      <c r="AL37" s="890"/>
      <c r="AM37" s="890"/>
      <c r="AN37" s="890"/>
      <c r="AO37" s="890"/>
      <c r="AP37" s="890"/>
      <c r="AQ37" s="890"/>
    </row>
    <row r="38" spans="2:43" ht="15" customHeight="1">
      <c r="B38" s="887"/>
      <c r="C38" s="888"/>
      <c r="D38" s="888"/>
      <c r="E38" s="888"/>
      <c r="F38" s="888"/>
      <c r="G38" s="888"/>
      <c r="H38" s="888"/>
      <c r="I38" s="888"/>
      <c r="J38" s="888"/>
      <c r="K38" s="888"/>
      <c r="L38" s="888"/>
      <c r="M38" s="888"/>
      <c r="N38" s="889"/>
      <c r="O38" s="890"/>
      <c r="P38" s="890"/>
      <c r="Q38" s="890"/>
      <c r="R38" s="890"/>
      <c r="S38" s="890"/>
      <c r="T38" s="890"/>
      <c r="U38" s="890"/>
      <c r="V38" s="890"/>
      <c r="W38" s="890"/>
      <c r="X38" s="890"/>
      <c r="Y38" s="890"/>
      <c r="Z38" s="890"/>
      <c r="AA38" s="890"/>
      <c r="AB38" s="890"/>
      <c r="AC38" s="890"/>
      <c r="AD38" s="890"/>
      <c r="AE38" s="890"/>
      <c r="AF38" s="890"/>
      <c r="AG38" s="890"/>
      <c r="AH38" s="890"/>
      <c r="AI38" s="890"/>
      <c r="AJ38" s="890"/>
      <c r="AK38" s="890"/>
      <c r="AL38" s="890"/>
      <c r="AM38" s="890"/>
      <c r="AN38" s="890"/>
      <c r="AO38" s="890"/>
      <c r="AP38" s="890"/>
      <c r="AQ38" s="890"/>
    </row>
    <row r="39" spans="2:43" ht="15" customHeight="1">
      <c r="B39" s="508" t="s">
        <v>2541</v>
      </c>
      <c r="G39" s="508"/>
      <c r="AP39" s="428"/>
    </row>
  </sheetData>
  <sheetProtection algorithmName="SHA-512" hashValue="+h9QAutAes5sFQGhM4uQRrPRuTx6Dp148gGklaGKlgf9NaWfn/9M9aJJkJQAqHk2xQNTaFE1yJ8ZZHBV5OqkKg==" saltValue="iZlLAMIfRmIdYj5nfnzfNg==" spinCount="100000" sheet="1" formatCells="0" selectLockedCells="1"/>
  <mergeCells count="56">
    <mergeCell ref="AD26:AQ26"/>
    <mergeCell ref="D21:AP21"/>
    <mergeCell ref="B24:N24"/>
    <mergeCell ref="B22:N23"/>
    <mergeCell ref="O22:T22"/>
    <mergeCell ref="O24:AQ24"/>
    <mergeCell ref="B25:N25"/>
    <mergeCell ref="B26:N26"/>
    <mergeCell ref="O25:AC25"/>
    <mergeCell ref="O26:AC26"/>
    <mergeCell ref="U22:AQ22"/>
    <mergeCell ref="O23:T23"/>
    <mergeCell ref="U23:AQ23"/>
    <mergeCell ref="BV6:BY7"/>
    <mergeCell ref="CA6:CC7"/>
    <mergeCell ref="CD6:CQ7"/>
    <mergeCell ref="AA8:AQ9"/>
    <mergeCell ref="BV8:BY9"/>
    <mergeCell ref="CA8:CQ9"/>
    <mergeCell ref="BV10:BY10"/>
    <mergeCell ref="CA10:CF10"/>
    <mergeCell ref="CH10:CQ10"/>
    <mergeCell ref="AA10:AG10"/>
    <mergeCell ref="AH10:AQ10"/>
    <mergeCell ref="AO3:AP3"/>
    <mergeCell ref="B14:AQ15"/>
    <mergeCell ref="AA6:AC7"/>
    <mergeCell ref="AD6:AQ7"/>
    <mergeCell ref="N17:S17"/>
    <mergeCell ref="L17:M17"/>
    <mergeCell ref="J17:K17"/>
    <mergeCell ref="C17:D17"/>
    <mergeCell ref="AE3:AH3"/>
    <mergeCell ref="AI3:AJ3"/>
    <mergeCell ref="AK3:AL3"/>
    <mergeCell ref="U6:Y7"/>
    <mergeCell ref="U8:Y9"/>
    <mergeCell ref="U10:Y10"/>
    <mergeCell ref="AM3:AN3"/>
    <mergeCell ref="B12:AQ13"/>
    <mergeCell ref="W17:AQ17"/>
    <mergeCell ref="T17:V17"/>
    <mergeCell ref="B27:N29"/>
    <mergeCell ref="AD36:AQ38"/>
    <mergeCell ref="AD33:AQ35"/>
    <mergeCell ref="O36:AC38"/>
    <mergeCell ref="O33:AC35"/>
    <mergeCell ref="AD30:AQ32"/>
    <mergeCell ref="B30:N32"/>
    <mergeCell ref="B33:N35"/>
    <mergeCell ref="B36:N38"/>
    <mergeCell ref="O30:AC32"/>
    <mergeCell ref="O27:AC29"/>
    <mergeCell ref="AD27:AQ29"/>
    <mergeCell ref="B18:AQ19"/>
    <mergeCell ref="AD25:AQ25"/>
  </mergeCells>
  <phoneticPr fontId="56"/>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0" max="2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FFFF00"/>
  </sheetPr>
  <dimension ref="B1:CQ39"/>
  <sheetViews>
    <sheetView showGridLines="0" showZeros="0" view="pageBreakPreview" zoomScaleNormal="100" zoomScaleSheetLayoutView="100" workbookViewId="0">
      <selection activeCell="O29" sqref="O29:AQ33"/>
    </sheetView>
  </sheetViews>
  <sheetFormatPr defaultColWidth="2.125" defaultRowHeight="15" customHeight="1"/>
  <cols>
    <col min="1" max="5" width="2.125" style="118"/>
    <col min="6" max="6" width="3.25" style="119" bestFit="1" customWidth="1"/>
    <col min="7" max="7" width="2.125" style="118"/>
    <col min="8" max="8" width="3.25" style="119" bestFit="1" customWidth="1"/>
    <col min="9" max="9" width="2.125" style="118"/>
    <col min="10" max="10" width="2.125" style="119"/>
    <col min="11" max="38" width="2.125" style="118"/>
    <col min="39" max="42" width="2.125" style="119"/>
    <col min="43" max="43" width="4.5" style="119" customWidth="1"/>
    <col min="44" max="46" width="2.125" style="119"/>
    <col min="47" max="16384" width="2.125" style="118"/>
  </cols>
  <sheetData>
    <row r="1" spans="2:95" ht="15" customHeight="1">
      <c r="B1" s="118" t="s">
        <v>2677</v>
      </c>
    </row>
    <row r="2" spans="2:95" ht="15" customHeight="1">
      <c r="AJ2" s="120"/>
      <c r="AK2" s="120"/>
      <c r="AL2" s="120"/>
      <c r="AQ2" s="120"/>
      <c r="AU2" s="121"/>
      <c r="AV2" s="118" t="s">
        <v>2205</v>
      </c>
    </row>
    <row r="3" spans="2:95" ht="15" customHeight="1">
      <c r="AE3" s="814"/>
      <c r="AF3" s="814"/>
      <c r="AG3" s="814"/>
      <c r="AH3" s="814"/>
      <c r="AI3" s="815" t="s">
        <v>2206</v>
      </c>
      <c r="AJ3" s="815"/>
      <c r="AK3" s="812"/>
      <c r="AL3" s="812"/>
      <c r="AM3" s="815" t="s">
        <v>2207</v>
      </c>
      <c r="AN3" s="815"/>
      <c r="AO3" s="812"/>
      <c r="AP3" s="812"/>
      <c r="AQ3" s="122" t="s">
        <v>2208</v>
      </c>
    </row>
    <row r="4" spans="2:95" ht="15" customHeight="1">
      <c r="B4" s="118" t="s">
        <v>2209</v>
      </c>
      <c r="AE4" s="428"/>
      <c r="AF4" s="428"/>
      <c r="AG4" s="428"/>
      <c r="AH4" s="428"/>
      <c r="AI4" s="122"/>
      <c r="AJ4" s="122"/>
      <c r="AK4" s="122"/>
      <c r="AL4" s="122"/>
      <c r="AM4" s="122"/>
      <c r="AN4" s="122"/>
      <c r="AO4" s="122"/>
      <c r="AP4" s="122"/>
      <c r="AT4" s="118"/>
    </row>
    <row r="5" spans="2:95" s="1" customFormat="1" ht="15" customHeight="1">
      <c r="B5" s="118" t="s">
        <v>2256</v>
      </c>
      <c r="C5" s="118"/>
      <c r="F5" s="2"/>
      <c r="H5" s="2"/>
      <c r="J5" s="2"/>
      <c r="V5" s="10" t="s">
        <v>2742</v>
      </c>
      <c r="W5" s="5"/>
      <c r="X5" s="5"/>
      <c r="Y5" s="5"/>
      <c r="Z5" s="5"/>
      <c r="AD5" s="2"/>
      <c r="AE5" s="2"/>
      <c r="AF5" s="2"/>
      <c r="AG5" s="2"/>
      <c r="AH5" s="2"/>
      <c r="AI5" s="2"/>
      <c r="AJ5" s="2"/>
      <c r="AK5" s="2"/>
      <c r="AL5" s="2"/>
      <c r="AM5" s="2"/>
      <c r="AN5" s="2"/>
      <c r="AO5" s="2"/>
      <c r="AP5" s="2"/>
      <c r="AQ5" s="2"/>
      <c r="AR5" s="2"/>
      <c r="BV5" s="5"/>
      <c r="BW5" s="5"/>
      <c r="BX5" s="5"/>
      <c r="BY5" s="5"/>
      <c r="BZ5" s="5"/>
      <c r="CD5" s="2"/>
      <c r="CE5" s="2"/>
      <c r="CF5" s="2"/>
      <c r="CG5" s="2"/>
      <c r="CH5" s="2"/>
      <c r="CI5" s="2"/>
      <c r="CJ5" s="2"/>
      <c r="CK5" s="2"/>
      <c r="CL5" s="2"/>
      <c r="CM5" s="2"/>
      <c r="CN5" s="2"/>
      <c r="CO5" s="2"/>
      <c r="CP5" s="2"/>
      <c r="CQ5" s="2"/>
    </row>
    <row r="6" spans="2:95" s="1" customFormat="1" ht="15" customHeight="1">
      <c r="F6" s="2"/>
      <c r="H6" s="2"/>
      <c r="J6" s="2"/>
      <c r="U6" s="718" t="s">
        <v>6</v>
      </c>
      <c r="V6" s="718"/>
      <c r="W6" s="718"/>
      <c r="X6" s="718"/>
      <c r="Y6" s="718"/>
      <c r="Z6" s="482"/>
      <c r="AA6" s="719" t="str">
        <f>IF(基本情報!$E$6="","",基本情報!$E$6)</f>
        <v/>
      </c>
      <c r="AB6" s="719"/>
      <c r="AC6" s="719"/>
      <c r="AD6" s="720" t="str">
        <f>IF(基本情報!$E$7="","",基本情報!$E$7)</f>
        <v/>
      </c>
      <c r="AE6" s="720"/>
      <c r="AF6" s="720"/>
      <c r="AG6" s="720"/>
      <c r="AH6" s="720"/>
      <c r="AI6" s="720"/>
      <c r="AJ6" s="720"/>
      <c r="AK6" s="720"/>
      <c r="AL6" s="720"/>
      <c r="AM6" s="720"/>
      <c r="AN6" s="720"/>
      <c r="AO6" s="720"/>
      <c r="AP6" s="720"/>
      <c r="AQ6" s="720"/>
      <c r="AR6" s="2"/>
      <c r="BV6" s="718"/>
      <c r="BW6" s="718"/>
      <c r="BX6" s="718"/>
      <c r="BY6" s="718"/>
      <c r="BZ6" s="482"/>
      <c r="CA6" s="719"/>
      <c r="CB6" s="719"/>
      <c r="CC6" s="719"/>
      <c r="CD6" s="720"/>
      <c r="CE6" s="720"/>
      <c r="CF6" s="720"/>
      <c r="CG6" s="720"/>
      <c r="CH6" s="720"/>
      <c r="CI6" s="720"/>
      <c r="CJ6" s="720"/>
      <c r="CK6" s="720"/>
      <c r="CL6" s="720"/>
      <c r="CM6" s="720"/>
      <c r="CN6" s="720"/>
      <c r="CO6" s="720"/>
      <c r="CP6" s="720"/>
      <c r="CQ6" s="720"/>
    </row>
    <row r="7" spans="2:95" s="1" customFormat="1" ht="15" customHeight="1">
      <c r="F7" s="2"/>
      <c r="H7" s="2"/>
      <c r="J7" s="2"/>
      <c r="U7" s="718"/>
      <c r="V7" s="718"/>
      <c r="W7" s="718"/>
      <c r="X7" s="718"/>
      <c r="Y7" s="718"/>
      <c r="Z7" s="482"/>
      <c r="AA7" s="719"/>
      <c r="AB7" s="719"/>
      <c r="AC7" s="719"/>
      <c r="AD7" s="720"/>
      <c r="AE7" s="720"/>
      <c r="AF7" s="720"/>
      <c r="AG7" s="720"/>
      <c r="AH7" s="720"/>
      <c r="AI7" s="720"/>
      <c r="AJ7" s="720"/>
      <c r="AK7" s="720"/>
      <c r="AL7" s="720"/>
      <c r="AM7" s="720"/>
      <c r="AN7" s="720"/>
      <c r="AO7" s="720"/>
      <c r="AP7" s="720"/>
      <c r="AQ7" s="720"/>
      <c r="AR7" s="2"/>
      <c r="BV7" s="718"/>
      <c r="BW7" s="718"/>
      <c r="BX7" s="718"/>
      <c r="BY7" s="718"/>
      <c r="BZ7" s="482"/>
      <c r="CA7" s="719"/>
      <c r="CB7" s="719"/>
      <c r="CC7" s="719"/>
      <c r="CD7" s="720"/>
      <c r="CE7" s="720"/>
      <c r="CF7" s="720"/>
      <c r="CG7" s="720"/>
      <c r="CH7" s="720"/>
      <c r="CI7" s="720"/>
      <c r="CJ7" s="720"/>
      <c r="CK7" s="720"/>
      <c r="CL7" s="720"/>
      <c r="CM7" s="720"/>
      <c r="CN7" s="720"/>
      <c r="CO7" s="720"/>
      <c r="CP7" s="720"/>
      <c r="CQ7" s="720"/>
    </row>
    <row r="8" spans="2:95" s="1" customFormat="1" ht="15" customHeight="1">
      <c r="F8" s="2"/>
      <c r="H8" s="2"/>
      <c r="J8" s="2"/>
      <c r="U8" s="718" t="s">
        <v>2761</v>
      </c>
      <c r="V8" s="718"/>
      <c r="W8" s="718"/>
      <c r="X8" s="718"/>
      <c r="Y8" s="718"/>
      <c r="Z8" s="482"/>
      <c r="AA8" s="720" t="str">
        <f>IF(基本情報!$E$5="","",基本情報!$E$5)</f>
        <v/>
      </c>
      <c r="AB8" s="720"/>
      <c r="AC8" s="720"/>
      <c r="AD8" s="720"/>
      <c r="AE8" s="720"/>
      <c r="AF8" s="720"/>
      <c r="AG8" s="720"/>
      <c r="AH8" s="720"/>
      <c r="AI8" s="720"/>
      <c r="AJ8" s="720"/>
      <c r="AK8" s="720"/>
      <c r="AL8" s="720"/>
      <c r="AM8" s="720"/>
      <c r="AN8" s="720"/>
      <c r="AO8" s="720"/>
      <c r="AP8" s="720"/>
      <c r="AQ8" s="720"/>
      <c r="AR8" s="2"/>
      <c r="BV8" s="718"/>
      <c r="BW8" s="718"/>
      <c r="BX8" s="718"/>
      <c r="BY8" s="718"/>
      <c r="BZ8" s="482"/>
      <c r="CA8" s="720"/>
      <c r="CB8" s="720"/>
      <c r="CC8" s="720"/>
      <c r="CD8" s="720"/>
      <c r="CE8" s="720"/>
      <c r="CF8" s="720"/>
      <c r="CG8" s="720"/>
      <c r="CH8" s="720"/>
      <c r="CI8" s="720"/>
      <c r="CJ8" s="720"/>
      <c r="CK8" s="720"/>
      <c r="CL8" s="720"/>
      <c r="CM8" s="720"/>
      <c r="CN8" s="720"/>
      <c r="CO8" s="720"/>
      <c r="CP8" s="720"/>
      <c r="CQ8" s="720"/>
    </row>
    <row r="9" spans="2:95" s="1" customFormat="1" ht="15" customHeight="1">
      <c r="F9" s="2"/>
      <c r="H9" s="2"/>
      <c r="J9" s="2"/>
      <c r="U9" s="718"/>
      <c r="V9" s="718"/>
      <c r="W9" s="718"/>
      <c r="X9" s="718"/>
      <c r="Y9" s="718"/>
      <c r="Z9" s="482"/>
      <c r="AA9" s="720"/>
      <c r="AB9" s="720"/>
      <c r="AC9" s="720"/>
      <c r="AD9" s="720"/>
      <c r="AE9" s="720"/>
      <c r="AF9" s="720"/>
      <c r="AG9" s="720"/>
      <c r="AH9" s="720"/>
      <c r="AI9" s="720"/>
      <c r="AJ9" s="720"/>
      <c r="AK9" s="720"/>
      <c r="AL9" s="720"/>
      <c r="AM9" s="720"/>
      <c r="AN9" s="720"/>
      <c r="AO9" s="720"/>
      <c r="AP9" s="720"/>
      <c r="AQ9" s="720"/>
      <c r="AR9" s="2"/>
      <c r="BV9" s="718"/>
      <c r="BW9" s="718"/>
      <c r="BX9" s="718"/>
      <c r="BY9" s="718"/>
      <c r="BZ9" s="482"/>
      <c r="CA9" s="720"/>
      <c r="CB9" s="720"/>
      <c r="CC9" s="720"/>
      <c r="CD9" s="720"/>
      <c r="CE9" s="720"/>
      <c r="CF9" s="720"/>
      <c r="CG9" s="720"/>
      <c r="CH9" s="720"/>
      <c r="CI9" s="720"/>
      <c r="CJ9" s="720"/>
      <c r="CK9" s="720"/>
      <c r="CL9" s="720"/>
      <c r="CM9" s="720"/>
      <c r="CN9" s="720"/>
      <c r="CO9" s="720"/>
      <c r="CP9" s="720"/>
      <c r="CQ9" s="720"/>
    </row>
    <row r="10" spans="2:95" s="1" customFormat="1" ht="33" customHeight="1">
      <c r="F10" s="2"/>
      <c r="H10" s="2"/>
      <c r="J10" s="2"/>
      <c r="U10" s="794" t="s">
        <v>2773</v>
      </c>
      <c r="V10" s="794"/>
      <c r="W10" s="794"/>
      <c r="X10" s="794"/>
      <c r="Y10" s="794"/>
      <c r="Z10" s="592"/>
      <c r="AA10" s="720" t="str">
        <f>IF(基本情報!$E$8="","",基本情報!$E$8)</f>
        <v/>
      </c>
      <c r="AB10" s="720"/>
      <c r="AC10" s="720"/>
      <c r="AD10" s="720"/>
      <c r="AE10" s="720"/>
      <c r="AF10" s="720"/>
      <c r="AG10" s="720"/>
      <c r="AH10" s="720" t="str">
        <f>IF(基本情報!$E$10="","",基本情報!$E$10)</f>
        <v/>
      </c>
      <c r="AI10" s="720"/>
      <c r="AJ10" s="720"/>
      <c r="AK10" s="720"/>
      <c r="AL10" s="720"/>
      <c r="AM10" s="720"/>
      <c r="AN10" s="720"/>
      <c r="AO10" s="720"/>
      <c r="AP10" s="720"/>
      <c r="AQ10" s="720"/>
      <c r="AR10" s="2"/>
      <c r="BV10" s="721"/>
      <c r="BW10" s="721"/>
      <c r="BX10" s="721"/>
      <c r="BY10" s="721"/>
      <c r="BZ10" s="592"/>
      <c r="CA10" s="720"/>
      <c r="CB10" s="720"/>
      <c r="CC10" s="720"/>
      <c r="CD10" s="720"/>
      <c r="CE10" s="720"/>
      <c r="CF10" s="720"/>
      <c r="CG10" s="480"/>
      <c r="CH10" s="720"/>
      <c r="CI10" s="720"/>
      <c r="CJ10" s="720"/>
      <c r="CK10" s="720"/>
      <c r="CL10" s="720"/>
      <c r="CM10" s="720"/>
      <c r="CN10" s="720"/>
      <c r="CO10" s="720"/>
      <c r="CP10" s="720"/>
      <c r="CQ10" s="720"/>
    </row>
    <row r="11" spans="2:95" s="1" customFormat="1" ht="12.95" customHeight="1">
      <c r="F11" s="2"/>
      <c r="H11" s="2"/>
      <c r="J11" s="2"/>
      <c r="V11" s="592"/>
      <c r="W11" s="592"/>
      <c r="X11" s="592"/>
      <c r="Y11" s="592"/>
      <c r="Z11" s="592"/>
      <c r="AA11" s="4"/>
      <c r="AB11" s="4"/>
      <c r="AC11" s="4"/>
      <c r="AD11" s="4"/>
      <c r="AE11" s="4"/>
      <c r="AF11" s="4"/>
      <c r="AG11" s="4"/>
      <c r="AH11" s="523"/>
      <c r="AI11" s="523"/>
      <c r="AJ11" s="523"/>
      <c r="AK11" s="523"/>
      <c r="AL11" s="523"/>
      <c r="AM11" s="523"/>
      <c r="AN11" s="523"/>
      <c r="AO11" s="523"/>
      <c r="AP11" s="523"/>
      <c r="AQ11" s="523"/>
      <c r="AR11" s="2"/>
      <c r="AT11" s="34"/>
      <c r="BV11" s="482"/>
      <c r="BW11" s="482"/>
      <c r="BX11" s="482"/>
      <c r="BY11" s="482"/>
      <c r="BZ11" s="592"/>
      <c r="CA11" s="523"/>
      <c r="CB11" s="523"/>
      <c r="CC11" s="523"/>
      <c r="CD11" s="523"/>
      <c r="CE11" s="523"/>
      <c r="CF11" s="523"/>
      <c r="CG11" s="523"/>
      <c r="CH11" s="523"/>
      <c r="CI11" s="523"/>
      <c r="CJ11" s="523"/>
      <c r="CK11" s="523"/>
      <c r="CL11" s="523"/>
      <c r="CM11" s="523"/>
      <c r="CN11" s="523"/>
      <c r="CO11" s="523"/>
      <c r="CP11" s="523"/>
      <c r="CQ11" s="523"/>
    </row>
    <row r="12" spans="2:95" ht="15" customHeight="1">
      <c r="B12" s="818" t="s">
        <v>2709</v>
      </c>
      <c r="C12" s="818"/>
      <c r="D12" s="818"/>
      <c r="E12" s="818"/>
      <c r="F12" s="818"/>
      <c r="G12" s="818"/>
      <c r="H12" s="818"/>
      <c r="I12" s="818"/>
      <c r="J12" s="818"/>
      <c r="K12" s="818"/>
      <c r="L12" s="818"/>
      <c r="M12" s="818"/>
      <c r="N12" s="818"/>
      <c r="O12" s="818"/>
      <c r="P12" s="818"/>
      <c r="Q12" s="818"/>
      <c r="R12" s="818"/>
      <c r="S12" s="818"/>
      <c r="T12" s="818"/>
      <c r="U12" s="818"/>
      <c r="V12" s="818"/>
      <c r="W12" s="818"/>
      <c r="X12" s="818"/>
      <c r="Y12" s="818"/>
      <c r="Z12" s="818"/>
      <c r="AA12" s="818"/>
      <c r="AB12" s="818"/>
      <c r="AC12" s="818"/>
      <c r="AD12" s="818"/>
      <c r="AE12" s="818"/>
      <c r="AF12" s="818"/>
      <c r="AG12" s="818"/>
      <c r="AH12" s="818"/>
      <c r="AI12" s="818"/>
      <c r="AJ12" s="818"/>
      <c r="AK12" s="818"/>
      <c r="AL12" s="818"/>
      <c r="AM12" s="818"/>
      <c r="AN12" s="818"/>
      <c r="AO12" s="818"/>
      <c r="AP12" s="818"/>
      <c r="AQ12" s="818"/>
    </row>
    <row r="13" spans="2:95" ht="15" customHeight="1">
      <c r="B13" s="818"/>
      <c r="C13" s="818"/>
      <c r="D13" s="818"/>
      <c r="E13" s="818"/>
      <c r="F13" s="818"/>
      <c r="G13" s="818"/>
      <c r="H13" s="818"/>
      <c r="I13" s="818"/>
      <c r="J13" s="818"/>
      <c r="K13" s="818"/>
      <c r="L13" s="818"/>
      <c r="M13" s="818"/>
      <c r="N13" s="818"/>
      <c r="O13" s="818"/>
      <c r="P13" s="818"/>
      <c r="Q13" s="818"/>
      <c r="R13" s="818"/>
      <c r="S13" s="818"/>
      <c r="T13" s="818"/>
      <c r="U13" s="818"/>
      <c r="V13" s="818"/>
      <c r="W13" s="818"/>
      <c r="X13" s="818"/>
      <c r="Y13" s="818"/>
      <c r="Z13" s="818"/>
      <c r="AA13" s="818"/>
      <c r="AB13" s="818"/>
      <c r="AC13" s="818"/>
      <c r="AD13" s="818"/>
      <c r="AE13" s="818"/>
      <c r="AF13" s="818"/>
      <c r="AG13" s="818"/>
      <c r="AH13" s="818"/>
      <c r="AI13" s="818"/>
      <c r="AJ13" s="818"/>
      <c r="AK13" s="818"/>
      <c r="AL13" s="818"/>
      <c r="AM13" s="818"/>
      <c r="AN13" s="818"/>
      <c r="AO13" s="818"/>
      <c r="AP13" s="818"/>
      <c r="AQ13" s="818"/>
    </row>
    <row r="14" spans="2:95" ht="15" customHeight="1">
      <c r="B14" s="818" t="s">
        <v>2609</v>
      </c>
      <c r="C14" s="818"/>
      <c r="D14" s="818"/>
      <c r="E14" s="818"/>
      <c r="F14" s="818"/>
      <c r="G14" s="818"/>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row>
    <row r="15" spans="2:95" ht="15" customHeight="1">
      <c r="B15" s="818"/>
      <c r="C15" s="818"/>
      <c r="D15" s="818"/>
      <c r="E15" s="818"/>
      <c r="F15" s="818"/>
      <c r="G15" s="818"/>
      <c r="H15" s="818"/>
      <c r="I15" s="818"/>
      <c r="J15" s="818"/>
      <c r="K15" s="818"/>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c r="AL15" s="818"/>
      <c r="AM15" s="818"/>
      <c r="AN15" s="818"/>
      <c r="AO15" s="818"/>
      <c r="AP15" s="818"/>
      <c r="AQ15" s="818"/>
    </row>
    <row r="17" spans="2:47" ht="15" customHeight="1">
      <c r="C17" s="844" t="s">
        <v>2754</v>
      </c>
      <c r="D17" s="844"/>
      <c r="E17" s="635" t="str">
        <f>IF(基本情報!$B$30="","",基本情報!$B$30)</f>
        <v/>
      </c>
      <c r="F17" s="639" t="s">
        <v>2597</v>
      </c>
      <c r="G17" s="635" t="str">
        <f>IF(基本情報!$D$30="","",基本情報!$D$30)</f>
        <v/>
      </c>
      <c r="H17" s="639" t="s">
        <v>2755</v>
      </c>
      <c r="I17" s="635" t="str">
        <f>IF(基本情報!$E$30="","",基本情報!$E$30)</f>
        <v/>
      </c>
      <c r="J17" s="815" t="s">
        <v>2756</v>
      </c>
      <c r="K17" s="815"/>
      <c r="L17" s="822">
        <f>基本情報!$B$24</f>
        <v>0</v>
      </c>
      <c r="M17" s="822"/>
      <c r="N17" s="815" t="s">
        <v>2216</v>
      </c>
      <c r="O17" s="815"/>
      <c r="P17" s="815"/>
      <c r="Q17" s="815"/>
      <c r="R17" s="815"/>
      <c r="S17" s="815"/>
      <c r="T17" s="822">
        <f>基本情報!$D$24</f>
        <v>0</v>
      </c>
      <c r="U17" s="822"/>
      <c r="V17" s="822"/>
      <c r="W17" s="866" t="s">
        <v>2768</v>
      </c>
      <c r="X17" s="866"/>
      <c r="Y17" s="866"/>
      <c r="Z17" s="866"/>
      <c r="AA17" s="866"/>
      <c r="AB17" s="866"/>
      <c r="AC17" s="866"/>
      <c r="AD17" s="866"/>
      <c r="AE17" s="866"/>
      <c r="AF17" s="866"/>
      <c r="AG17" s="866"/>
      <c r="AH17" s="866"/>
      <c r="AI17" s="866"/>
      <c r="AJ17" s="866"/>
      <c r="AK17" s="866"/>
      <c r="AL17" s="866"/>
      <c r="AM17" s="866"/>
      <c r="AN17" s="866"/>
      <c r="AO17" s="866"/>
      <c r="AP17" s="866"/>
      <c r="AQ17" s="866"/>
      <c r="AR17" s="118"/>
      <c r="AU17" s="127" t="s">
        <v>2218</v>
      </c>
    </row>
    <row r="18" spans="2:47" ht="15" customHeight="1">
      <c r="B18" s="880" t="s">
        <v>2791</v>
      </c>
      <c r="C18" s="880"/>
      <c r="D18" s="880"/>
      <c r="E18" s="880"/>
      <c r="F18" s="880"/>
      <c r="G18" s="880"/>
      <c r="H18" s="880"/>
      <c r="I18" s="880"/>
      <c r="J18" s="880"/>
      <c r="K18" s="880"/>
      <c r="L18" s="880"/>
      <c r="M18" s="880"/>
      <c r="N18" s="880"/>
      <c r="O18" s="880"/>
      <c r="P18" s="880"/>
      <c r="Q18" s="880"/>
      <c r="R18" s="880"/>
      <c r="S18" s="880"/>
      <c r="T18" s="880"/>
      <c r="U18" s="880"/>
      <c r="V18" s="880"/>
      <c r="W18" s="880"/>
      <c r="X18" s="880"/>
      <c r="Y18" s="880"/>
      <c r="Z18" s="880"/>
      <c r="AA18" s="880"/>
      <c r="AB18" s="880"/>
      <c r="AC18" s="880"/>
      <c r="AD18" s="880"/>
      <c r="AE18" s="880"/>
      <c r="AF18" s="880"/>
      <c r="AG18" s="880"/>
      <c r="AH18" s="880"/>
      <c r="AI18" s="880"/>
      <c r="AJ18" s="880"/>
      <c r="AK18" s="880"/>
      <c r="AL18" s="880"/>
      <c r="AM18" s="880"/>
      <c r="AN18" s="880"/>
      <c r="AO18" s="880"/>
      <c r="AP18" s="880"/>
      <c r="AQ18" s="880"/>
    </row>
    <row r="19" spans="2:47" ht="15" customHeight="1">
      <c r="B19" s="880"/>
      <c r="C19" s="880"/>
      <c r="D19" s="880"/>
      <c r="E19" s="880"/>
      <c r="F19" s="880"/>
      <c r="G19" s="880"/>
      <c r="H19" s="880"/>
      <c r="I19" s="880"/>
      <c r="J19" s="880"/>
      <c r="K19" s="880"/>
      <c r="L19" s="880"/>
      <c r="M19" s="880"/>
      <c r="N19" s="880"/>
      <c r="O19" s="880"/>
      <c r="P19" s="880"/>
      <c r="Q19" s="880"/>
      <c r="R19" s="880"/>
      <c r="S19" s="880"/>
      <c r="T19" s="880"/>
      <c r="U19" s="880"/>
      <c r="V19" s="880"/>
      <c r="W19" s="880"/>
      <c r="X19" s="880"/>
      <c r="Y19" s="880"/>
      <c r="Z19" s="880"/>
      <c r="AA19" s="880"/>
      <c r="AB19" s="880"/>
      <c r="AC19" s="880"/>
      <c r="AD19" s="880"/>
      <c r="AE19" s="880"/>
      <c r="AF19" s="880"/>
      <c r="AG19" s="880"/>
      <c r="AH19" s="880"/>
      <c r="AI19" s="880"/>
      <c r="AJ19" s="880"/>
      <c r="AK19" s="880"/>
      <c r="AL19" s="880"/>
      <c r="AM19" s="880"/>
      <c r="AN19" s="880"/>
      <c r="AO19" s="880"/>
      <c r="AP19" s="880"/>
      <c r="AQ19" s="880"/>
    </row>
    <row r="20" spans="2:47" ht="15" customHeight="1">
      <c r="D20" s="899" t="s">
        <v>2219</v>
      </c>
      <c r="E20" s="899"/>
      <c r="F20" s="899"/>
      <c r="G20" s="899"/>
      <c r="H20" s="899"/>
      <c r="I20" s="899"/>
      <c r="J20" s="899"/>
      <c r="K20" s="899"/>
      <c r="L20" s="899"/>
      <c r="M20" s="899"/>
      <c r="N20" s="899"/>
      <c r="O20" s="899"/>
      <c r="P20" s="899"/>
      <c r="Q20" s="899"/>
      <c r="R20" s="899"/>
      <c r="S20" s="899"/>
      <c r="T20" s="899"/>
      <c r="U20" s="899"/>
      <c r="V20" s="899"/>
      <c r="W20" s="899"/>
      <c r="X20" s="899"/>
      <c r="Y20" s="899"/>
      <c r="Z20" s="899"/>
      <c r="AA20" s="899"/>
      <c r="AB20" s="899"/>
      <c r="AC20" s="899"/>
      <c r="AD20" s="899"/>
      <c r="AE20" s="899"/>
      <c r="AF20" s="899"/>
      <c r="AG20" s="899"/>
      <c r="AH20" s="899"/>
      <c r="AI20" s="899"/>
      <c r="AJ20" s="899"/>
      <c r="AK20" s="899"/>
      <c r="AL20" s="899"/>
      <c r="AM20" s="899"/>
      <c r="AN20" s="899"/>
      <c r="AO20" s="899"/>
      <c r="AP20" s="899"/>
      <c r="AQ20" s="899"/>
    </row>
    <row r="21" spans="2:47" ht="20.100000000000001" customHeight="1">
      <c r="B21" s="845" t="s">
        <v>2707</v>
      </c>
      <c r="C21" s="845"/>
      <c r="D21" s="845"/>
      <c r="E21" s="845"/>
      <c r="F21" s="845"/>
      <c r="G21" s="845"/>
      <c r="H21" s="845"/>
      <c r="I21" s="845"/>
      <c r="J21" s="845"/>
      <c r="K21" s="845"/>
      <c r="L21" s="845"/>
      <c r="M21" s="845"/>
      <c r="N21" s="845"/>
      <c r="O21" s="739" t="s">
        <v>2708</v>
      </c>
      <c r="P21" s="740"/>
      <c r="Q21" s="740"/>
      <c r="R21" s="740"/>
      <c r="S21" s="740"/>
      <c r="T21" s="740"/>
      <c r="U21" s="771">
        <f>基本情報!$E$20</f>
        <v>0</v>
      </c>
      <c r="V21" s="771"/>
      <c r="W21" s="771"/>
      <c r="X21" s="771"/>
      <c r="Y21" s="771"/>
      <c r="Z21" s="771"/>
      <c r="AA21" s="771"/>
      <c r="AB21" s="771"/>
      <c r="AC21" s="771"/>
      <c r="AD21" s="771"/>
      <c r="AE21" s="771"/>
      <c r="AF21" s="771"/>
      <c r="AG21" s="771"/>
      <c r="AH21" s="771"/>
      <c r="AI21" s="771"/>
      <c r="AJ21" s="771"/>
      <c r="AK21" s="771"/>
      <c r="AL21" s="771"/>
      <c r="AM21" s="771"/>
      <c r="AN21" s="771"/>
      <c r="AO21" s="771"/>
      <c r="AP21" s="771"/>
      <c r="AQ21" s="772"/>
    </row>
    <row r="22" spans="2:47" ht="20.100000000000001" customHeight="1">
      <c r="B22" s="845"/>
      <c r="C22" s="845"/>
      <c r="D22" s="845"/>
      <c r="E22" s="845"/>
      <c r="F22" s="845"/>
      <c r="G22" s="845"/>
      <c r="H22" s="845"/>
      <c r="I22" s="845"/>
      <c r="J22" s="845"/>
      <c r="K22" s="845"/>
      <c r="L22" s="845"/>
      <c r="M22" s="845"/>
      <c r="N22" s="845"/>
      <c r="O22" s="739" t="s">
        <v>2593</v>
      </c>
      <c r="P22" s="740"/>
      <c r="Q22" s="740"/>
      <c r="R22" s="740"/>
      <c r="S22" s="740"/>
      <c r="T22" s="740"/>
      <c r="U22" s="771">
        <f>基本情報!$E$21</f>
        <v>0</v>
      </c>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2"/>
    </row>
    <row r="23" spans="2:47" ht="20.100000000000001" customHeight="1">
      <c r="B23" s="854" t="s">
        <v>2529</v>
      </c>
      <c r="C23" s="855"/>
      <c r="D23" s="855"/>
      <c r="E23" s="855"/>
      <c r="F23" s="855"/>
      <c r="G23" s="855"/>
      <c r="H23" s="855"/>
      <c r="I23" s="855"/>
      <c r="J23" s="855"/>
      <c r="K23" s="855"/>
      <c r="L23" s="855"/>
      <c r="M23" s="855"/>
      <c r="N23" s="855"/>
      <c r="O23" s="877">
        <f>基本情報!B27</f>
        <v>0</v>
      </c>
      <c r="P23" s="878"/>
      <c r="Q23" s="878"/>
      <c r="R23" s="878"/>
      <c r="S23" s="878"/>
      <c r="T23" s="878"/>
      <c r="U23" s="878"/>
      <c r="V23" s="878"/>
      <c r="W23" s="878"/>
      <c r="X23" s="878"/>
      <c r="Y23" s="878"/>
      <c r="Z23" s="878"/>
      <c r="AA23" s="878"/>
      <c r="AB23" s="878"/>
      <c r="AC23" s="878"/>
      <c r="AD23" s="878"/>
      <c r="AE23" s="878"/>
      <c r="AF23" s="878"/>
      <c r="AG23" s="878"/>
      <c r="AH23" s="878"/>
      <c r="AI23" s="878"/>
      <c r="AJ23" s="878"/>
      <c r="AK23" s="878"/>
      <c r="AL23" s="878"/>
      <c r="AM23" s="878"/>
      <c r="AN23" s="878"/>
      <c r="AO23" s="878"/>
      <c r="AP23" s="878"/>
      <c r="AQ23" s="879"/>
    </row>
    <row r="24" spans="2:47" ht="15" customHeight="1">
      <c r="B24" s="903" t="s">
        <v>2273</v>
      </c>
      <c r="C24" s="903"/>
      <c r="D24" s="903"/>
      <c r="E24" s="903"/>
      <c r="F24" s="903"/>
      <c r="G24" s="903"/>
      <c r="H24" s="903"/>
      <c r="I24" s="903"/>
      <c r="J24" s="903"/>
      <c r="K24" s="903"/>
      <c r="L24" s="903"/>
      <c r="M24" s="903"/>
      <c r="N24" s="903"/>
      <c r="O24" s="904"/>
      <c r="P24" s="904"/>
      <c r="Q24" s="904"/>
      <c r="R24" s="904"/>
      <c r="S24" s="904"/>
      <c r="T24" s="904"/>
      <c r="U24" s="904"/>
      <c r="V24" s="904"/>
      <c r="W24" s="904"/>
      <c r="X24" s="904"/>
      <c r="Y24" s="904"/>
      <c r="Z24" s="904"/>
      <c r="AA24" s="904"/>
      <c r="AB24" s="904"/>
      <c r="AC24" s="904"/>
      <c r="AD24" s="904"/>
      <c r="AE24" s="904"/>
      <c r="AF24" s="904"/>
      <c r="AG24" s="904"/>
      <c r="AH24" s="904"/>
      <c r="AI24" s="904"/>
      <c r="AJ24" s="904"/>
      <c r="AK24" s="904"/>
      <c r="AL24" s="904"/>
      <c r="AM24" s="904"/>
      <c r="AN24" s="904"/>
      <c r="AO24" s="904"/>
      <c r="AP24" s="904"/>
      <c r="AQ24" s="904"/>
    </row>
    <row r="25" spans="2:47" ht="15" customHeight="1">
      <c r="B25" s="903"/>
      <c r="C25" s="903"/>
      <c r="D25" s="903"/>
      <c r="E25" s="903"/>
      <c r="F25" s="903"/>
      <c r="G25" s="903"/>
      <c r="H25" s="903"/>
      <c r="I25" s="903"/>
      <c r="J25" s="903"/>
      <c r="K25" s="903"/>
      <c r="L25" s="903"/>
      <c r="M25" s="903"/>
      <c r="N25" s="903"/>
      <c r="O25" s="904"/>
      <c r="P25" s="904"/>
      <c r="Q25" s="904"/>
      <c r="R25" s="904"/>
      <c r="S25" s="904"/>
      <c r="T25" s="904"/>
      <c r="U25" s="904"/>
      <c r="V25" s="904"/>
      <c r="W25" s="904"/>
      <c r="X25" s="904"/>
      <c r="Y25" s="904"/>
      <c r="Z25" s="904"/>
      <c r="AA25" s="904"/>
      <c r="AB25" s="904"/>
      <c r="AC25" s="904"/>
      <c r="AD25" s="904"/>
      <c r="AE25" s="904"/>
      <c r="AF25" s="904"/>
      <c r="AG25" s="904"/>
      <c r="AH25" s="904"/>
      <c r="AI25" s="904"/>
      <c r="AJ25" s="904"/>
      <c r="AK25" s="904"/>
      <c r="AL25" s="904"/>
      <c r="AM25" s="904"/>
      <c r="AN25" s="904"/>
      <c r="AO25" s="904"/>
      <c r="AP25" s="904"/>
      <c r="AQ25" s="904"/>
    </row>
    <row r="26" spans="2:47" ht="15" customHeight="1">
      <c r="B26" s="903"/>
      <c r="C26" s="903"/>
      <c r="D26" s="903"/>
      <c r="E26" s="903"/>
      <c r="F26" s="903"/>
      <c r="G26" s="903"/>
      <c r="H26" s="903"/>
      <c r="I26" s="903"/>
      <c r="J26" s="903"/>
      <c r="K26" s="903"/>
      <c r="L26" s="903"/>
      <c r="M26" s="903"/>
      <c r="N26" s="903"/>
      <c r="O26" s="764"/>
      <c r="P26" s="764"/>
      <c r="Q26" s="764"/>
      <c r="R26" s="764"/>
      <c r="S26" s="764"/>
      <c r="T26" s="764"/>
      <c r="U26" s="764"/>
      <c r="V26" s="764"/>
      <c r="W26" s="764"/>
      <c r="X26" s="764"/>
      <c r="Y26" s="764"/>
      <c r="Z26" s="764"/>
      <c r="AA26" s="764"/>
      <c r="AB26" s="764"/>
      <c r="AC26" s="764"/>
      <c r="AD26" s="764"/>
      <c r="AE26" s="764"/>
      <c r="AF26" s="764"/>
      <c r="AG26" s="764"/>
      <c r="AH26" s="764"/>
      <c r="AI26" s="764"/>
      <c r="AJ26" s="764"/>
      <c r="AK26" s="764"/>
      <c r="AL26" s="764"/>
      <c r="AM26" s="764"/>
      <c r="AN26" s="764"/>
      <c r="AO26" s="764"/>
      <c r="AP26" s="764"/>
      <c r="AQ26" s="764"/>
    </row>
    <row r="27" spans="2:47" ht="15" customHeight="1">
      <c r="B27" s="903"/>
      <c r="C27" s="903"/>
      <c r="D27" s="903"/>
      <c r="E27" s="903"/>
      <c r="F27" s="903"/>
      <c r="G27" s="903"/>
      <c r="H27" s="903"/>
      <c r="I27" s="903"/>
      <c r="J27" s="903"/>
      <c r="K27" s="903"/>
      <c r="L27" s="903"/>
      <c r="M27" s="903"/>
      <c r="N27" s="903"/>
      <c r="O27" s="764"/>
      <c r="P27" s="764"/>
      <c r="Q27" s="764"/>
      <c r="R27" s="764"/>
      <c r="S27" s="764"/>
      <c r="T27" s="764"/>
      <c r="U27" s="764"/>
      <c r="V27" s="764"/>
      <c r="W27" s="764"/>
      <c r="X27" s="764"/>
      <c r="Y27" s="764"/>
      <c r="Z27" s="764"/>
      <c r="AA27" s="764"/>
      <c r="AB27" s="764"/>
      <c r="AC27" s="764"/>
      <c r="AD27" s="764"/>
      <c r="AE27" s="764"/>
      <c r="AF27" s="764"/>
      <c r="AG27" s="764"/>
      <c r="AH27" s="764"/>
      <c r="AI27" s="764"/>
      <c r="AJ27" s="764"/>
      <c r="AK27" s="764"/>
      <c r="AL27" s="764"/>
      <c r="AM27" s="764"/>
      <c r="AN27" s="764"/>
      <c r="AO27" s="764"/>
      <c r="AP27" s="764"/>
      <c r="AQ27" s="764"/>
    </row>
    <row r="28" spans="2:47" s="510" customFormat="1" ht="15" customHeight="1">
      <c r="B28" s="903"/>
      <c r="C28" s="903"/>
      <c r="D28" s="903"/>
      <c r="E28" s="903"/>
      <c r="F28" s="903"/>
      <c r="G28" s="903"/>
      <c r="H28" s="903"/>
      <c r="I28" s="903"/>
      <c r="J28" s="903"/>
      <c r="K28" s="903"/>
      <c r="L28" s="903"/>
      <c r="M28" s="903"/>
      <c r="N28" s="903"/>
      <c r="O28" s="764"/>
      <c r="P28" s="764"/>
      <c r="Q28" s="764"/>
      <c r="R28" s="764"/>
      <c r="S28" s="764"/>
      <c r="T28" s="764"/>
      <c r="U28" s="764"/>
      <c r="V28" s="764"/>
      <c r="W28" s="764"/>
      <c r="X28" s="764"/>
      <c r="Y28" s="764"/>
      <c r="Z28" s="764"/>
      <c r="AA28" s="764"/>
      <c r="AB28" s="764"/>
      <c r="AC28" s="764"/>
      <c r="AD28" s="764"/>
      <c r="AE28" s="764"/>
      <c r="AF28" s="764"/>
      <c r="AG28" s="764"/>
      <c r="AH28" s="764"/>
      <c r="AI28" s="764"/>
      <c r="AJ28" s="764"/>
      <c r="AK28" s="764"/>
      <c r="AL28" s="764"/>
      <c r="AM28" s="764"/>
      <c r="AN28" s="764"/>
      <c r="AO28" s="764"/>
      <c r="AP28" s="764"/>
      <c r="AQ28" s="764"/>
      <c r="AR28" s="509"/>
    </row>
    <row r="29" spans="2:47" ht="15" customHeight="1">
      <c r="B29" s="903" t="s">
        <v>2274</v>
      </c>
      <c r="C29" s="903"/>
      <c r="D29" s="903"/>
      <c r="E29" s="903"/>
      <c r="F29" s="903"/>
      <c r="G29" s="903"/>
      <c r="H29" s="903"/>
      <c r="I29" s="903"/>
      <c r="J29" s="903"/>
      <c r="K29" s="903"/>
      <c r="L29" s="903"/>
      <c r="M29" s="903"/>
      <c r="N29" s="903"/>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64"/>
      <c r="AL29" s="764"/>
      <c r="AM29" s="764"/>
      <c r="AN29" s="764"/>
      <c r="AO29" s="764"/>
      <c r="AP29" s="764"/>
      <c r="AQ29" s="764"/>
    </row>
    <row r="30" spans="2:47" ht="15" customHeight="1">
      <c r="B30" s="903"/>
      <c r="C30" s="903"/>
      <c r="D30" s="903"/>
      <c r="E30" s="903"/>
      <c r="F30" s="903"/>
      <c r="G30" s="903"/>
      <c r="H30" s="903"/>
      <c r="I30" s="903"/>
      <c r="J30" s="903"/>
      <c r="K30" s="903"/>
      <c r="L30" s="903"/>
      <c r="M30" s="903"/>
      <c r="N30" s="903"/>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64"/>
      <c r="AQ30" s="764"/>
    </row>
    <row r="31" spans="2:47" ht="15" customHeight="1">
      <c r="B31" s="903"/>
      <c r="C31" s="903"/>
      <c r="D31" s="903"/>
      <c r="E31" s="903"/>
      <c r="F31" s="903"/>
      <c r="G31" s="903"/>
      <c r="H31" s="903"/>
      <c r="I31" s="903"/>
      <c r="J31" s="903"/>
      <c r="K31" s="903"/>
      <c r="L31" s="903"/>
      <c r="M31" s="903"/>
      <c r="N31" s="903"/>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4"/>
      <c r="AL31" s="764"/>
      <c r="AM31" s="764"/>
      <c r="AN31" s="764"/>
      <c r="AO31" s="764"/>
      <c r="AP31" s="764"/>
      <c r="AQ31" s="764"/>
    </row>
    <row r="32" spans="2:47" ht="15" customHeight="1">
      <c r="B32" s="903"/>
      <c r="C32" s="903"/>
      <c r="D32" s="903"/>
      <c r="E32" s="903"/>
      <c r="F32" s="903"/>
      <c r="G32" s="903"/>
      <c r="H32" s="903"/>
      <c r="I32" s="903"/>
      <c r="J32" s="903"/>
      <c r="K32" s="903"/>
      <c r="L32" s="903"/>
      <c r="M32" s="903"/>
      <c r="N32" s="903"/>
      <c r="O32" s="764"/>
      <c r="P32" s="764"/>
      <c r="Q32" s="764"/>
      <c r="R32" s="764"/>
      <c r="S32" s="764"/>
      <c r="T32" s="764"/>
      <c r="U32" s="764"/>
      <c r="V32" s="764"/>
      <c r="W32" s="764"/>
      <c r="X32" s="764"/>
      <c r="Y32" s="764"/>
      <c r="Z32" s="764"/>
      <c r="AA32" s="764"/>
      <c r="AB32" s="764"/>
      <c r="AC32" s="764"/>
      <c r="AD32" s="764"/>
      <c r="AE32" s="764"/>
      <c r="AF32" s="764"/>
      <c r="AG32" s="764"/>
      <c r="AH32" s="764"/>
      <c r="AI32" s="764"/>
      <c r="AJ32" s="764"/>
      <c r="AK32" s="764"/>
      <c r="AL32" s="764"/>
      <c r="AM32" s="764"/>
      <c r="AN32" s="764"/>
      <c r="AO32" s="764"/>
      <c r="AP32" s="764"/>
      <c r="AQ32" s="764"/>
    </row>
    <row r="33" spans="2:43" ht="15" customHeight="1">
      <c r="B33" s="903"/>
      <c r="C33" s="903"/>
      <c r="D33" s="903"/>
      <c r="E33" s="903"/>
      <c r="F33" s="903"/>
      <c r="G33" s="903"/>
      <c r="H33" s="903"/>
      <c r="I33" s="903"/>
      <c r="J33" s="903"/>
      <c r="K33" s="903"/>
      <c r="L33" s="903"/>
      <c r="M33" s="903"/>
      <c r="N33" s="903"/>
      <c r="O33" s="764"/>
      <c r="P33" s="764"/>
      <c r="Q33" s="764"/>
      <c r="R33" s="764"/>
      <c r="S33" s="764"/>
      <c r="T33" s="764"/>
      <c r="U33" s="764"/>
      <c r="V33" s="764"/>
      <c r="W33" s="764"/>
      <c r="X33" s="764"/>
      <c r="Y33" s="764"/>
      <c r="Z33" s="764"/>
      <c r="AA33" s="764"/>
      <c r="AB33" s="764"/>
      <c r="AC33" s="764"/>
      <c r="AD33" s="764"/>
      <c r="AE33" s="764"/>
      <c r="AF33" s="764"/>
      <c r="AG33" s="764"/>
      <c r="AH33" s="764"/>
      <c r="AI33" s="764"/>
      <c r="AJ33" s="764"/>
      <c r="AK33" s="764"/>
      <c r="AL33" s="764"/>
      <c r="AM33" s="764"/>
      <c r="AN33" s="764"/>
      <c r="AO33" s="764"/>
      <c r="AP33" s="764"/>
      <c r="AQ33" s="764"/>
    </row>
    <row r="34" spans="2:43" ht="15" customHeight="1">
      <c r="B34" s="913" t="s">
        <v>2710</v>
      </c>
      <c r="C34" s="914"/>
      <c r="D34" s="914"/>
      <c r="E34" s="914"/>
      <c r="F34" s="914"/>
      <c r="G34" s="914"/>
      <c r="H34" s="914"/>
      <c r="I34" s="914"/>
      <c r="J34" s="914"/>
      <c r="K34" s="914"/>
      <c r="L34" s="914"/>
      <c r="M34" s="914"/>
      <c r="N34" s="915"/>
      <c r="O34" s="905"/>
      <c r="P34" s="906"/>
      <c r="Q34" s="906"/>
      <c r="R34" s="909" t="s">
        <v>2510</v>
      </c>
      <c r="S34" s="909"/>
      <c r="T34" s="777"/>
      <c r="U34" s="777"/>
      <c r="V34" s="909" t="s">
        <v>2207</v>
      </c>
      <c r="W34" s="909"/>
      <c r="X34" s="777"/>
      <c r="Y34" s="777"/>
      <c r="Z34" s="909" t="s">
        <v>2208</v>
      </c>
      <c r="AA34" s="909"/>
      <c r="AB34" s="909" t="s">
        <v>2275</v>
      </c>
      <c r="AC34" s="909"/>
      <c r="AD34" s="909"/>
      <c r="AE34" s="777"/>
      <c r="AF34" s="777"/>
      <c r="AG34" s="777"/>
      <c r="AH34" s="909" t="s">
        <v>2206</v>
      </c>
      <c r="AI34" s="909"/>
      <c r="AJ34" s="906"/>
      <c r="AK34" s="906"/>
      <c r="AL34" s="909" t="s">
        <v>2207</v>
      </c>
      <c r="AM34" s="909"/>
      <c r="AN34" s="777"/>
      <c r="AO34" s="777"/>
      <c r="AP34" s="909" t="s">
        <v>2208</v>
      </c>
      <c r="AQ34" s="910"/>
    </row>
    <row r="35" spans="2:43" ht="15" customHeight="1">
      <c r="B35" s="916"/>
      <c r="C35" s="917"/>
      <c r="D35" s="917"/>
      <c r="E35" s="917"/>
      <c r="F35" s="917"/>
      <c r="G35" s="917"/>
      <c r="H35" s="917"/>
      <c r="I35" s="917"/>
      <c r="J35" s="917"/>
      <c r="K35" s="917"/>
      <c r="L35" s="917"/>
      <c r="M35" s="917"/>
      <c r="N35" s="918"/>
      <c r="O35" s="907"/>
      <c r="P35" s="908"/>
      <c r="Q35" s="908"/>
      <c r="R35" s="911"/>
      <c r="S35" s="911"/>
      <c r="T35" s="779"/>
      <c r="U35" s="779"/>
      <c r="V35" s="911"/>
      <c r="W35" s="911"/>
      <c r="X35" s="779"/>
      <c r="Y35" s="779"/>
      <c r="Z35" s="911"/>
      <c r="AA35" s="911"/>
      <c r="AB35" s="911"/>
      <c r="AC35" s="911"/>
      <c r="AD35" s="911"/>
      <c r="AE35" s="779"/>
      <c r="AF35" s="779"/>
      <c r="AG35" s="779"/>
      <c r="AH35" s="911"/>
      <c r="AI35" s="911"/>
      <c r="AJ35" s="908"/>
      <c r="AK35" s="908"/>
      <c r="AL35" s="911"/>
      <c r="AM35" s="911"/>
      <c r="AN35" s="779"/>
      <c r="AO35" s="779"/>
      <c r="AP35" s="911"/>
      <c r="AQ35" s="912"/>
    </row>
    <row r="37" spans="2:43" ht="15" customHeight="1">
      <c r="AQ37" s="170"/>
    </row>
    <row r="38" spans="2:43" ht="15" customHeight="1">
      <c r="AM38" s="118"/>
    </row>
    <row r="39" spans="2:43" ht="15" customHeight="1">
      <c r="AK39" s="120"/>
      <c r="AL39" s="120"/>
      <c r="AQ39" s="170"/>
    </row>
  </sheetData>
  <sheetProtection algorithmName="SHA-512" hashValue="3rCtRbhgdEhLzABisD4XLtnqvQ5XAJx1cioSMSw7F8sHk5Lht8XBPLJae+jLTE9hxSsYtKvCNAylkGcUszKxiw==" saltValue="2GgBcnBdnEBKLe5xD8y2Ig==" spinCount="100000" sheet="1" formatCells="0" selectLockedCells="1"/>
  <mergeCells count="56">
    <mergeCell ref="CA10:CF10"/>
    <mergeCell ref="CH10:CQ10"/>
    <mergeCell ref="AA10:AG10"/>
    <mergeCell ref="BV6:BY7"/>
    <mergeCell ref="CA6:CC7"/>
    <mergeCell ref="CD6:CQ7"/>
    <mergeCell ref="AA8:AQ9"/>
    <mergeCell ref="BV8:BY9"/>
    <mergeCell ref="CA8:CQ9"/>
    <mergeCell ref="AA6:AC7"/>
    <mergeCell ref="AD6:AQ7"/>
    <mergeCell ref="R34:S35"/>
    <mergeCell ref="T34:U35"/>
    <mergeCell ref="BV10:BY10"/>
    <mergeCell ref="C17:D17"/>
    <mergeCell ref="U10:Y10"/>
    <mergeCell ref="W17:AQ17"/>
    <mergeCell ref="T17:V17"/>
    <mergeCell ref="N17:S17"/>
    <mergeCell ref="L17:M17"/>
    <mergeCell ref="J17:K17"/>
    <mergeCell ref="O29:AQ33"/>
    <mergeCell ref="B21:N22"/>
    <mergeCell ref="O21:T21"/>
    <mergeCell ref="U21:AQ21"/>
    <mergeCell ref="O22:T22"/>
    <mergeCell ref="U22:AQ22"/>
    <mergeCell ref="B23:N23"/>
    <mergeCell ref="AO3:AP3"/>
    <mergeCell ref="B14:AQ15"/>
    <mergeCell ref="AH10:AQ10"/>
    <mergeCell ref="B12:AQ13"/>
    <mergeCell ref="AE3:AH3"/>
    <mergeCell ref="AI3:AJ3"/>
    <mergeCell ref="AK3:AL3"/>
    <mergeCell ref="AM3:AN3"/>
    <mergeCell ref="U6:Y7"/>
    <mergeCell ref="U8:Y9"/>
    <mergeCell ref="D20:AQ20"/>
    <mergeCell ref="B18:AQ19"/>
    <mergeCell ref="B29:N33"/>
    <mergeCell ref="O24:AQ28"/>
    <mergeCell ref="O23:AQ23"/>
    <mergeCell ref="O34:Q35"/>
    <mergeCell ref="AP34:AQ35"/>
    <mergeCell ref="AB34:AD35"/>
    <mergeCell ref="V34:W35"/>
    <mergeCell ref="X34:Y35"/>
    <mergeCell ref="Z34:AA35"/>
    <mergeCell ref="AH34:AI35"/>
    <mergeCell ref="AJ34:AK35"/>
    <mergeCell ref="AL34:AM35"/>
    <mergeCell ref="AN34:AO35"/>
    <mergeCell ref="AE34:AG35"/>
    <mergeCell ref="B34:N35"/>
    <mergeCell ref="B24:N28"/>
  </mergeCells>
  <phoneticPr fontId="56"/>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rgb="FFFFFF00"/>
  </sheetPr>
  <dimension ref="A1:BX89"/>
  <sheetViews>
    <sheetView showGridLines="0" showZeros="0" view="pageBreakPreview" topLeftCell="A15" zoomScaleNormal="100" zoomScaleSheetLayoutView="100" workbookViewId="0">
      <selection activeCell="AD28" sqref="AD28:AL28"/>
    </sheetView>
  </sheetViews>
  <sheetFormatPr defaultColWidth="2.125" defaultRowHeight="15" customHeight="1"/>
  <cols>
    <col min="1" max="5" width="2.125" style="173"/>
    <col min="6" max="6" width="3.25" style="261" bestFit="1" customWidth="1"/>
    <col min="7" max="7" width="2.125" style="173"/>
    <col min="8" max="8" width="3.25" style="261" bestFit="1" customWidth="1"/>
    <col min="9" max="18" width="2.125" style="173"/>
    <col min="19" max="19" width="2.375" style="173" customWidth="1"/>
    <col min="20" max="30" width="2.125" style="173"/>
    <col min="31" max="31" width="3.125" style="173" customWidth="1"/>
    <col min="32" max="36" width="2.125" style="173"/>
    <col min="37" max="42" width="2.125" style="261"/>
    <col min="43" max="43" width="5.875" style="261" customWidth="1"/>
    <col min="44" max="45" width="2.125" style="261"/>
    <col min="46" max="46" width="7.125" style="173" bestFit="1" customWidth="1"/>
    <col min="47" max="54" width="2.125" style="173"/>
    <col min="55" max="55" width="10.5" style="173" bestFit="1" customWidth="1"/>
    <col min="56" max="74" width="2.125" style="173"/>
    <col min="75" max="75" width="20.375" style="173" customWidth="1"/>
    <col min="76" max="76" width="17.875" style="173" hidden="1" customWidth="1"/>
    <col min="77" max="16384" width="2.125" style="173"/>
  </cols>
  <sheetData>
    <row r="1" spans="1:76" ht="15" customHeight="1">
      <c r="A1" s="173" t="s">
        <v>2678</v>
      </c>
      <c r="AR1" s="3" t="s">
        <v>2692</v>
      </c>
      <c r="BX1" s="621">
        <v>49279</v>
      </c>
    </row>
    <row r="2" spans="1:76" ht="15" customHeight="1">
      <c r="AE2" s="954"/>
      <c r="AF2" s="954"/>
      <c r="AG2" s="954"/>
      <c r="AH2" s="954"/>
      <c r="AI2" s="761" t="s">
        <v>2206</v>
      </c>
      <c r="AJ2" s="761"/>
      <c r="AK2" s="953"/>
      <c r="AL2" s="953"/>
      <c r="AM2" s="761" t="s">
        <v>2207</v>
      </c>
      <c r="AN2" s="761"/>
      <c r="AO2" s="953"/>
      <c r="AP2" s="953"/>
      <c r="AQ2" s="557" t="s">
        <v>2208</v>
      </c>
      <c r="BX2" s="621">
        <v>47453</v>
      </c>
    </row>
    <row r="3" spans="1:76" ht="15" customHeight="1">
      <c r="B3" s="173" t="s">
        <v>2209</v>
      </c>
      <c r="AC3" s="559"/>
      <c r="AD3" s="560"/>
      <c r="AE3" s="560"/>
      <c r="AF3" s="560"/>
      <c r="AT3" s="561"/>
      <c r="AU3" s="173" t="s">
        <v>2205</v>
      </c>
      <c r="BX3" s="1" t="s">
        <v>2717</v>
      </c>
    </row>
    <row r="4" spans="1:76" ht="15" customHeight="1">
      <c r="B4" s="173" t="s">
        <v>2250</v>
      </c>
      <c r="V4" s="173" t="s">
        <v>2716</v>
      </c>
      <c r="AH4" s="562"/>
      <c r="AI4" s="562"/>
      <c r="AJ4" s="562"/>
      <c r="AK4" s="562"/>
      <c r="AL4" s="562"/>
      <c r="AM4" s="562"/>
      <c r="AN4" s="562"/>
      <c r="AO4" s="562"/>
      <c r="AP4" s="562"/>
      <c r="BX4" s="621">
        <v>45748</v>
      </c>
    </row>
    <row r="5" spans="1:76" s="1" customFormat="1" ht="15" customHeight="1">
      <c r="F5" s="2"/>
      <c r="H5" s="2"/>
      <c r="U5" s="718" t="s">
        <v>6</v>
      </c>
      <c r="V5" s="718"/>
      <c r="W5" s="718"/>
      <c r="X5" s="718"/>
      <c r="Y5" s="718"/>
      <c r="Z5" s="482"/>
      <c r="AA5" s="719" t="str">
        <f>IF(基本情報!$E$6="","",基本情報!$E$6)</f>
        <v/>
      </c>
      <c r="AB5" s="719"/>
      <c r="AC5" s="719"/>
      <c r="AD5" s="720" t="str">
        <f>IF(基本情報!$E$7="","",基本情報!$E$7)</f>
        <v/>
      </c>
      <c r="AE5" s="720"/>
      <c r="AF5" s="720"/>
      <c r="AG5" s="720"/>
      <c r="AH5" s="720"/>
      <c r="AI5" s="720"/>
      <c r="AJ5" s="720"/>
      <c r="AK5" s="720"/>
      <c r="AL5" s="720"/>
      <c r="AM5" s="720"/>
      <c r="AN5" s="720"/>
      <c r="AO5" s="720"/>
      <c r="AP5" s="720"/>
      <c r="AQ5" s="720"/>
      <c r="AR5" s="2"/>
      <c r="BX5" s="621">
        <v>45778</v>
      </c>
    </row>
    <row r="6" spans="1:76" s="1" customFormat="1" ht="15" customHeight="1">
      <c r="F6" s="2"/>
      <c r="H6" s="2"/>
      <c r="U6" s="718"/>
      <c r="V6" s="718"/>
      <c r="W6" s="718"/>
      <c r="X6" s="718"/>
      <c r="Y6" s="718"/>
      <c r="Z6" s="482"/>
      <c r="AA6" s="719"/>
      <c r="AB6" s="719"/>
      <c r="AC6" s="719"/>
      <c r="AD6" s="720"/>
      <c r="AE6" s="720"/>
      <c r="AF6" s="720"/>
      <c r="AG6" s="720"/>
      <c r="AH6" s="720"/>
      <c r="AI6" s="720"/>
      <c r="AJ6" s="720"/>
      <c r="AK6" s="720"/>
      <c r="AL6" s="720"/>
      <c r="AM6" s="720"/>
      <c r="AN6" s="720"/>
      <c r="AO6" s="720"/>
      <c r="AP6" s="720"/>
      <c r="AQ6" s="720"/>
      <c r="AR6" s="2"/>
      <c r="BX6" s="621">
        <v>45809</v>
      </c>
    </row>
    <row r="7" spans="1:76" s="1" customFormat="1" ht="15" customHeight="1">
      <c r="F7" s="2"/>
      <c r="H7" s="2"/>
      <c r="U7" s="718" t="s">
        <v>2761</v>
      </c>
      <c r="V7" s="718"/>
      <c r="W7" s="718"/>
      <c r="X7" s="718"/>
      <c r="Y7" s="718"/>
      <c r="Z7" s="482"/>
      <c r="AA7" s="720" t="str">
        <f>IF(基本情報!$E$5="","",基本情報!$E$5)</f>
        <v/>
      </c>
      <c r="AB7" s="720"/>
      <c r="AC7" s="720"/>
      <c r="AD7" s="720"/>
      <c r="AE7" s="720"/>
      <c r="AF7" s="720"/>
      <c r="AG7" s="720"/>
      <c r="AH7" s="720"/>
      <c r="AI7" s="720"/>
      <c r="AJ7" s="720"/>
      <c r="AK7" s="720"/>
      <c r="AL7" s="720"/>
      <c r="AM7" s="720"/>
      <c r="AN7" s="720"/>
      <c r="AO7" s="720"/>
      <c r="AP7" s="720"/>
      <c r="AQ7" s="720"/>
      <c r="AR7" s="2"/>
      <c r="BX7" s="621">
        <v>45839</v>
      </c>
    </row>
    <row r="8" spans="1:76" s="1" customFormat="1" ht="15" customHeight="1">
      <c r="F8" s="2"/>
      <c r="H8" s="2"/>
      <c r="U8" s="718"/>
      <c r="V8" s="718"/>
      <c r="W8" s="718"/>
      <c r="X8" s="718"/>
      <c r="Y8" s="718"/>
      <c r="Z8" s="482"/>
      <c r="AA8" s="720"/>
      <c r="AB8" s="720"/>
      <c r="AC8" s="720"/>
      <c r="AD8" s="720"/>
      <c r="AE8" s="720"/>
      <c r="AF8" s="720"/>
      <c r="AG8" s="720"/>
      <c r="AH8" s="720"/>
      <c r="AI8" s="720"/>
      <c r="AJ8" s="720"/>
      <c r="AK8" s="720"/>
      <c r="AL8" s="720"/>
      <c r="AM8" s="720"/>
      <c r="AN8" s="720"/>
      <c r="AO8" s="720"/>
      <c r="AP8" s="720"/>
      <c r="AQ8" s="720"/>
      <c r="AR8" s="2"/>
      <c r="BX8" s="621">
        <v>45870</v>
      </c>
    </row>
    <row r="9" spans="1:76" s="1" customFormat="1" ht="30.6" customHeight="1">
      <c r="F9" s="2"/>
      <c r="H9" s="2"/>
      <c r="U9" s="794" t="s">
        <v>2773</v>
      </c>
      <c r="V9" s="794"/>
      <c r="W9" s="794"/>
      <c r="X9" s="794"/>
      <c r="Y9" s="794"/>
      <c r="Z9" s="592"/>
      <c r="AA9" s="720" t="str">
        <f>IF(基本情報!$E$8="","",基本情報!$E$8)</f>
        <v/>
      </c>
      <c r="AB9" s="720"/>
      <c r="AC9" s="720"/>
      <c r="AD9" s="720"/>
      <c r="AE9" s="720"/>
      <c r="AF9" s="720"/>
      <c r="AG9" s="720"/>
      <c r="AH9" s="720" t="str">
        <f>IF(基本情報!$E$10="","",基本情報!$E$10)</f>
        <v/>
      </c>
      <c r="AI9" s="720"/>
      <c r="AJ9" s="720"/>
      <c r="AK9" s="720"/>
      <c r="AL9" s="720"/>
      <c r="AM9" s="720"/>
      <c r="AN9" s="720"/>
      <c r="AO9" s="720"/>
      <c r="AP9" s="720"/>
      <c r="AQ9" s="720"/>
      <c r="AR9" s="2"/>
      <c r="BX9" s="621">
        <v>45901</v>
      </c>
    </row>
    <row r="10" spans="1:76" s="1" customFormat="1" ht="13.5">
      <c r="F10" s="2"/>
      <c r="H10" s="2"/>
      <c r="V10" s="592"/>
      <c r="W10" s="592"/>
      <c r="X10" s="592"/>
      <c r="Y10" s="592"/>
      <c r="Z10" s="592"/>
      <c r="AA10" s="4"/>
      <c r="AB10" s="4"/>
      <c r="AC10" s="4"/>
      <c r="AD10" s="4"/>
      <c r="AE10" s="4"/>
      <c r="AF10" s="4"/>
      <c r="AG10" s="4"/>
      <c r="AH10" s="523"/>
      <c r="AI10" s="523"/>
      <c r="AJ10" s="523"/>
      <c r="AK10" s="523"/>
      <c r="AL10" s="523"/>
      <c r="AM10" s="523"/>
      <c r="AN10" s="523"/>
      <c r="AO10" s="523"/>
      <c r="AP10" s="523"/>
      <c r="AQ10" s="523"/>
      <c r="AR10" s="2"/>
      <c r="AT10" s="34"/>
      <c r="BX10" s="621">
        <v>45931</v>
      </c>
    </row>
    <row r="11" spans="1:76" ht="15" customHeight="1">
      <c r="B11" s="936" t="s">
        <v>2711</v>
      </c>
      <c r="C11" s="936"/>
      <c r="D11" s="936"/>
      <c r="E11" s="936"/>
      <c r="F11" s="936"/>
      <c r="G11" s="936"/>
      <c r="H11" s="936"/>
      <c r="I11" s="936"/>
      <c r="J11" s="936"/>
      <c r="K11" s="936"/>
      <c r="L11" s="936"/>
      <c r="M11" s="936"/>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6"/>
      <c r="AK11" s="936"/>
      <c r="AL11" s="936"/>
      <c r="AM11" s="936"/>
      <c r="AN11" s="936"/>
      <c r="AO11" s="936"/>
      <c r="AP11" s="936"/>
      <c r="AQ11" s="936"/>
      <c r="BX11" s="621">
        <v>45962</v>
      </c>
    </row>
    <row r="12" spans="1:76" ht="15" customHeight="1">
      <c r="B12" s="936"/>
      <c r="C12" s="936"/>
      <c r="D12" s="936"/>
      <c r="E12" s="936"/>
      <c r="F12" s="936"/>
      <c r="G12" s="936"/>
      <c r="H12" s="936"/>
      <c r="I12" s="936"/>
      <c r="J12" s="936"/>
      <c r="K12" s="936"/>
      <c r="L12" s="936"/>
      <c r="M12" s="936"/>
      <c r="N12" s="936"/>
      <c r="O12" s="936"/>
      <c r="P12" s="936"/>
      <c r="Q12" s="936"/>
      <c r="R12" s="936"/>
      <c r="S12" s="936"/>
      <c r="T12" s="936"/>
      <c r="U12" s="936"/>
      <c r="V12" s="936"/>
      <c r="W12" s="936"/>
      <c r="X12" s="936"/>
      <c r="Y12" s="936"/>
      <c r="Z12" s="936"/>
      <c r="AA12" s="936"/>
      <c r="AB12" s="936"/>
      <c r="AC12" s="936"/>
      <c r="AD12" s="936"/>
      <c r="AE12" s="936"/>
      <c r="AF12" s="936"/>
      <c r="AG12" s="936"/>
      <c r="AH12" s="936"/>
      <c r="AI12" s="936"/>
      <c r="AJ12" s="936"/>
      <c r="AK12" s="936"/>
      <c r="AL12" s="936"/>
      <c r="AM12" s="936"/>
      <c r="AN12" s="936"/>
      <c r="AO12" s="936"/>
      <c r="AP12" s="936"/>
      <c r="AQ12" s="936"/>
      <c r="BX12" s="621">
        <v>45992</v>
      </c>
    </row>
    <row r="13" spans="1:76" ht="15" customHeight="1">
      <c r="B13" s="936" t="s">
        <v>2276</v>
      </c>
      <c r="C13" s="936"/>
      <c r="D13" s="936"/>
      <c r="E13" s="936"/>
      <c r="F13" s="936"/>
      <c r="G13" s="936"/>
      <c r="H13" s="936"/>
      <c r="I13" s="936"/>
      <c r="J13" s="936"/>
      <c r="K13" s="936"/>
      <c r="L13" s="936"/>
      <c r="M13" s="936"/>
      <c r="N13" s="936"/>
      <c r="O13" s="936"/>
      <c r="P13" s="936"/>
      <c r="Q13" s="936"/>
      <c r="R13" s="936"/>
      <c r="S13" s="936"/>
      <c r="T13" s="936"/>
      <c r="U13" s="936"/>
      <c r="V13" s="936"/>
      <c r="W13" s="936"/>
      <c r="X13" s="936"/>
      <c r="Y13" s="936"/>
      <c r="Z13" s="936"/>
      <c r="AA13" s="936"/>
      <c r="AB13" s="936"/>
      <c r="AC13" s="936"/>
      <c r="AD13" s="936"/>
      <c r="AE13" s="936"/>
      <c r="AF13" s="936"/>
      <c r="AG13" s="936"/>
      <c r="AH13" s="936"/>
      <c r="AI13" s="936"/>
      <c r="AJ13" s="936"/>
      <c r="AK13" s="936"/>
      <c r="AL13" s="936"/>
      <c r="AM13" s="936"/>
      <c r="AN13" s="936"/>
      <c r="AO13" s="936"/>
      <c r="AP13" s="936"/>
      <c r="AQ13" s="936"/>
      <c r="BX13" s="621">
        <v>46023</v>
      </c>
    </row>
    <row r="14" spans="1:76" ht="15" customHeight="1">
      <c r="B14" s="936"/>
      <c r="C14" s="936"/>
      <c r="D14" s="936"/>
      <c r="E14" s="936"/>
      <c r="F14" s="936"/>
      <c r="G14" s="936"/>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BX14" s="621">
        <v>46054</v>
      </c>
    </row>
    <row r="15" spans="1:76" ht="28.5" customHeight="1">
      <c r="B15" s="591"/>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BX15" s="621">
        <v>46082</v>
      </c>
    </row>
    <row r="16" spans="1:76" ht="15" customHeight="1">
      <c r="C16" s="844" t="s">
        <v>2754</v>
      </c>
      <c r="D16" s="844"/>
      <c r="E16" s="635" t="str">
        <f>IF(基本情報!$B$30="","",基本情報!$B$30)</f>
        <v/>
      </c>
      <c r="F16" s="639" t="s">
        <v>2597</v>
      </c>
      <c r="G16" s="635" t="str">
        <f>IF(基本情報!$D$30="","",基本情報!$D$30)</f>
        <v/>
      </c>
      <c r="H16" s="639" t="s">
        <v>2755</v>
      </c>
      <c r="I16" s="635" t="str">
        <f>IF(基本情報!$E$30="","",基本情報!$E$30)</f>
        <v/>
      </c>
      <c r="J16" s="815" t="s">
        <v>2756</v>
      </c>
      <c r="K16" s="815"/>
      <c r="L16" s="822">
        <f>基本情報!$B$24</f>
        <v>0</v>
      </c>
      <c r="M16" s="822"/>
      <c r="N16" s="815" t="s">
        <v>2216</v>
      </c>
      <c r="O16" s="815"/>
      <c r="P16" s="815"/>
      <c r="Q16" s="815"/>
      <c r="R16" s="815"/>
      <c r="S16" s="815"/>
      <c r="T16" s="822">
        <f>基本情報!$D$24</f>
        <v>0</v>
      </c>
      <c r="U16" s="822"/>
      <c r="V16" s="822"/>
      <c r="W16" s="946" t="s">
        <v>2762</v>
      </c>
      <c r="X16" s="946"/>
      <c r="Y16" s="946"/>
      <c r="Z16" s="946"/>
      <c r="AA16" s="946"/>
      <c r="AB16" s="946"/>
      <c r="AC16" s="946"/>
      <c r="AD16" s="946"/>
      <c r="AE16" s="946"/>
      <c r="AF16" s="946"/>
      <c r="AG16" s="946"/>
      <c r="AH16" s="946"/>
      <c r="AI16" s="946"/>
      <c r="AJ16" s="946"/>
      <c r="AK16" s="946"/>
      <c r="AL16" s="946"/>
      <c r="AM16" s="946"/>
      <c r="AN16" s="946"/>
      <c r="AO16" s="946"/>
      <c r="AP16" s="946"/>
      <c r="AQ16" s="946"/>
      <c r="AR16" s="173"/>
      <c r="AT16" s="511" t="s">
        <v>2508</v>
      </c>
      <c r="BX16" s="621">
        <v>46113</v>
      </c>
    </row>
    <row r="17" spans="1:76" ht="15" customHeight="1">
      <c r="B17" s="968" t="s">
        <v>2792</v>
      </c>
      <c r="C17" s="968"/>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c r="AL17" s="968"/>
      <c r="AM17" s="968"/>
      <c r="AN17" s="968"/>
      <c r="AO17" s="968"/>
      <c r="AP17" s="968"/>
      <c r="AQ17" s="968"/>
      <c r="BX17" s="621">
        <v>46143</v>
      </c>
    </row>
    <row r="18" spans="1:76" ht="15" customHeight="1">
      <c r="B18" s="968"/>
      <c r="C18" s="968"/>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c r="AL18" s="968"/>
      <c r="AM18" s="968"/>
      <c r="AN18" s="968"/>
      <c r="AO18" s="968"/>
      <c r="AP18" s="968"/>
      <c r="AQ18" s="968"/>
      <c r="BX18" s="621">
        <v>46174</v>
      </c>
    </row>
    <row r="19" spans="1:76" ht="52.5" customHeight="1">
      <c r="B19" s="969" t="s">
        <v>2219</v>
      </c>
      <c r="C19" s="969"/>
      <c r="D19" s="969"/>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c r="AL19" s="969"/>
      <c r="AM19" s="969"/>
      <c r="AN19" s="969"/>
      <c r="AO19" s="969"/>
      <c r="AP19" s="969"/>
      <c r="AQ19" s="969"/>
      <c r="BX19" s="621">
        <v>46204</v>
      </c>
    </row>
    <row r="20" spans="1:76" s="118" customFormat="1" ht="20.100000000000001" customHeight="1">
      <c r="B20" s="845" t="s">
        <v>2707</v>
      </c>
      <c r="C20" s="845"/>
      <c r="D20" s="845"/>
      <c r="E20" s="845"/>
      <c r="F20" s="845"/>
      <c r="G20" s="845"/>
      <c r="H20" s="845"/>
      <c r="I20" s="845"/>
      <c r="J20" s="845"/>
      <c r="K20" s="845"/>
      <c r="L20" s="845"/>
      <c r="M20" s="845"/>
      <c r="N20" s="845"/>
      <c r="O20" s="739" t="s">
        <v>2708</v>
      </c>
      <c r="P20" s="740"/>
      <c r="Q20" s="740"/>
      <c r="R20" s="740"/>
      <c r="S20" s="740"/>
      <c r="T20" s="740"/>
      <c r="U20" s="771">
        <f>基本情報!$E$20</f>
        <v>0</v>
      </c>
      <c r="V20" s="771"/>
      <c r="W20" s="771"/>
      <c r="X20" s="771"/>
      <c r="Y20" s="771"/>
      <c r="Z20" s="771"/>
      <c r="AA20" s="771"/>
      <c r="AB20" s="771"/>
      <c r="AC20" s="771"/>
      <c r="AD20" s="771"/>
      <c r="AE20" s="771"/>
      <c r="AF20" s="771"/>
      <c r="AG20" s="771"/>
      <c r="AH20" s="771"/>
      <c r="AI20" s="771"/>
      <c r="AJ20" s="771"/>
      <c r="AK20" s="771"/>
      <c r="AL20" s="771"/>
      <c r="AM20" s="771"/>
      <c r="AN20" s="771"/>
      <c r="AO20" s="771"/>
      <c r="AP20" s="771"/>
      <c r="AQ20" s="772"/>
      <c r="AR20" s="119"/>
      <c r="AS20" s="119"/>
      <c r="BX20" s="621">
        <v>46235</v>
      </c>
    </row>
    <row r="21" spans="1:76" s="118" customFormat="1" ht="20.100000000000001" customHeight="1">
      <c r="B21" s="845"/>
      <c r="C21" s="845"/>
      <c r="D21" s="845"/>
      <c r="E21" s="845"/>
      <c r="F21" s="845"/>
      <c r="G21" s="845"/>
      <c r="H21" s="845"/>
      <c r="I21" s="845"/>
      <c r="J21" s="845"/>
      <c r="K21" s="845"/>
      <c r="L21" s="845"/>
      <c r="M21" s="845"/>
      <c r="N21" s="845"/>
      <c r="O21" s="739" t="s">
        <v>2593</v>
      </c>
      <c r="P21" s="740"/>
      <c r="Q21" s="740"/>
      <c r="R21" s="740"/>
      <c r="S21" s="740"/>
      <c r="T21" s="740"/>
      <c r="U21" s="771">
        <f>基本情報!$E$21</f>
        <v>0</v>
      </c>
      <c r="V21" s="771"/>
      <c r="W21" s="771"/>
      <c r="X21" s="771"/>
      <c r="Y21" s="771"/>
      <c r="Z21" s="771"/>
      <c r="AA21" s="771"/>
      <c r="AB21" s="771"/>
      <c r="AC21" s="771"/>
      <c r="AD21" s="771"/>
      <c r="AE21" s="771"/>
      <c r="AF21" s="771"/>
      <c r="AG21" s="771"/>
      <c r="AH21" s="771"/>
      <c r="AI21" s="771"/>
      <c r="AJ21" s="771"/>
      <c r="AK21" s="771"/>
      <c r="AL21" s="771"/>
      <c r="AM21" s="771"/>
      <c r="AN21" s="771"/>
      <c r="AO21" s="771"/>
      <c r="AP21" s="771"/>
      <c r="AQ21" s="772"/>
      <c r="AR21" s="119"/>
      <c r="BX21" s="621">
        <v>46266</v>
      </c>
    </row>
    <row r="22" spans="1:76" s="118" customFormat="1" ht="20.100000000000001" customHeight="1">
      <c r="B22" s="854" t="s">
        <v>2529</v>
      </c>
      <c r="C22" s="855"/>
      <c r="D22" s="855"/>
      <c r="E22" s="855"/>
      <c r="F22" s="855"/>
      <c r="G22" s="855"/>
      <c r="H22" s="855"/>
      <c r="I22" s="855"/>
      <c r="J22" s="855"/>
      <c r="K22" s="855"/>
      <c r="L22" s="855"/>
      <c r="M22" s="855"/>
      <c r="N22" s="855"/>
      <c r="O22" s="877">
        <f>基本情報!B27</f>
        <v>0</v>
      </c>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9"/>
      <c r="AR22" s="119"/>
      <c r="BX22" s="621">
        <v>46296</v>
      </c>
    </row>
    <row r="23" spans="1:76" ht="20.100000000000001" customHeight="1">
      <c r="B23" s="760" t="s">
        <v>2277</v>
      </c>
      <c r="C23" s="761"/>
      <c r="D23" s="761"/>
      <c r="E23" s="761"/>
      <c r="F23" s="761"/>
      <c r="G23" s="761"/>
      <c r="H23" s="761"/>
      <c r="I23" s="761"/>
      <c r="J23" s="761"/>
      <c r="K23" s="761"/>
      <c r="L23" s="761"/>
      <c r="M23" s="761"/>
      <c r="N23" s="762"/>
      <c r="O23" s="741" t="str">
        <f>基本情報!E3</f>
        <v>選択してください</v>
      </c>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2"/>
      <c r="AM23" s="742"/>
      <c r="AN23" s="742"/>
      <c r="AO23" s="742"/>
      <c r="AP23" s="742"/>
      <c r="AQ23" s="743"/>
      <c r="AT23" s="970" t="s">
        <v>2726</v>
      </c>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0"/>
      <c r="BU23" s="970"/>
      <c r="BV23" s="970"/>
      <c r="BW23" s="970"/>
      <c r="BX23" s="621">
        <v>46327</v>
      </c>
    </row>
    <row r="24" spans="1:76" ht="21.95" customHeight="1">
      <c r="B24" s="947" t="s">
        <v>2680</v>
      </c>
      <c r="C24" s="948"/>
      <c r="D24" s="948"/>
      <c r="E24" s="948"/>
      <c r="F24" s="948"/>
      <c r="G24" s="948"/>
      <c r="H24" s="948"/>
      <c r="I24" s="948"/>
      <c r="J24" s="948"/>
      <c r="K24" s="948"/>
      <c r="L24" s="948"/>
      <c r="M24" s="948"/>
      <c r="N24" s="949"/>
      <c r="O24" s="514"/>
      <c r="P24" s="513" t="s">
        <v>2723</v>
      </c>
      <c r="Q24" s="513"/>
      <c r="R24" s="513"/>
      <c r="S24" s="513"/>
      <c r="T24" s="513"/>
      <c r="U24" s="604" t="s">
        <v>2226</v>
      </c>
      <c r="V24" s="513"/>
      <c r="W24" s="943"/>
      <c r="X24" s="943"/>
      <c r="Y24" s="943"/>
      <c r="Z24" s="943"/>
      <c r="AA24" s="943"/>
      <c r="AB24" s="943"/>
      <c r="AC24" s="943"/>
      <c r="AD24" s="943"/>
      <c r="AE24" s="943"/>
      <c r="AF24" s="590"/>
      <c r="AG24" s="590"/>
      <c r="AH24" s="590"/>
      <c r="AI24" s="605"/>
      <c r="AJ24" s="606"/>
      <c r="AK24" s="513"/>
      <c r="AL24" s="604"/>
      <c r="AM24" s="606"/>
      <c r="AN24" s="606"/>
      <c r="AO24" s="513"/>
      <c r="AP24" s="513"/>
      <c r="AQ24" s="567"/>
      <c r="AT24" s="970"/>
      <c r="AU24" s="970"/>
      <c r="AV24" s="970"/>
      <c r="AW24" s="970"/>
      <c r="AX24" s="970"/>
      <c r="AY24" s="970"/>
      <c r="AZ24" s="970"/>
      <c r="BA24" s="970"/>
      <c r="BB24" s="970"/>
      <c r="BC24" s="970"/>
      <c r="BD24" s="970"/>
      <c r="BE24" s="970"/>
      <c r="BF24" s="970"/>
      <c r="BG24" s="970"/>
      <c r="BH24" s="970"/>
      <c r="BI24" s="970"/>
      <c r="BJ24" s="970"/>
      <c r="BK24" s="970"/>
      <c r="BL24" s="970"/>
      <c r="BM24" s="970"/>
      <c r="BN24" s="970"/>
      <c r="BO24" s="970"/>
      <c r="BP24" s="970"/>
      <c r="BQ24" s="970"/>
      <c r="BR24" s="970"/>
      <c r="BS24" s="970"/>
      <c r="BT24" s="970"/>
      <c r="BU24" s="970"/>
      <c r="BV24" s="970"/>
      <c r="BW24" s="970"/>
      <c r="BX24" s="621">
        <v>46357</v>
      </c>
    </row>
    <row r="25" spans="1:76" ht="5.45" customHeight="1">
      <c r="B25" s="950"/>
      <c r="C25" s="951"/>
      <c r="D25" s="951"/>
      <c r="E25" s="951"/>
      <c r="F25" s="951"/>
      <c r="G25" s="951"/>
      <c r="H25" s="951"/>
      <c r="I25" s="951"/>
      <c r="J25" s="951"/>
      <c r="K25" s="951"/>
      <c r="L25" s="951"/>
      <c r="M25" s="951"/>
      <c r="N25" s="952"/>
      <c r="O25" s="607"/>
      <c r="P25" s="608"/>
      <c r="T25" s="608"/>
      <c r="U25" s="261"/>
      <c r="V25" s="608"/>
      <c r="W25" s="608"/>
      <c r="X25" s="608"/>
      <c r="Y25" s="608"/>
      <c r="AA25" s="609"/>
      <c r="AB25" s="261"/>
      <c r="AC25" s="565"/>
      <c r="AD25" s="557"/>
      <c r="AE25" s="261"/>
      <c r="AF25" s="557"/>
      <c r="AH25" s="557"/>
      <c r="AI25" s="609"/>
      <c r="AJ25" s="557"/>
      <c r="AK25" s="173"/>
      <c r="AM25" s="557"/>
      <c r="AN25" s="557"/>
      <c r="AO25" s="173"/>
      <c r="AP25" s="173"/>
      <c r="AQ25" s="566"/>
      <c r="AT25" s="970"/>
      <c r="AU25" s="970"/>
      <c r="AV25" s="970"/>
      <c r="AW25" s="970"/>
      <c r="AX25" s="970"/>
      <c r="AY25" s="970"/>
      <c r="AZ25" s="970"/>
      <c r="BA25" s="970"/>
      <c r="BB25" s="970"/>
      <c r="BC25" s="970"/>
      <c r="BD25" s="970"/>
      <c r="BE25" s="970"/>
      <c r="BF25" s="970"/>
      <c r="BG25" s="970"/>
      <c r="BH25" s="970"/>
      <c r="BI25" s="970"/>
      <c r="BJ25" s="970"/>
      <c r="BK25" s="970"/>
      <c r="BL25" s="970"/>
      <c r="BM25" s="970"/>
      <c r="BN25" s="970"/>
      <c r="BO25" s="970"/>
      <c r="BP25" s="970"/>
      <c r="BQ25" s="970"/>
      <c r="BR25" s="970"/>
      <c r="BS25" s="970"/>
      <c r="BT25" s="970"/>
      <c r="BU25" s="970"/>
      <c r="BV25" s="970"/>
      <c r="BW25" s="970"/>
      <c r="BX25" s="621">
        <v>46388</v>
      </c>
    </row>
    <row r="26" spans="1:76" ht="24.95" customHeight="1">
      <c r="B26" s="950"/>
      <c r="C26" s="951"/>
      <c r="D26" s="951"/>
      <c r="E26" s="951"/>
      <c r="F26" s="951"/>
      <c r="G26" s="951"/>
      <c r="H26" s="951"/>
      <c r="I26" s="951"/>
      <c r="J26" s="951"/>
      <c r="K26" s="951"/>
      <c r="L26" s="951"/>
      <c r="M26" s="951"/>
      <c r="N26" s="952"/>
      <c r="O26" s="607"/>
      <c r="P26" s="173" t="s">
        <v>2714</v>
      </c>
      <c r="U26" s="261" t="s">
        <v>2226</v>
      </c>
      <c r="W26" s="944" t="str">
        <f>IF(W24="","",IF(W24&gt;BX2,BX1,EDATE(W24,60)))</f>
        <v/>
      </c>
      <c r="X26" s="944"/>
      <c r="Y26" s="944"/>
      <c r="Z26" s="944"/>
      <c r="AA26" s="944"/>
      <c r="AB26" s="944"/>
      <c r="AC26" s="944"/>
      <c r="AD26" s="944"/>
      <c r="AE26" s="944"/>
      <c r="AF26" s="945" t="s">
        <v>2713</v>
      </c>
      <c r="AG26" s="945"/>
      <c r="AH26" s="623"/>
      <c r="AI26" s="609"/>
      <c r="AJ26" s="557"/>
      <c r="AK26" s="173"/>
      <c r="AL26" s="609"/>
      <c r="AM26" s="557"/>
      <c r="AN26" s="557"/>
      <c r="AO26" s="173"/>
      <c r="AP26" s="173"/>
      <c r="AQ26" s="566"/>
      <c r="AT26" s="512" t="s">
        <v>2715</v>
      </c>
      <c r="BX26" s="621">
        <v>46419</v>
      </c>
    </row>
    <row r="27" spans="1:76" ht="8.1" customHeight="1">
      <c r="B27" s="947" t="s">
        <v>2724</v>
      </c>
      <c r="C27" s="948"/>
      <c r="D27" s="948"/>
      <c r="E27" s="948"/>
      <c r="F27" s="948"/>
      <c r="G27" s="948"/>
      <c r="H27" s="948"/>
      <c r="I27" s="948"/>
      <c r="J27" s="948"/>
      <c r="K27" s="948"/>
      <c r="L27" s="948"/>
      <c r="M27" s="948"/>
      <c r="N27" s="949"/>
      <c r="O27" s="514"/>
      <c r="P27" s="513"/>
      <c r="Q27" s="513"/>
      <c r="R27" s="513"/>
      <c r="S27" s="513"/>
      <c r="T27" s="513"/>
      <c r="U27" s="604"/>
      <c r="V27" s="513"/>
      <c r="W27" s="625"/>
      <c r="X27" s="625"/>
      <c r="Y27" s="625"/>
      <c r="Z27" s="625"/>
      <c r="AA27" s="625"/>
      <c r="AB27" s="625"/>
      <c r="AC27" s="625"/>
      <c r="AD27" s="625"/>
      <c r="AE27" s="625"/>
      <c r="AF27" s="624"/>
      <c r="AG27" s="624"/>
      <c r="AH27" s="590"/>
      <c r="AI27" s="605"/>
      <c r="AJ27" s="606"/>
      <c r="AK27" s="513"/>
      <c r="AL27" s="605"/>
      <c r="AM27" s="606"/>
      <c r="AN27" s="606"/>
      <c r="AO27" s="513"/>
      <c r="AP27" s="513"/>
      <c r="AQ27" s="567"/>
      <c r="AT27" s="512"/>
      <c r="BX27" s="621">
        <v>46447</v>
      </c>
    </row>
    <row r="28" spans="1:76" ht="24.95" customHeight="1">
      <c r="B28" s="950"/>
      <c r="C28" s="951"/>
      <c r="D28" s="951"/>
      <c r="E28" s="951"/>
      <c r="F28" s="951"/>
      <c r="G28" s="951"/>
      <c r="H28" s="951"/>
      <c r="I28" s="951"/>
      <c r="J28" s="951"/>
      <c r="K28" s="951"/>
      <c r="L28" s="951"/>
      <c r="M28" s="951"/>
      <c r="N28" s="952"/>
      <c r="O28" s="607"/>
      <c r="P28" s="1010"/>
      <c r="Q28" s="1010"/>
      <c r="R28" s="1010"/>
      <c r="S28" s="1010"/>
      <c r="T28" s="1010"/>
      <c r="U28" s="1010"/>
      <c r="V28" s="1010"/>
      <c r="W28" s="1010"/>
      <c r="X28" s="1010"/>
      <c r="Z28" s="951" t="s">
        <v>2725</v>
      </c>
      <c r="AA28" s="951"/>
      <c r="AB28" s="951"/>
      <c r="AD28" s="1010"/>
      <c r="AE28" s="1010"/>
      <c r="AF28" s="1010"/>
      <c r="AG28" s="1010"/>
      <c r="AH28" s="1010"/>
      <c r="AI28" s="1010"/>
      <c r="AJ28" s="1010"/>
      <c r="AK28" s="1010"/>
      <c r="AL28" s="1010"/>
      <c r="AM28" s="557"/>
      <c r="AN28" s="557"/>
      <c r="AO28" s="173"/>
      <c r="AP28" s="173"/>
      <c r="AQ28" s="566"/>
      <c r="AT28" s="512" t="s">
        <v>2727</v>
      </c>
      <c r="BX28" s="621">
        <v>46478</v>
      </c>
    </row>
    <row r="29" spans="1:76" ht="7.5" customHeight="1">
      <c r="B29" s="993"/>
      <c r="C29" s="994"/>
      <c r="D29" s="994"/>
      <c r="E29" s="994"/>
      <c r="F29" s="994"/>
      <c r="G29" s="994"/>
      <c r="H29" s="994"/>
      <c r="I29" s="994"/>
      <c r="J29" s="994"/>
      <c r="K29" s="994"/>
      <c r="L29" s="994"/>
      <c r="M29" s="994"/>
      <c r="N29" s="1009"/>
      <c r="O29" s="607"/>
      <c r="U29" s="261"/>
      <c r="W29" s="1008"/>
      <c r="X29" s="1008"/>
      <c r="Y29" s="1008"/>
      <c r="Z29" s="1008"/>
      <c r="AA29" s="1008"/>
      <c r="AB29" s="1008"/>
      <c r="AC29" s="1008"/>
      <c r="AD29" s="1008"/>
      <c r="AE29" s="1008"/>
      <c r="AF29" s="622"/>
      <c r="AG29" s="622"/>
      <c r="AH29" s="623"/>
      <c r="AI29" s="609"/>
      <c r="AJ29" s="557"/>
      <c r="AK29" s="173"/>
      <c r="AL29" s="609"/>
      <c r="AM29" s="557"/>
      <c r="AN29" s="557"/>
      <c r="AO29" s="173"/>
      <c r="AP29" s="173"/>
      <c r="AQ29" s="566"/>
      <c r="AT29" s="512"/>
      <c r="BX29" s="621">
        <v>46508</v>
      </c>
    </row>
    <row r="30" spans="1:76" s="175" customFormat="1" ht="30" customHeight="1">
      <c r="A30" s="174"/>
      <c r="B30" s="963" t="s">
        <v>2686</v>
      </c>
      <c r="C30" s="963"/>
      <c r="D30" s="963"/>
      <c r="E30" s="963"/>
      <c r="F30" s="963"/>
      <c r="G30" s="963"/>
      <c r="H30" s="963"/>
      <c r="I30" s="963"/>
      <c r="J30" s="963"/>
      <c r="K30" s="963"/>
      <c r="L30" s="963"/>
      <c r="M30" s="963"/>
      <c r="N30" s="964"/>
      <c r="O30" s="563"/>
      <c r="P30" s="520" t="s">
        <v>2685</v>
      </c>
      <c r="Q30" s="520"/>
      <c r="R30" s="520"/>
      <c r="S30" s="488"/>
      <c r="T30" s="520"/>
      <c r="U30" s="593"/>
      <c r="V30" s="593"/>
      <c r="W30" s="593"/>
      <c r="X30" s="593"/>
      <c r="Y30" s="593"/>
      <c r="Z30" s="593"/>
      <c r="AA30" s="593"/>
      <c r="AB30" s="593"/>
      <c r="AC30" s="593"/>
      <c r="AD30" s="593"/>
      <c r="AE30" s="593"/>
      <c r="AF30" s="488"/>
      <c r="AG30" s="632"/>
      <c r="AH30" s="965" t="str">
        <f>T57</f>
        <v/>
      </c>
      <c r="AI30" s="965"/>
      <c r="AJ30" s="965"/>
      <c r="AK30" s="965"/>
      <c r="AL30" s="965"/>
      <c r="AM30" s="965"/>
      <c r="AN30" s="965"/>
      <c r="AO30" s="965"/>
      <c r="AP30" s="520" t="s">
        <v>2540</v>
      </c>
      <c r="AQ30" s="489"/>
      <c r="AT30" s="512"/>
      <c r="BX30" s="621">
        <v>46539</v>
      </c>
    </row>
    <row r="31" spans="1:76" ht="5.0999999999999996" customHeight="1">
      <c r="B31" s="963"/>
      <c r="C31" s="963"/>
      <c r="D31" s="963"/>
      <c r="E31" s="963"/>
      <c r="F31" s="963"/>
      <c r="G31" s="963"/>
      <c r="H31" s="963"/>
      <c r="I31" s="963"/>
      <c r="J31" s="963"/>
      <c r="K31" s="963"/>
      <c r="L31" s="963"/>
      <c r="M31" s="963"/>
      <c r="N31" s="964"/>
      <c r="O31" s="564"/>
      <c r="P31" s="608"/>
      <c r="T31" s="608"/>
      <c r="U31" s="608"/>
      <c r="V31" s="608"/>
      <c r="W31" s="608"/>
      <c r="X31" s="608"/>
      <c r="Y31" s="608"/>
      <c r="Z31" s="608"/>
      <c r="AA31" s="608"/>
      <c r="AB31" s="608"/>
      <c r="AC31" s="261"/>
      <c r="AD31" s="261"/>
      <c r="AE31" s="261"/>
      <c r="AF31" s="557"/>
      <c r="AH31" s="557"/>
      <c r="AI31" s="557"/>
      <c r="AJ31" s="610"/>
      <c r="AK31" s="557"/>
      <c r="AL31" s="557"/>
      <c r="AM31" s="557"/>
      <c r="AN31" s="557"/>
      <c r="AO31" s="609"/>
      <c r="AP31" s="173"/>
      <c r="AQ31" s="566"/>
      <c r="BX31" s="621">
        <v>46569</v>
      </c>
    </row>
    <row r="32" spans="1:76" s="175" customFormat="1" ht="30" customHeight="1">
      <c r="A32" s="174"/>
      <c r="B32" s="963"/>
      <c r="C32" s="963"/>
      <c r="D32" s="963"/>
      <c r="E32" s="963"/>
      <c r="F32" s="963"/>
      <c r="G32" s="963"/>
      <c r="H32" s="963"/>
      <c r="I32" s="963"/>
      <c r="J32" s="963"/>
      <c r="K32" s="963"/>
      <c r="L32" s="963"/>
      <c r="M32" s="963"/>
      <c r="N32" s="964"/>
      <c r="O32" s="564"/>
      <c r="P32" s="174" t="s">
        <v>2758</v>
      </c>
      <c r="Q32" s="174"/>
      <c r="R32" s="174"/>
      <c r="T32" s="174"/>
      <c r="U32" s="174"/>
      <c r="V32" s="174"/>
      <c r="W32" s="174"/>
      <c r="X32" s="174"/>
      <c r="Y32" s="174"/>
      <c r="Z32" s="174"/>
      <c r="AA32" s="174"/>
      <c r="AB32" s="174"/>
      <c r="AC32" s="174"/>
      <c r="AD32" s="174"/>
      <c r="AE32" s="174"/>
      <c r="AG32" s="633"/>
      <c r="AH32" s="966">
        <v>12</v>
      </c>
      <c r="AI32" s="966"/>
      <c r="AJ32" s="966"/>
      <c r="AK32" s="966"/>
      <c r="AL32" s="966"/>
      <c r="AM32" s="966"/>
      <c r="AN32" s="966"/>
      <c r="AO32" s="966"/>
      <c r="AP32" s="174" t="s">
        <v>2769</v>
      </c>
      <c r="AQ32" s="594"/>
      <c r="AT32" s="512"/>
      <c r="BX32" s="621">
        <v>46600</v>
      </c>
    </row>
    <row r="33" spans="1:76" ht="5.0999999999999996" customHeight="1">
      <c r="B33" s="963"/>
      <c r="C33" s="963"/>
      <c r="D33" s="963"/>
      <c r="E33" s="963"/>
      <c r="F33" s="963"/>
      <c r="G33" s="963"/>
      <c r="H33" s="963"/>
      <c r="I33" s="963"/>
      <c r="J33" s="963"/>
      <c r="K33" s="963"/>
      <c r="L33" s="963"/>
      <c r="M33" s="963"/>
      <c r="N33" s="964"/>
      <c r="O33" s="564"/>
      <c r="P33" s="608"/>
      <c r="T33" s="608"/>
      <c r="U33" s="608"/>
      <c r="V33" s="608"/>
      <c r="W33" s="608"/>
      <c r="X33" s="608"/>
      <c r="Y33" s="608"/>
      <c r="Z33" s="608"/>
      <c r="AA33" s="608"/>
      <c r="AB33" s="608"/>
      <c r="AC33" s="261"/>
      <c r="AD33" s="261"/>
      <c r="AE33" s="261"/>
      <c r="AF33" s="557"/>
      <c r="AH33" s="557"/>
      <c r="AI33" s="557"/>
      <c r="AJ33" s="610"/>
      <c r="AK33" s="557"/>
      <c r="AL33" s="557"/>
      <c r="AM33" s="557"/>
      <c r="AN33" s="557"/>
      <c r="AO33" s="609"/>
      <c r="AP33" s="173"/>
      <c r="AQ33" s="566"/>
      <c r="BX33" s="621">
        <v>46631</v>
      </c>
    </row>
    <row r="34" spans="1:76" s="175" customFormat="1" ht="30" customHeight="1">
      <c r="A34" s="174"/>
      <c r="B34" s="963"/>
      <c r="C34" s="963"/>
      <c r="D34" s="963"/>
      <c r="E34" s="963"/>
      <c r="F34" s="963"/>
      <c r="G34" s="963"/>
      <c r="H34" s="963"/>
      <c r="I34" s="963"/>
      <c r="J34" s="963"/>
      <c r="K34" s="963"/>
      <c r="L34" s="963"/>
      <c r="M34" s="963"/>
      <c r="N34" s="964"/>
      <c r="O34" s="583"/>
      <c r="P34" s="521" t="s">
        <v>2290</v>
      </c>
      <c r="Q34" s="521"/>
      <c r="R34" s="521"/>
      <c r="S34" s="521"/>
      <c r="T34" s="521"/>
      <c r="U34" s="521"/>
      <c r="V34" s="521"/>
      <c r="W34" s="521"/>
      <c r="X34" s="521"/>
      <c r="Y34" s="521"/>
      <c r="Z34" s="521"/>
      <c r="AA34" s="521"/>
      <c r="AB34" s="521"/>
      <c r="AC34" s="521"/>
      <c r="AD34" s="521"/>
      <c r="AE34" s="521"/>
      <c r="AF34" s="631"/>
      <c r="AG34" s="634"/>
      <c r="AH34" s="967"/>
      <c r="AI34" s="967"/>
      <c r="AJ34" s="967"/>
      <c r="AK34" s="967"/>
      <c r="AL34" s="967"/>
      <c r="AM34" s="967"/>
      <c r="AN34" s="967"/>
      <c r="AO34" s="967"/>
      <c r="AP34" s="521" t="s">
        <v>2278</v>
      </c>
      <c r="AQ34" s="522"/>
      <c r="AT34" s="512"/>
      <c r="BX34" s="621">
        <v>46661</v>
      </c>
    </row>
    <row r="35" spans="1:76" s="175" customFormat="1" ht="18.75" customHeight="1">
      <c r="A35" s="174"/>
      <c r="B35" s="588"/>
      <c r="C35" s="588"/>
      <c r="D35" s="588"/>
      <c r="E35" s="588"/>
      <c r="F35" s="588"/>
      <c r="G35" s="588"/>
      <c r="H35" s="588"/>
      <c r="I35" s="588"/>
      <c r="J35" s="588"/>
      <c r="K35" s="588"/>
      <c r="L35" s="588"/>
      <c r="M35" s="588"/>
      <c r="N35" s="588"/>
      <c r="O35" s="589"/>
      <c r="P35" s="174"/>
      <c r="Q35" s="174"/>
      <c r="R35" s="174"/>
      <c r="T35" s="174"/>
      <c r="U35" s="174"/>
      <c r="V35" s="174"/>
      <c r="W35" s="174"/>
      <c r="X35" s="174"/>
      <c r="Y35" s="174"/>
      <c r="Z35" s="174"/>
      <c r="AA35" s="611"/>
      <c r="AB35" s="611"/>
      <c r="AC35" s="611"/>
      <c r="AD35" s="611"/>
      <c r="AE35" s="611"/>
      <c r="AF35" s="611"/>
      <c r="AG35" s="611"/>
      <c r="AH35" s="611"/>
      <c r="AI35" s="611"/>
      <c r="AJ35" s="611"/>
      <c r="AK35" s="611"/>
      <c r="AL35" s="611"/>
      <c r="AM35" s="611"/>
      <c r="AN35" s="174"/>
      <c r="AO35" s="612"/>
      <c r="AT35" s="512"/>
      <c r="BX35" s="621">
        <v>46692</v>
      </c>
    </row>
    <row r="36" spans="1:76" s="118" customFormat="1" ht="15" customHeight="1">
      <c r="B36" s="192" t="s">
        <v>2679</v>
      </c>
      <c r="D36" s="192"/>
      <c r="E36" s="192"/>
      <c r="F36" s="581"/>
      <c r="G36" s="192"/>
      <c r="H36" s="119"/>
      <c r="AR36" s="3" t="s">
        <v>2693</v>
      </c>
      <c r="BX36" s="621">
        <v>46722</v>
      </c>
    </row>
    <row r="37" spans="1:76" s="118" customFormat="1" ht="15" customHeight="1">
      <c r="B37" s="451" t="s">
        <v>2684</v>
      </c>
      <c r="C37" s="192"/>
      <c r="D37" s="192"/>
      <c r="E37" s="192"/>
      <c r="F37" s="581"/>
      <c r="G37" s="192"/>
      <c r="H37" s="119"/>
      <c r="AR37" s="3"/>
      <c r="BX37" s="621">
        <v>46753</v>
      </c>
    </row>
    <row r="38" spans="1:76" s="118" customFormat="1" ht="15" customHeight="1">
      <c r="B38" s="451"/>
      <c r="C38" s="192"/>
      <c r="D38" s="192"/>
      <c r="E38" s="192"/>
      <c r="F38" s="581"/>
      <c r="G38" s="192"/>
      <c r="H38" s="119"/>
      <c r="AR38" s="3"/>
      <c r="BX38" s="621">
        <v>46784</v>
      </c>
    </row>
    <row r="39" spans="1:76" s="118" customFormat="1" ht="15" customHeight="1">
      <c r="B39" s="192" t="s">
        <v>2728</v>
      </c>
      <c r="C39" s="192"/>
      <c r="D39" s="192"/>
      <c r="E39" s="192"/>
      <c r="F39" s="581"/>
      <c r="G39" s="192"/>
      <c r="H39" s="119"/>
      <c r="AR39" s="3"/>
      <c r="BX39" s="621">
        <v>46813</v>
      </c>
    </row>
    <row r="40" spans="1:76" s="118" customFormat="1" ht="15" customHeight="1">
      <c r="B40" s="727" t="s">
        <v>2729</v>
      </c>
      <c r="C40" s="727"/>
      <c r="D40" s="727"/>
      <c r="E40" s="727"/>
      <c r="F40" s="727"/>
      <c r="G40" s="727"/>
      <c r="H40" s="727"/>
      <c r="I40" s="727"/>
      <c r="J40" s="727"/>
      <c r="K40" s="727"/>
      <c r="L40" s="727"/>
      <c r="M40" s="727"/>
      <c r="N40" s="727"/>
      <c r="O40" s="1001">
        <f>W24</f>
        <v>0</v>
      </c>
      <c r="P40" s="1001"/>
      <c r="Q40" s="1001"/>
      <c r="R40" s="1001"/>
      <c r="S40" s="1001"/>
      <c r="T40" s="1001"/>
      <c r="U40" s="1001"/>
      <c r="V40" s="1001"/>
      <c r="W40" s="1001"/>
      <c r="X40" s="1001"/>
      <c r="Y40" s="1001"/>
      <c r="Z40" s="1001"/>
      <c r="AA40" s="1001"/>
      <c r="AB40" s="1001"/>
      <c r="AC40" s="1001"/>
      <c r="AD40" s="1001"/>
      <c r="AE40" s="1001"/>
      <c r="AF40" s="1001"/>
      <c r="AG40" s="1001"/>
      <c r="AH40" s="1001"/>
      <c r="AI40" s="1001"/>
      <c r="AJ40" s="1001"/>
      <c r="AK40" s="1001"/>
      <c r="AL40" s="1001"/>
      <c r="AM40" s="1001"/>
      <c r="AN40" s="1001"/>
      <c r="AO40" s="1001"/>
      <c r="AP40" s="1001"/>
      <c r="AQ40" s="1001"/>
      <c r="AR40" s="3"/>
      <c r="BX40" s="621">
        <v>46844</v>
      </c>
    </row>
    <row r="41" spans="1:76" s="118" customFormat="1" ht="15" customHeight="1">
      <c r="B41" s="727"/>
      <c r="C41" s="727"/>
      <c r="D41" s="727"/>
      <c r="E41" s="727"/>
      <c r="F41" s="727"/>
      <c r="G41" s="727"/>
      <c r="H41" s="727"/>
      <c r="I41" s="727"/>
      <c r="J41" s="727"/>
      <c r="K41" s="727"/>
      <c r="L41" s="727"/>
      <c r="M41" s="727"/>
      <c r="N41" s="727"/>
      <c r="O41" s="1001"/>
      <c r="P41" s="1001"/>
      <c r="Q41" s="1001"/>
      <c r="R41" s="1001"/>
      <c r="S41" s="1001"/>
      <c r="T41" s="1001"/>
      <c r="U41" s="1001"/>
      <c r="V41" s="1001"/>
      <c r="W41" s="1001"/>
      <c r="X41" s="1001"/>
      <c r="Y41" s="1001"/>
      <c r="Z41" s="1001"/>
      <c r="AA41" s="1001"/>
      <c r="AB41" s="1001"/>
      <c r="AC41" s="1001"/>
      <c r="AD41" s="1001"/>
      <c r="AE41" s="1001"/>
      <c r="AF41" s="1001"/>
      <c r="AG41" s="1001"/>
      <c r="AH41" s="1001"/>
      <c r="AI41" s="1001"/>
      <c r="AJ41" s="1001"/>
      <c r="AK41" s="1001"/>
      <c r="AL41" s="1001"/>
      <c r="AM41" s="1001"/>
      <c r="AN41" s="1001"/>
      <c r="AO41" s="1001"/>
      <c r="AP41" s="1001"/>
      <c r="AQ41" s="1001"/>
      <c r="AR41" s="3"/>
      <c r="BX41" s="621">
        <v>46874</v>
      </c>
    </row>
    <row r="42" spans="1:76" s="118" customFormat="1" ht="15" customHeight="1">
      <c r="B42" s="574"/>
      <c r="C42" s="574"/>
      <c r="D42" s="574"/>
      <c r="E42" s="574"/>
      <c r="F42" s="574"/>
      <c r="G42" s="574"/>
      <c r="H42" s="574"/>
      <c r="I42" s="574"/>
      <c r="J42" s="574"/>
      <c r="K42" s="574"/>
      <c r="L42" s="574"/>
      <c r="M42" s="574"/>
      <c r="N42" s="574"/>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3"/>
      <c r="BX42" s="621">
        <v>46905</v>
      </c>
    </row>
    <row r="43" spans="1:76" s="118" customFormat="1" ht="15" customHeight="1">
      <c r="B43" s="192" t="s">
        <v>2681</v>
      </c>
      <c r="C43" s="192"/>
      <c r="D43" s="192"/>
      <c r="E43" s="192"/>
      <c r="F43" s="581"/>
      <c r="G43" s="192"/>
      <c r="H43" s="119"/>
      <c r="AC43" s="598"/>
      <c r="AD43" s="598"/>
      <c r="AE43" s="598"/>
      <c r="AF43" s="598"/>
      <c r="AG43" s="598"/>
      <c r="AH43" s="598"/>
      <c r="AI43" s="598"/>
      <c r="AJ43" s="599"/>
      <c r="AK43" s="600"/>
      <c r="AR43" s="3"/>
      <c r="BX43" s="621">
        <v>46935</v>
      </c>
    </row>
    <row r="44" spans="1:76" s="118" customFormat="1" ht="15" customHeight="1">
      <c r="B44" s="784" t="s">
        <v>2682</v>
      </c>
      <c r="C44" s="773"/>
      <c r="D44" s="773"/>
      <c r="E44" s="773"/>
      <c r="F44" s="773"/>
      <c r="G44" s="773"/>
      <c r="H44" s="773" t="s">
        <v>2632</v>
      </c>
      <c r="I44" s="773"/>
      <c r="J44" s="773"/>
      <c r="K44" s="773"/>
      <c r="L44" s="773"/>
      <c r="M44" s="773"/>
      <c r="N44" s="773" t="s">
        <v>2633</v>
      </c>
      <c r="O44" s="773"/>
      <c r="P44" s="773"/>
      <c r="Q44" s="773"/>
      <c r="R44" s="773"/>
      <c r="S44" s="773"/>
      <c r="T44" s="773" t="s">
        <v>2634</v>
      </c>
      <c r="U44" s="773"/>
      <c r="V44" s="773"/>
      <c r="W44" s="773"/>
      <c r="X44" s="773"/>
      <c r="Y44" s="773"/>
      <c r="Z44" s="773" t="s">
        <v>2635</v>
      </c>
      <c r="AA44" s="773"/>
      <c r="AB44" s="773"/>
      <c r="AC44" s="773"/>
      <c r="AD44" s="773"/>
      <c r="AE44" s="773"/>
      <c r="AF44" s="773" t="s">
        <v>2636</v>
      </c>
      <c r="AG44" s="773"/>
      <c r="AH44" s="773"/>
      <c r="AI44" s="773"/>
      <c r="AJ44" s="773"/>
      <c r="AK44" s="773"/>
      <c r="AL44" s="773" t="s">
        <v>2637</v>
      </c>
      <c r="AM44" s="773"/>
      <c r="AN44" s="773"/>
      <c r="AO44" s="773"/>
      <c r="AP44" s="773"/>
      <c r="AQ44" s="773"/>
      <c r="AR44" s="3"/>
      <c r="BX44" s="621">
        <v>46966</v>
      </c>
    </row>
    <row r="45" spans="1:76" s="118" customFormat="1" ht="15" customHeight="1">
      <c r="B45" s="773"/>
      <c r="C45" s="773"/>
      <c r="D45" s="773"/>
      <c r="E45" s="773"/>
      <c r="F45" s="773"/>
      <c r="G45" s="773"/>
      <c r="H45" s="773"/>
      <c r="I45" s="773"/>
      <c r="J45" s="773"/>
      <c r="K45" s="773"/>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c r="AI45" s="773"/>
      <c r="AJ45" s="773"/>
      <c r="AK45" s="773"/>
      <c r="AL45" s="773"/>
      <c r="AM45" s="773"/>
      <c r="AN45" s="773"/>
      <c r="AO45" s="773"/>
      <c r="AP45" s="773"/>
      <c r="AQ45" s="773"/>
      <c r="AR45" s="3"/>
      <c r="BX45" s="621">
        <v>46997</v>
      </c>
    </row>
    <row r="46" spans="1:76" s="118" customFormat="1" ht="15" customHeight="1">
      <c r="B46" s="773"/>
      <c r="C46" s="773"/>
      <c r="D46" s="773"/>
      <c r="E46" s="773"/>
      <c r="F46" s="773"/>
      <c r="G46" s="773"/>
      <c r="H46" s="773"/>
      <c r="I46" s="773"/>
      <c r="J46" s="773"/>
      <c r="K46" s="773"/>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c r="AI46" s="773"/>
      <c r="AJ46" s="773"/>
      <c r="AK46" s="773"/>
      <c r="AL46" s="773"/>
      <c r="AM46" s="773"/>
      <c r="AN46" s="773"/>
      <c r="AO46" s="773"/>
      <c r="AP46" s="773"/>
      <c r="AQ46" s="773"/>
      <c r="AR46" s="3"/>
      <c r="BX46" s="621">
        <v>47027</v>
      </c>
    </row>
    <row r="47" spans="1:76" s="118" customFormat="1" ht="15" customHeight="1">
      <c r="B47" s="773"/>
      <c r="C47" s="773"/>
      <c r="D47" s="773"/>
      <c r="E47" s="773"/>
      <c r="F47" s="773"/>
      <c r="G47" s="773"/>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3"/>
      <c r="BX47" s="621">
        <v>47058</v>
      </c>
    </row>
    <row r="48" spans="1:76" s="118" customFormat="1" ht="15" customHeight="1">
      <c r="B48" s="773"/>
      <c r="C48" s="773"/>
      <c r="D48" s="773"/>
      <c r="E48" s="773"/>
      <c r="F48" s="773"/>
      <c r="G48" s="773"/>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3"/>
      <c r="BX48" s="621">
        <v>47088</v>
      </c>
    </row>
    <row r="49" spans="2:76" s="118" customFormat="1" ht="15" customHeight="1">
      <c r="B49" s="773"/>
      <c r="C49" s="773"/>
      <c r="D49" s="773"/>
      <c r="E49" s="773"/>
      <c r="F49" s="773"/>
      <c r="G49" s="773"/>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3"/>
      <c r="BX49" s="621">
        <v>47119</v>
      </c>
    </row>
    <row r="50" spans="2:76" s="118" customFormat="1" ht="15" customHeight="1">
      <c r="B50" s="773"/>
      <c r="C50" s="773"/>
      <c r="D50" s="773"/>
      <c r="E50" s="773"/>
      <c r="F50" s="773"/>
      <c r="G50" s="773"/>
      <c r="H50" s="773" t="s">
        <v>2638</v>
      </c>
      <c r="I50" s="773"/>
      <c r="J50" s="773"/>
      <c r="K50" s="773"/>
      <c r="L50" s="773"/>
      <c r="M50" s="773"/>
      <c r="N50" s="773" t="s">
        <v>2639</v>
      </c>
      <c r="O50" s="773"/>
      <c r="P50" s="773"/>
      <c r="Q50" s="773"/>
      <c r="R50" s="773"/>
      <c r="S50" s="773"/>
      <c r="T50" s="773" t="s">
        <v>2640</v>
      </c>
      <c r="U50" s="773"/>
      <c r="V50" s="773"/>
      <c r="W50" s="773"/>
      <c r="X50" s="773"/>
      <c r="Y50" s="773"/>
      <c r="Z50" s="773" t="s">
        <v>2641</v>
      </c>
      <c r="AA50" s="773"/>
      <c r="AB50" s="773"/>
      <c r="AC50" s="773"/>
      <c r="AD50" s="773"/>
      <c r="AE50" s="773"/>
      <c r="AF50" s="773" t="s">
        <v>2642</v>
      </c>
      <c r="AG50" s="773"/>
      <c r="AH50" s="773"/>
      <c r="AI50" s="773"/>
      <c r="AJ50" s="773"/>
      <c r="AK50" s="773"/>
      <c r="AL50" s="773" t="s">
        <v>2643</v>
      </c>
      <c r="AM50" s="773"/>
      <c r="AN50" s="773"/>
      <c r="AO50" s="773"/>
      <c r="AP50" s="773"/>
      <c r="AQ50" s="773"/>
      <c r="AR50" s="3"/>
      <c r="BX50" s="621">
        <v>47150</v>
      </c>
    </row>
    <row r="51" spans="2:76" s="118" customFormat="1" ht="15" customHeight="1">
      <c r="B51" s="773"/>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773"/>
      <c r="AE51" s="773"/>
      <c r="AF51" s="773"/>
      <c r="AG51" s="773"/>
      <c r="AH51" s="773"/>
      <c r="AI51" s="773"/>
      <c r="AJ51" s="773"/>
      <c r="AK51" s="773"/>
      <c r="AL51" s="773"/>
      <c r="AM51" s="773"/>
      <c r="AN51" s="773"/>
      <c r="AO51" s="773"/>
      <c r="AP51" s="773"/>
      <c r="AQ51" s="773"/>
      <c r="AR51" s="3"/>
      <c r="BX51" s="621">
        <v>47178</v>
      </c>
    </row>
    <row r="52" spans="2:76" s="118" customFormat="1" ht="15" customHeight="1">
      <c r="B52" s="773"/>
      <c r="C52" s="773"/>
      <c r="D52" s="773"/>
      <c r="E52" s="773"/>
      <c r="F52" s="773"/>
      <c r="G52" s="773"/>
      <c r="H52" s="773"/>
      <c r="I52" s="773"/>
      <c r="J52" s="773"/>
      <c r="K52" s="773"/>
      <c r="L52" s="773"/>
      <c r="M52" s="773"/>
      <c r="N52" s="773"/>
      <c r="O52" s="773"/>
      <c r="P52" s="773"/>
      <c r="Q52" s="773"/>
      <c r="R52" s="773"/>
      <c r="S52" s="773"/>
      <c r="T52" s="773"/>
      <c r="U52" s="773"/>
      <c r="V52" s="773"/>
      <c r="W52" s="773"/>
      <c r="X52" s="773"/>
      <c r="Y52" s="773"/>
      <c r="Z52" s="773"/>
      <c r="AA52" s="773"/>
      <c r="AB52" s="773"/>
      <c r="AC52" s="773"/>
      <c r="AD52" s="773"/>
      <c r="AE52" s="773"/>
      <c r="AF52" s="773"/>
      <c r="AG52" s="773"/>
      <c r="AH52" s="773"/>
      <c r="AI52" s="773"/>
      <c r="AJ52" s="773"/>
      <c r="AK52" s="773"/>
      <c r="AL52" s="773"/>
      <c r="AM52" s="773"/>
      <c r="AN52" s="773"/>
      <c r="AO52" s="773"/>
      <c r="AP52" s="773"/>
      <c r="AQ52" s="773"/>
      <c r="AR52" s="3"/>
      <c r="BX52" s="621">
        <v>47209</v>
      </c>
    </row>
    <row r="53" spans="2:76" s="118" customFormat="1" ht="15" customHeight="1">
      <c r="B53" s="773"/>
      <c r="C53" s="773"/>
      <c r="D53" s="773"/>
      <c r="E53" s="773"/>
      <c r="F53" s="773"/>
      <c r="G53" s="773"/>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J53" s="774"/>
      <c r="AK53" s="774"/>
      <c r="AL53" s="774"/>
      <c r="AM53" s="774"/>
      <c r="AN53" s="774"/>
      <c r="AO53" s="774"/>
      <c r="AP53" s="774"/>
      <c r="AQ53" s="774"/>
      <c r="AR53" s="3"/>
      <c r="BX53" s="621">
        <v>47239</v>
      </c>
    </row>
    <row r="54" spans="2:76" s="118" customFormat="1" ht="15" customHeight="1">
      <c r="B54" s="773"/>
      <c r="C54" s="773"/>
      <c r="D54" s="773"/>
      <c r="E54" s="773"/>
      <c r="F54" s="773"/>
      <c r="G54" s="773"/>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J54" s="774"/>
      <c r="AK54" s="774"/>
      <c r="AL54" s="774"/>
      <c r="AM54" s="774"/>
      <c r="AN54" s="774"/>
      <c r="AO54" s="774"/>
      <c r="AP54" s="774"/>
      <c r="AQ54" s="774"/>
      <c r="AR54" s="3"/>
      <c r="BX54" s="621">
        <v>47270</v>
      </c>
    </row>
    <row r="55" spans="2:76" s="118" customFormat="1" ht="15" customHeight="1">
      <c r="B55" s="773"/>
      <c r="C55" s="773"/>
      <c r="D55" s="773"/>
      <c r="E55" s="773"/>
      <c r="F55" s="773"/>
      <c r="G55" s="773"/>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c r="AJ55" s="774"/>
      <c r="AK55" s="774"/>
      <c r="AL55" s="774"/>
      <c r="AM55" s="774"/>
      <c r="AN55" s="774"/>
      <c r="AO55" s="774"/>
      <c r="AP55" s="774"/>
      <c r="AQ55" s="774"/>
      <c r="AR55" s="3"/>
      <c r="BX55" s="621">
        <v>47300</v>
      </c>
    </row>
    <row r="56" spans="2:76" s="118" customFormat="1" ht="15" customHeight="1">
      <c r="B56" s="581"/>
      <c r="C56" s="581"/>
      <c r="D56" s="581"/>
      <c r="E56" s="581"/>
      <c r="F56" s="581"/>
      <c r="G56" s="581"/>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2"/>
      <c r="AL56" s="582"/>
      <c r="AM56" s="582"/>
      <c r="AN56" s="582"/>
      <c r="AO56" s="582"/>
      <c r="AP56" s="582"/>
      <c r="AQ56" s="582"/>
      <c r="AR56" s="3"/>
      <c r="BX56" s="621">
        <v>47331</v>
      </c>
    </row>
    <row r="57" spans="2:76" s="118" customFormat="1" ht="15" customHeight="1">
      <c r="B57" s="903" t="s">
        <v>2683</v>
      </c>
      <c r="C57" s="903"/>
      <c r="D57" s="903"/>
      <c r="E57" s="903"/>
      <c r="F57" s="903"/>
      <c r="G57" s="903"/>
      <c r="H57" s="903"/>
      <c r="I57" s="903"/>
      <c r="J57" s="903"/>
      <c r="K57" s="903"/>
      <c r="L57" s="903"/>
      <c r="M57" s="903"/>
      <c r="N57" s="903"/>
      <c r="O57" s="903"/>
      <c r="P57" s="903"/>
      <c r="Q57" s="903"/>
      <c r="R57" s="903"/>
      <c r="S57" s="903"/>
      <c r="T57" s="938" t="str">
        <f>IF(SUM(H47:AQ49,H53:AQ55)=0,"",SUM(H47:AQ49,H53:AQ55))</f>
        <v/>
      </c>
      <c r="U57" s="938"/>
      <c r="V57" s="938"/>
      <c r="W57" s="938"/>
      <c r="X57" s="938"/>
      <c r="Y57" s="938"/>
      <c r="Z57" s="938"/>
      <c r="AA57" s="938"/>
      <c r="AB57" s="938"/>
      <c r="AC57" s="938"/>
      <c r="AD57" s="938"/>
      <c r="AE57" s="939"/>
      <c r="AF57" s="940" t="s">
        <v>2646</v>
      </c>
      <c r="AG57" s="773"/>
      <c r="AH57" s="773"/>
      <c r="AI57" s="773"/>
      <c r="AJ57" s="773"/>
      <c r="AK57" s="773"/>
      <c r="AL57" s="941" t="s">
        <v>2539</v>
      </c>
      <c r="AM57" s="941"/>
      <c r="AN57" s="1000">
        <v>12</v>
      </c>
      <c r="AO57" s="1000"/>
      <c r="AP57" s="1000"/>
      <c r="AQ57" s="1000"/>
      <c r="AR57" s="3"/>
      <c r="BX57" s="621">
        <v>47362</v>
      </c>
    </row>
    <row r="58" spans="2:76" s="118" customFormat="1" ht="15" customHeight="1">
      <c r="B58" s="903"/>
      <c r="C58" s="903"/>
      <c r="D58" s="903"/>
      <c r="E58" s="903"/>
      <c r="F58" s="903"/>
      <c r="G58" s="903"/>
      <c r="H58" s="903"/>
      <c r="I58" s="903"/>
      <c r="J58" s="903"/>
      <c r="K58" s="903"/>
      <c r="L58" s="903"/>
      <c r="M58" s="903"/>
      <c r="N58" s="903"/>
      <c r="O58" s="903"/>
      <c r="P58" s="903"/>
      <c r="Q58" s="903"/>
      <c r="R58" s="903"/>
      <c r="S58" s="903"/>
      <c r="T58" s="938"/>
      <c r="U58" s="938"/>
      <c r="V58" s="938"/>
      <c r="W58" s="938"/>
      <c r="X58" s="938"/>
      <c r="Y58" s="938"/>
      <c r="Z58" s="938"/>
      <c r="AA58" s="938"/>
      <c r="AB58" s="938"/>
      <c r="AC58" s="938"/>
      <c r="AD58" s="938"/>
      <c r="AE58" s="939"/>
      <c r="AF58" s="940"/>
      <c r="AG58" s="773"/>
      <c r="AH58" s="773"/>
      <c r="AI58" s="773"/>
      <c r="AJ58" s="773"/>
      <c r="AK58" s="773"/>
      <c r="AL58" s="941"/>
      <c r="AM58" s="941"/>
      <c r="AN58" s="1000"/>
      <c r="AO58" s="1000"/>
      <c r="AP58" s="1000"/>
      <c r="AQ58" s="1000"/>
      <c r="AR58" s="3"/>
      <c r="BX58" s="621">
        <v>47392</v>
      </c>
    </row>
    <row r="59" spans="2:76" s="118" customFormat="1" ht="15" customHeight="1">
      <c r="B59" s="581"/>
      <c r="C59" s="581"/>
      <c r="D59" s="581"/>
      <c r="E59" s="581"/>
      <c r="F59" s="581"/>
      <c r="G59" s="581"/>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2"/>
      <c r="AL59" s="582"/>
      <c r="AM59" s="582"/>
      <c r="AN59" s="582"/>
      <c r="AO59" s="582"/>
      <c r="AP59" s="582"/>
      <c r="AQ59" s="582"/>
      <c r="AR59" s="3"/>
      <c r="BX59" s="621">
        <v>47423</v>
      </c>
    </row>
    <row r="60" spans="2:76" s="118" customFormat="1" ht="15" customHeight="1">
      <c r="B60" s="937" t="s">
        <v>2687</v>
      </c>
      <c r="C60" s="903"/>
      <c r="D60" s="903"/>
      <c r="E60" s="903"/>
      <c r="F60" s="903"/>
      <c r="G60" s="903"/>
      <c r="H60" s="903"/>
      <c r="I60" s="903"/>
      <c r="J60" s="903"/>
      <c r="K60" s="903"/>
      <c r="L60" s="903"/>
      <c r="M60" s="903"/>
      <c r="N60" s="903"/>
      <c r="O60" s="903"/>
      <c r="P60" s="903"/>
      <c r="Q60" s="903"/>
      <c r="R60" s="903"/>
      <c r="S60" s="903"/>
      <c r="T60" s="938"/>
      <c r="U60" s="938"/>
      <c r="V60" s="938"/>
      <c r="W60" s="938"/>
      <c r="X60" s="938"/>
      <c r="Y60" s="938"/>
      <c r="Z60" s="938"/>
      <c r="AA60" s="938"/>
      <c r="AB60" s="938"/>
      <c r="AC60" s="938"/>
      <c r="AD60" s="938"/>
      <c r="AE60" s="939"/>
      <c r="AF60" s="940" t="s">
        <v>2278</v>
      </c>
      <c r="AG60" s="773"/>
      <c r="AH60" s="773"/>
      <c r="AI60" s="773"/>
      <c r="AJ60" s="773"/>
      <c r="AK60" s="773"/>
      <c r="AL60" s="941"/>
      <c r="AM60" s="941"/>
      <c r="AN60" s="942"/>
      <c r="AO60" s="942"/>
      <c r="AP60" s="942"/>
      <c r="AQ60" s="942"/>
      <c r="AR60" s="3"/>
      <c r="BX60" s="621">
        <v>47453</v>
      </c>
    </row>
    <row r="61" spans="2:76" s="118" customFormat="1" ht="15" customHeight="1">
      <c r="B61" s="903"/>
      <c r="C61" s="903"/>
      <c r="D61" s="903"/>
      <c r="E61" s="903"/>
      <c r="F61" s="903"/>
      <c r="G61" s="903"/>
      <c r="H61" s="903"/>
      <c r="I61" s="903"/>
      <c r="J61" s="903"/>
      <c r="K61" s="903"/>
      <c r="L61" s="903"/>
      <c r="M61" s="903"/>
      <c r="N61" s="903"/>
      <c r="O61" s="903"/>
      <c r="P61" s="903"/>
      <c r="Q61" s="903"/>
      <c r="R61" s="903"/>
      <c r="S61" s="903"/>
      <c r="T61" s="938"/>
      <c r="U61" s="938"/>
      <c r="V61" s="938"/>
      <c r="W61" s="938"/>
      <c r="X61" s="938"/>
      <c r="Y61" s="938"/>
      <c r="Z61" s="938"/>
      <c r="AA61" s="938"/>
      <c r="AB61" s="938"/>
      <c r="AC61" s="938"/>
      <c r="AD61" s="938"/>
      <c r="AE61" s="939"/>
      <c r="AF61" s="940"/>
      <c r="AG61" s="773"/>
      <c r="AH61" s="773"/>
      <c r="AI61" s="773"/>
      <c r="AJ61" s="773"/>
      <c r="AK61" s="773"/>
      <c r="AL61" s="941"/>
      <c r="AM61" s="941"/>
      <c r="AN61" s="942"/>
      <c r="AO61" s="942"/>
      <c r="AP61" s="942"/>
      <c r="AQ61" s="942"/>
      <c r="AR61" s="3"/>
      <c r="BX61" s="621">
        <v>47484</v>
      </c>
    </row>
    <row r="62" spans="2:76" s="118" customFormat="1" ht="15" customHeight="1">
      <c r="B62" s="451"/>
      <c r="C62" s="192"/>
      <c r="D62" s="192"/>
      <c r="E62" s="192"/>
      <c r="F62" s="581"/>
      <c r="G62" s="192"/>
      <c r="H62" s="119"/>
      <c r="AR62" s="3"/>
      <c r="BX62" s="621">
        <v>47515</v>
      </c>
    </row>
    <row r="63" spans="2:76" ht="15" customHeight="1">
      <c r="B63" s="515" t="s">
        <v>2688</v>
      </c>
      <c r="C63" s="515"/>
      <c r="D63" s="515"/>
      <c r="E63" s="515"/>
      <c r="F63" s="638"/>
      <c r="G63" s="515"/>
      <c r="H63" s="638"/>
      <c r="I63" s="515"/>
      <c r="J63" s="515"/>
      <c r="K63" s="515"/>
      <c r="L63" s="515"/>
      <c r="M63" s="515"/>
      <c r="N63" s="515"/>
      <c r="O63" s="515"/>
      <c r="P63" s="613"/>
      <c r="Q63" s="613"/>
      <c r="R63" s="613"/>
      <c r="S63" s="614"/>
      <c r="T63" s="614"/>
      <c r="U63" s="614"/>
      <c r="V63" s="614"/>
      <c r="W63" s="614"/>
      <c r="X63" s="614"/>
      <c r="Y63" s="614"/>
      <c r="Z63" s="615"/>
      <c r="AA63" s="615"/>
      <c r="AB63" s="615"/>
      <c r="AC63" s="615"/>
      <c r="AD63" s="615"/>
      <c r="AE63" s="615"/>
      <c r="AF63" s="615"/>
      <c r="AG63" s="615"/>
      <c r="AH63" s="615"/>
      <c r="AI63" s="615"/>
      <c r="AJ63" s="615"/>
      <c r="AK63" s="615"/>
      <c r="AL63" s="615"/>
      <c r="AM63" s="615"/>
      <c r="AN63" s="615"/>
      <c r="AO63" s="615"/>
      <c r="AP63" s="615"/>
      <c r="AQ63" s="615"/>
      <c r="BX63" s="621">
        <v>47543</v>
      </c>
    </row>
    <row r="64" spans="2:76" ht="15" hidden="1" customHeight="1">
      <c r="B64" s="980" t="s">
        <v>2282</v>
      </c>
      <c r="C64" s="981"/>
      <c r="D64" s="981"/>
      <c r="E64" s="981"/>
      <c r="F64" s="981"/>
      <c r="G64" s="981"/>
      <c r="H64" s="981"/>
      <c r="I64" s="981"/>
      <c r="J64" s="981"/>
      <c r="K64" s="982"/>
      <c r="L64" s="616"/>
      <c r="M64" s="986"/>
      <c r="N64" s="987"/>
      <c r="O64" s="987"/>
      <c r="P64" s="987"/>
      <c r="Q64" s="987"/>
      <c r="R64" s="987"/>
      <c r="S64" s="987"/>
      <c r="T64" s="987"/>
      <c r="U64" s="987"/>
      <c r="V64" s="987"/>
      <c r="W64" s="987"/>
      <c r="X64" s="987"/>
      <c r="Y64" s="987"/>
      <c r="Z64" s="987"/>
      <c r="AA64" s="987"/>
      <c r="AB64" s="987"/>
      <c r="AC64" s="987"/>
      <c r="AD64" s="987"/>
      <c r="AE64" s="987"/>
      <c r="AF64" s="987"/>
      <c r="AG64" s="987"/>
      <c r="AH64" s="987"/>
      <c r="AI64" s="987"/>
      <c r="AJ64" s="987"/>
      <c r="AK64" s="987"/>
      <c r="AL64" s="987"/>
      <c r="AM64" s="987"/>
      <c r="AN64" s="987"/>
      <c r="AO64" s="987"/>
      <c r="AP64" s="987"/>
      <c r="AQ64" s="987"/>
      <c r="AR64" s="988"/>
    </row>
    <row r="65" spans="1:44" ht="15" hidden="1" customHeight="1">
      <c r="B65" s="983"/>
      <c r="C65" s="984"/>
      <c r="D65" s="984"/>
      <c r="E65" s="984"/>
      <c r="F65" s="984"/>
      <c r="G65" s="984"/>
      <c r="H65" s="984"/>
      <c r="I65" s="984"/>
      <c r="J65" s="984"/>
      <c r="K65" s="985"/>
      <c r="L65" s="617"/>
      <c r="M65" s="989"/>
      <c r="N65" s="990"/>
      <c r="O65" s="990"/>
      <c r="P65" s="990"/>
      <c r="Q65" s="990"/>
      <c r="R65" s="990"/>
      <c r="S65" s="990"/>
      <c r="T65" s="990"/>
      <c r="U65" s="990"/>
      <c r="V65" s="990"/>
      <c r="W65" s="990"/>
      <c r="X65" s="990"/>
      <c r="Y65" s="990"/>
      <c r="Z65" s="990"/>
      <c r="AA65" s="990"/>
      <c r="AB65" s="990"/>
      <c r="AC65" s="990"/>
      <c r="AD65" s="990"/>
      <c r="AE65" s="990"/>
      <c r="AF65" s="990"/>
      <c r="AG65" s="990"/>
      <c r="AH65" s="990"/>
      <c r="AI65" s="990"/>
      <c r="AJ65" s="990"/>
      <c r="AK65" s="990"/>
      <c r="AL65" s="990"/>
      <c r="AM65" s="990"/>
      <c r="AN65" s="990"/>
      <c r="AO65" s="990"/>
      <c r="AP65" s="990"/>
      <c r="AQ65" s="990"/>
      <c r="AR65" s="990"/>
    </row>
    <row r="66" spans="1:44" ht="15" hidden="1" customHeight="1">
      <c r="B66" s="947" t="s">
        <v>2283</v>
      </c>
      <c r="C66" s="948"/>
      <c r="D66" s="948"/>
      <c r="E66" s="948"/>
      <c r="F66" s="948"/>
      <c r="G66" s="948"/>
      <c r="H66" s="991"/>
      <c r="I66" s="991"/>
      <c r="J66" s="991"/>
      <c r="K66" s="992"/>
      <c r="L66" s="616"/>
      <c r="M66" s="986"/>
      <c r="N66" s="987"/>
      <c r="O66" s="987"/>
      <c r="P66" s="987"/>
      <c r="Q66" s="987"/>
      <c r="R66" s="987"/>
      <c r="S66" s="987"/>
      <c r="T66" s="987"/>
      <c r="U66" s="987"/>
      <c r="V66" s="987"/>
      <c r="W66" s="987"/>
      <c r="X66" s="987"/>
      <c r="Y66" s="987"/>
      <c r="Z66" s="987"/>
      <c r="AA66" s="987"/>
      <c r="AB66" s="987"/>
      <c r="AC66" s="987"/>
      <c r="AD66" s="987"/>
      <c r="AE66" s="987"/>
      <c r="AF66" s="987"/>
      <c r="AG66" s="987"/>
      <c r="AH66" s="987"/>
      <c r="AI66" s="987"/>
      <c r="AJ66" s="987"/>
      <c r="AK66" s="987"/>
      <c r="AL66" s="987"/>
      <c r="AM66" s="987"/>
      <c r="AN66" s="987"/>
      <c r="AO66" s="987"/>
      <c r="AP66" s="987"/>
      <c r="AQ66" s="987"/>
      <c r="AR66" s="987"/>
    </row>
    <row r="67" spans="1:44" ht="15" hidden="1" customHeight="1">
      <c r="B67" s="993"/>
      <c r="C67" s="994"/>
      <c r="D67" s="994"/>
      <c r="E67" s="994"/>
      <c r="F67" s="994"/>
      <c r="G67" s="994"/>
      <c r="H67" s="995"/>
      <c r="I67" s="995"/>
      <c r="J67" s="995"/>
      <c r="K67" s="996"/>
      <c r="L67" s="617"/>
      <c r="M67" s="997"/>
      <c r="N67" s="998"/>
      <c r="O67" s="998"/>
      <c r="P67" s="998"/>
      <c r="Q67" s="998"/>
      <c r="R67" s="998"/>
      <c r="S67" s="998"/>
      <c r="T67" s="998"/>
      <c r="U67" s="998"/>
      <c r="V67" s="998"/>
      <c r="W67" s="998"/>
      <c r="X67" s="998"/>
      <c r="Y67" s="998"/>
      <c r="Z67" s="998"/>
      <c r="AA67" s="998"/>
      <c r="AB67" s="998"/>
      <c r="AC67" s="998"/>
      <c r="AD67" s="998"/>
      <c r="AE67" s="998"/>
      <c r="AF67" s="998"/>
      <c r="AG67" s="998"/>
      <c r="AH67" s="998"/>
      <c r="AI67" s="998"/>
      <c r="AJ67" s="998"/>
      <c r="AK67" s="998"/>
      <c r="AL67" s="998"/>
      <c r="AM67" s="998"/>
      <c r="AN67" s="998"/>
      <c r="AO67" s="998"/>
      <c r="AP67" s="998"/>
      <c r="AQ67" s="998"/>
      <c r="AR67" s="999"/>
    </row>
    <row r="68" spans="1:44" ht="15" customHeight="1">
      <c r="B68" s="959" t="s">
        <v>2389</v>
      </c>
      <c r="C68" s="960"/>
      <c r="D68" s="960"/>
      <c r="E68" s="960"/>
      <c r="F68" s="960"/>
      <c r="G68" s="960"/>
      <c r="H68" s="960"/>
      <c r="I68" s="921"/>
      <c r="J68" s="919"/>
      <c r="K68" s="919"/>
      <c r="L68" s="919"/>
      <c r="M68" s="919"/>
      <c r="N68" s="919"/>
      <c r="O68" s="919"/>
      <c r="P68" s="955"/>
      <c r="Q68" s="959" t="s">
        <v>2284</v>
      </c>
      <c r="R68" s="960"/>
      <c r="S68" s="960"/>
      <c r="T68" s="960"/>
      <c r="U68" s="960"/>
      <c r="V68" s="921"/>
      <c r="W68" s="919"/>
      <c r="X68" s="919"/>
      <c r="Y68" s="919"/>
      <c r="Z68" s="919"/>
      <c r="AA68" s="955"/>
      <c r="AB68" s="957" t="s">
        <v>2712</v>
      </c>
      <c r="AC68" s="957"/>
      <c r="AD68" s="957"/>
      <c r="AE68" s="957"/>
      <c r="AF68" s="957"/>
      <c r="AG68" s="957"/>
      <c r="AH68" s="926" t="s">
        <v>2285</v>
      </c>
      <c r="AI68" s="926"/>
      <c r="AJ68" s="926"/>
      <c r="AK68" s="926"/>
      <c r="AL68" s="926"/>
      <c r="AM68" s="926"/>
      <c r="AN68" s="926"/>
      <c r="AO68" s="926"/>
      <c r="AP68" s="926"/>
      <c r="AQ68" s="927"/>
      <c r="AR68" s="517"/>
    </row>
    <row r="69" spans="1:44" ht="15" customHeight="1">
      <c r="B69" s="961"/>
      <c r="C69" s="962"/>
      <c r="D69" s="962"/>
      <c r="E69" s="962"/>
      <c r="F69" s="962"/>
      <c r="G69" s="962"/>
      <c r="H69" s="962"/>
      <c r="I69" s="922"/>
      <c r="J69" s="920"/>
      <c r="K69" s="920"/>
      <c r="L69" s="920"/>
      <c r="M69" s="920"/>
      <c r="N69" s="920"/>
      <c r="O69" s="920"/>
      <c r="P69" s="956"/>
      <c r="Q69" s="961"/>
      <c r="R69" s="962"/>
      <c r="S69" s="962"/>
      <c r="T69" s="962"/>
      <c r="U69" s="962"/>
      <c r="V69" s="922"/>
      <c r="W69" s="920"/>
      <c r="X69" s="920"/>
      <c r="Y69" s="920"/>
      <c r="Z69" s="920"/>
      <c r="AA69" s="956"/>
      <c r="AB69" s="958"/>
      <c r="AC69" s="958"/>
      <c r="AD69" s="958"/>
      <c r="AE69" s="958"/>
      <c r="AF69" s="958"/>
      <c r="AG69" s="958"/>
      <c r="AH69" s="928"/>
      <c r="AI69" s="928"/>
      <c r="AJ69" s="928"/>
      <c r="AK69" s="928"/>
      <c r="AL69" s="928"/>
      <c r="AM69" s="928"/>
      <c r="AN69" s="928"/>
      <c r="AO69" s="928"/>
      <c r="AP69" s="928"/>
      <c r="AQ69" s="929"/>
      <c r="AR69" s="517"/>
    </row>
    <row r="70" spans="1:44" ht="15" customHeight="1">
      <c r="B70" s="1002" t="s">
        <v>2286</v>
      </c>
      <c r="C70" s="1003"/>
      <c r="D70" s="1003"/>
      <c r="E70" s="1003"/>
      <c r="F70" s="1003"/>
      <c r="G70" s="1003"/>
      <c r="H70" s="1003"/>
      <c r="I70" s="923" t="s">
        <v>2287</v>
      </c>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5"/>
      <c r="AR70" s="618"/>
    </row>
    <row r="71" spans="1:44" ht="15" customHeight="1">
      <c r="B71" s="1011"/>
      <c r="C71" s="1012"/>
      <c r="D71" s="1012"/>
      <c r="E71" s="1012"/>
      <c r="F71" s="1012"/>
      <c r="G71" s="1012"/>
      <c r="H71" s="1012"/>
      <c r="I71" s="930"/>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2"/>
      <c r="AR71" s="619"/>
    </row>
    <row r="72" spans="1:44" ht="15" customHeight="1">
      <c r="B72" s="1005"/>
      <c r="C72" s="1006"/>
      <c r="D72" s="1006"/>
      <c r="E72" s="1006"/>
      <c r="F72" s="1006"/>
      <c r="G72" s="1006"/>
      <c r="H72" s="1006"/>
      <c r="I72" s="933"/>
      <c r="J72" s="934"/>
      <c r="K72" s="934"/>
      <c r="L72" s="934"/>
      <c r="M72" s="934"/>
      <c r="N72" s="934"/>
      <c r="O72" s="934"/>
      <c r="P72" s="934"/>
      <c r="Q72" s="934"/>
      <c r="R72" s="934"/>
      <c r="S72" s="934"/>
      <c r="T72" s="934"/>
      <c r="U72" s="934"/>
      <c r="V72" s="934"/>
      <c r="W72" s="934"/>
      <c r="X72" s="934"/>
      <c r="Y72" s="934"/>
      <c r="Z72" s="934"/>
      <c r="AA72" s="934"/>
      <c r="AB72" s="934"/>
      <c r="AC72" s="934"/>
      <c r="AD72" s="934"/>
      <c r="AE72" s="934"/>
      <c r="AF72" s="934"/>
      <c r="AG72" s="934"/>
      <c r="AH72" s="934"/>
      <c r="AI72" s="934"/>
      <c r="AJ72" s="934"/>
      <c r="AK72" s="934"/>
      <c r="AL72" s="934"/>
      <c r="AM72" s="934"/>
      <c r="AN72" s="934"/>
      <c r="AO72" s="934"/>
      <c r="AP72" s="934"/>
      <c r="AQ72" s="935"/>
      <c r="AR72" s="619"/>
    </row>
    <row r="73" spans="1:44" ht="15" customHeight="1">
      <c r="B73" s="1002" t="s">
        <v>2288</v>
      </c>
      <c r="C73" s="1003"/>
      <c r="D73" s="1003"/>
      <c r="E73" s="1003"/>
      <c r="F73" s="1003"/>
      <c r="G73" s="1003"/>
      <c r="H73" s="1004"/>
      <c r="I73" s="921"/>
      <c r="J73" s="919"/>
      <c r="K73" s="919"/>
      <c r="L73" s="919"/>
      <c r="M73" s="919"/>
      <c r="N73" s="919"/>
      <c r="O73" s="919"/>
      <c r="P73" s="919"/>
      <c r="Q73" s="919"/>
      <c r="R73" s="919"/>
      <c r="S73" s="919"/>
      <c r="T73" s="919"/>
      <c r="U73" s="919"/>
      <c r="V73" s="955"/>
      <c r="W73" s="517"/>
      <c r="X73" s="517"/>
      <c r="Y73" s="517"/>
      <c r="Z73" s="517"/>
      <c r="AA73" s="517"/>
      <c r="AB73" s="517"/>
      <c r="AC73" s="517"/>
      <c r="AD73" s="517"/>
      <c r="AE73" s="517"/>
      <c r="AF73" s="517"/>
      <c r="AG73" s="517"/>
      <c r="AH73" s="517"/>
      <c r="AI73" s="517"/>
      <c r="AJ73" s="517"/>
      <c r="AK73" s="517"/>
      <c r="AL73" s="517"/>
      <c r="AM73" s="517"/>
      <c r="AN73" s="517"/>
      <c r="AO73" s="517"/>
      <c r="AP73" s="517"/>
      <c r="AQ73" s="517"/>
      <c r="AR73" s="517"/>
    </row>
    <row r="74" spans="1:44" ht="15" customHeight="1">
      <c r="B74" s="1005"/>
      <c r="C74" s="1006"/>
      <c r="D74" s="1006"/>
      <c r="E74" s="1006"/>
      <c r="F74" s="1006"/>
      <c r="G74" s="1006"/>
      <c r="H74" s="1007"/>
      <c r="I74" s="922"/>
      <c r="J74" s="920"/>
      <c r="K74" s="920"/>
      <c r="L74" s="920"/>
      <c r="M74" s="920"/>
      <c r="N74" s="920"/>
      <c r="O74" s="920"/>
      <c r="P74" s="920"/>
      <c r="Q74" s="920"/>
      <c r="R74" s="920"/>
      <c r="S74" s="920"/>
      <c r="T74" s="920"/>
      <c r="U74" s="920"/>
      <c r="V74" s="956"/>
      <c r="W74" s="517"/>
      <c r="X74" s="517"/>
      <c r="Y74" s="517"/>
      <c r="Z74" s="517"/>
      <c r="AA74" s="517"/>
      <c r="AB74" s="517"/>
      <c r="AC74" s="517"/>
      <c r="AD74" s="517"/>
      <c r="AE74" s="517"/>
      <c r="AF74" s="517"/>
      <c r="AG74" s="517"/>
      <c r="AH74" s="517"/>
      <c r="AI74" s="517"/>
      <c r="AJ74" s="517"/>
      <c r="AK74" s="517"/>
      <c r="AL74" s="517"/>
      <c r="AM74" s="517"/>
      <c r="AN74" s="517"/>
      <c r="AO74" s="517"/>
      <c r="AP74" s="517"/>
      <c r="AQ74" s="517"/>
      <c r="AR74" s="517"/>
    </row>
    <row r="75" spans="1:44" ht="15" customHeight="1">
      <c r="B75" s="513"/>
      <c r="C75" s="513"/>
      <c r="D75" s="513"/>
      <c r="E75" s="513"/>
      <c r="F75" s="604"/>
      <c r="G75" s="513"/>
      <c r="H75" s="604"/>
      <c r="AK75" s="173"/>
      <c r="AL75" s="173"/>
      <c r="AM75" s="173"/>
      <c r="AN75" s="173"/>
    </row>
    <row r="76" spans="1:44" ht="15" customHeight="1">
      <c r="D76" s="173" t="s">
        <v>2289</v>
      </c>
      <c r="AK76" s="173"/>
      <c r="AL76" s="173"/>
    </row>
    <row r="77" spans="1:44" ht="15" customHeight="1" thickBot="1">
      <c r="AK77" s="516"/>
      <c r="AL77" s="516"/>
      <c r="AR77" s="518"/>
    </row>
    <row r="78" spans="1:44" ht="15" customHeight="1" thickTop="1">
      <c r="A78" s="519"/>
      <c r="B78" s="971" t="s">
        <v>2611</v>
      </c>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3"/>
      <c r="AR78" s="620"/>
    </row>
    <row r="79" spans="1:44" ht="15" customHeight="1">
      <c r="A79" s="620"/>
      <c r="B79" s="974"/>
      <c r="C79" s="975"/>
      <c r="D79" s="975"/>
      <c r="E79" s="975"/>
      <c r="F79" s="975"/>
      <c r="G79" s="975"/>
      <c r="H79" s="975"/>
      <c r="I79" s="975"/>
      <c r="J79" s="975"/>
      <c r="K79" s="975"/>
      <c r="L79" s="975"/>
      <c r="M79" s="975"/>
      <c r="N79" s="975"/>
      <c r="O79" s="975"/>
      <c r="P79" s="975"/>
      <c r="Q79" s="975"/>
      <c r="R79" s="975"/>
      <c r="S79" s="975"/>
      <c r="T79" s="975"/>
      <c r="U79" s="975"/>
      <c r="V79" s="975"/>
      <c r="W79" s="975"/>
      <c r="X79" s="975"/>
      <c r="Y79" s="975"/>
      <c r="Z79" s="975"/>
      <c r="AA79" s="975"/>
      <c r="AB79" s="975"/>
      <c r="AC79" s="975"/>
      <c r="AD79" s="975"/>
      <c r="AE79" s="975"/>
      <c r="AF79" s="975"/>
      <c r="AG79" s="975"/>
      <c r="AH79" s="975"/>
      <c r="AI79" s="975"/>
      <c r="AJ79" s="975"/>
      <c r="AK79" s="975"/>
      <c r="AL79" s="975"/>
      <c r="AM79" s="975"/>
      <c r="AN79" s="975"/>
      <c r="AO79" s="975"/>
      <c r="AP79" s="975"/>
      <c r="AQ79" s="976"/>
      <c r="AR79" s="620"/>
    </row>
    <row r="80" spans="1:44" ht="15" customHeight="1">
      <c r="A80" s="620"/>
      <c r="B80" s="974"/>
      <c r="C80" s="975"/>
      <c r="D80" s="975"/>
      <c r="E80" s="975"/>
      <c r="F80" s="975"/>
      <c r="G80" s="975"/>
      <c r="H80" s="975"/>
      <c r="I80" s="975"/>
      <c r="J80" s="975"/>
      <c r="K80" s="975"/>
      <c r="L80" s="975"/>
      <c r="M80" s="975"/>
      <c r="N80" s="975"/>
      <c r="O80" s="975"/>
      <c r="P80" s="975"/>
      <c r="Q80" s="975"/>
      <c r="R80" s="975"/>
      <c r="S80" s="975"/>
      <c r="T80" s="975"/>
      <c r="U80" s="975"/>
      <c r="V80" s="975"/>
      <c r="W80" s="975"/>
      <c r="X80" s="975"/>
      <c r="Y80" s="975"/>
      <c r="Z80" s="975"/>
      <c r="AA80" s="975"/>
      <c r="AB80" s="975"/>
      <c r="AC80" s="975"/>
      <c r="AD80" s="975"/>
      <c r="AE80" s="975"/>
      <c r="AF80" s="975"/>
      <c r="AG80" s="975"/>
      <c r="AH80" s="975"/>
      <c r="AI80" s="975"/>
      <c r="AJ80" s="975"/>
      <c r="AK80" s="975"/>
      <c r="AL80" s="975"/>
      <c r="AM80" s="975"/>
      <c r="AN80" s="975"/>
      <c r="AO80" s="975"/>
      <c r="AP80" s="975"/>
      <c r="AQ80" s="976"/>
      <c r="AR80" s="620"/>
    </row>
    <row r="81" spans="1:44" ht="15" customHeight="1">
      <c r="A81" s="620"/>
      <c r="B81" s="974"/>
      <c r="C81" s="975"/>
      <c r="D81" s="975"/>
      <c r="E81" s="975"/>
      <c r="F81" s="975"/>
      <c r="G81" s="975"/>
      <c r="H81" s="975"/>
      <c r="I81" s="975"/>
      <c r="J81" s="975"/>
      <c r="K81" s="975"/>
      <c r="L81" s="975"/>
      <c r="M81" s="975"/>
      <c r="N81" s="975"/>
      <c r="O81" s="975"/>
      <c r="P81" s="975"/>
      <c r="Q81" s="975"/>
      <c r="R81" s="975"/>
      <c r="S81" s="975"/>
      <c r="T81" s="975"/>
      <c r="U81" s="975"/>
      <c r="V81" s="975"/>
      <c r="W81" s="975"/>
      <c r="X81" s="975"/>
      <c r="Y81" s="975"/>
      <c r="Z81" s="975"/>
      <c r="AA81" s="975"/>
      <c r="AB81" s="975"/>
      <c r="AC81" s="975"/>
      <c r="AD81" s="975"/>
      <c r="AE81" s="975"/>
      <c r="AF81" s="975"/>
      <c r="AG81" s="975"/>
      <c r="AH81" s="975"/>
      <c r="AI81" s="975"/>
      <c r="AJ81" s="975"/>
      <c r="AK81" s="975"/>
      <c r="AL81" s="975"/>
      <c r="AM81" s="975"/>
      <c r="AN81" s="975"/>
      <c r="AO81" s="975"/>
      <c r="AP81" s="975"/>
      <c r="AQ81" s="976"/>
      <c r="AR81" s="620"/>
    </row>
    <row r="82" spans="1:44" ht="15" customHeight="1">
      <c r="A82" s="620"/>
      <c r="B82" s="974"/>
      <c r="C82" s="975"/>
      <c r="D82" s="975"/>
      <c r="E82" s="975"/>
      <c r="F82" s="975"/>
      <c r="G82" s="975"/>
      <c r="H82" s="975"/>
      <c r="I82" s="975"/>
      <c r="J82" s="975"/>
      <c r="K82" s="975"/>
      <c r="L82" s="975"/>
      <c r="M82" s="975"/>
      <c r="N82" s="975"/>
      <c r="O82" s="975"/>
      <c r="P82" s="975"/>
      <c r="Q82" s="975"/>
      <c r="R82" s="975"/>
      <c r="S82" s="975"/>
      <c r="T82" s="975"/>
      <c r="U82" s="975"/>
      <c r="V82" s="975"/>
      <c r="W82" s="975"/>
      <c r="X82" s="975"/>
      <c r="Y82" s="975"/>
      <c r="Z82" s="975"/>
      <c r="AA82" s="975"/>
      <c r="AB82" s="975"/>
      <c r="AC82" s="975"/>
      <c r="AD82" s="975"/>
      <c r="AE82" s="975"/>
      <c r="AF82" s="975"/>
      <c r="AG82" s="975"/>
      <c r="AH82" s="975"/>
      <c r="AI82" s="975"/>
      <c r="AJ82" s="975"/>
      <c r="AK82" s="975"/>
      <c r="AL82" s="975"/>
      <c r="AM82" s="975"/>
      <c r="AN82" s="975"/>
      <c r="AO82" s="975"/>
      <c r="AP82" s="975"/>
      <c r="AQ82" s="976"/>
      <c r="AR82" s="620"/>
    </row>
    <row r="83" spans="1:44" ht="15" customHeight="1">
      <c r="A83" s="620"/>
      <c r="B83" s="974"/>
      <c r="C83" s="975"/>
      <c r="D83" s="975"/>
      <c r="E83" s="975"/>
      <c r="F83" s="975"/>
      <c r="G83" s="975"/>
      <c r="H83" s="975"/>
      <c r="I83" s="975"/>
      <c r="J83" s="975"/>
      <c r="K83" s="975"/>
      <c r="L83" s="975"/>
      <c r="M83" s="975"/>
      <c r="N83" s="975"/>
      <c r="O83" s="975"/>
      <c r="P83" s="975"/>
      <c r="Q83" s="975"/>
      <c r="R83" s="975"/>
      <c r="S83" s="975"/>
      <c r="T83" s="975"/>
      <c r="U83" s="975"/>
      <c r="V83" s="975"/>
      <c r="W83" s="975"/>
      <c r="X83" s="975"/>
      <c r="Y83" s="975"/>
      <c r="Z83" s="975"/>
      <c r="AA83" s="975"/>
      <c r="AB83" s="975"/>
      <c r="AC83" s="975"/>
      <c r="AD83" s="975"/>
      <c r="AE83" s="975"/>
      <c r="AF83" s="975"/>
      <c r="AG83" s="975"/>
      <c r="AH83" s="975"/>
      <c r="AI83" s="975"/>
      <c r="AJ83" s="975"/>
      <c r="AK83" s="975"/>
      <c r="AL83" s="975"/>
      <c r="AM83" s="975"/>
      <c r="AN83" s="975"/>
      <c r="AO83" s="975"/>
      <c r="AP83" s="975"/>
      <c r="AQ83" s="976"/>
      <c r="AR83" s="620"/>
    </row>
    <row r="84" spans="1:44" ht="15" customHeight="1">
      <c r="A84" s="620"/>
      <c r="B84" s="974"/>
      <c r="C84" s="975"/>
      <c r="D84" s="975"/>
      <c r="E84" s="975"/>
      <c r="F84" s="975"/>
      <c r="G84" s="975"/>
      <c r="H84" s="975"/>
      <c r="I84" s="975"/>
      <c r="J84" s="975"/>
      <c r="K84" s="975"/>
      <c r="L84" s="975"/>
      <c r="M84" s="975"/>
      <c r="N84" s="975"/>
      <c r="O84" s="975"/>
      <c r="P84" s="975"/>
      <c r="Q84" s="975"/>
      <c r="R84" s="975"/>
      <c r="S84" s="975"/>
      <c r="T84" s="975"/>
      <c r="U84" s="975"/>
      <c r="V84" s="975"/>
      <c r="W84" s="975"/>
      <c r="X84" s="975"/>
      <c r="Y84" s="975"/>
      <c r="Z84" s="975"/>
      <c r="AA84" s="975"/>
      <c r="AB84" s="975"/>
      <c r="AC84" s="975"/>
      <c r="AD84" s="975"/>
      <c r="AE84" s="975"/>
      <c r="AF84" s="975"/>
      <c r="AG84" s="975"/>
      <c r="AH84" s="975"/>
      <c r="AI84" s="975"/>
      <c r="AJ84" s="975"/>
      <c r="AK84" s="975"/>
      <c r="AL84" s="975"/>
      <c r="AM84" s="975"/>
      <c r="AN84" s="975"/>
      <c r="AO84" s="975"/>
      <c r="AP84" s="975"/>
      <c r="AQ84" s="976"/>
      <c r="AR84" s="620"/>
    </row>
    <row r="85" spans="1:44" ht="15" customHeight="1">
      <c r="A85" s="620"/>
      <c r="B85" s="974"/>
      <c r="C85" s="975"/>
      <c r="D85" s="975"/>
      <c r="E85" s="975"/>
      <c r="F85" s="975"/>
      <c r="G85" s="975"/>
      <c r="H85" s="975"/>
      <c r="I85" s="975"/>
      <c r="J85" s="975"/>
      <c r="K85" s="975"/>
      <c r="L85" s="975"/>
      <c r="M85" s="975"/>
      <c r="N85" s="975"/>
      <c r="O85" s="975"/>
      <c r="P85" s="975"/>
      <c r="Q85" s="975"/>
      <c r="R85" s="975"/>
      <c r="S85" s="975"/>
      <c r="T85" s="975"/>
      <c r="U85" s="975"/>
      <c r="V85" s="975"/>
      <c r="W85" s="975"/>
      <c r="X85" s="975"/>
      <c r="Y85" s="975"/>
      <c r="Z85" s="975"/>
      <c r="AA85" s="975"/>
      <c r="AB85" s="975"/>
      <c r="AC85" s="975"/>
      <c r="AD85" s="975"/>
      <c r="AE85" s="975"/>
      <c r="AF85" s="975"/>
      <c r="AG85" s="975"/>
      <c r="AH85" s="975"/>
      <c r="AI85" s="975"/>
      <c r="AJ85" s="975"/>
      <c r="AK85" s="975"/>
      <c r="AL85" s="975"/>
      <c r="AM85" s="975"/>
      <c r="AN85" s="975"/>
      <c r="AO85" s="975"/>
      <c r="AP85" s="975"/>
      <c r="AQ85" s="976"/>
      <c r="AR85" s="620"/>
    </row>
    <row r="86" spans="1:44" ht="15" customHeight="1">
      <c r="A86" s="620"/>
      <c r="B86" s="974"/>
      <c r="C86" s="975"/>
      <c r="D86" s="975"/>
      <c r="E86" s="975"/>
      <c r="F86" s="975"/>
      <c r="G86" s="975"/>
      <c r="H86" s="975"/>
      <c r="I86" s="975"/>
      <c r="J86" s="975"/>
      <c r="K86" s="975"/>
      <c r="L86" s="975"/>
      <c r="M86" s="975"/>
      <c r="N86" s="975"/>
      <c r="O86" s="975"/>
      <c r="P86" s="975"/>
      <c r="Q86" s="975"/>
      <c r="R86" s="975"/>
      <c r="S86" s="975"/>
      <c r="T86" s="975"/>
      <c r="U86" s="975"/>
      <c r="V86" s="975"/>
      <c r="W86" s="975"/>
      <c r="X86" s="975"/>
      <c r="Y86" s="975"/>
      <c r="Z86" s="975"/>
      <c r="AA86" s="975"/>
      <c r="AB86" s="975"/>
      <c r="AC86" s="975"/>
      <c r="AD86" s="975"/>
      <c r="AE86" s="975"/>
      <c r="AF86" s="975"/>
      <c r="AG86" s="975"/>
      <c r="AH86" s="975"/>
      <c r="AI86" s="975"/>
      <c r="AJ86" s="975"/>
      <c r="AK86" s="975"/>
      <c r="AL86" s="975"/>
      <c r="AM86" s="975"/>
      <c r="AN86" s="975"/>
      <c r="AO86" s="975"/>
      <c r="AP86" s="975"/>
      <c r="AQ86" s="976"/>
      <c r="AR86" s="620"/>
    </row>
    <row r="87" spans="1:44" ht="15" customHeight="1">
      <c r="A87" s="620"/>
      <c r="B87" s="974"/>
      <c r="C87" s="975"/>
      <c r="D87" s="975"/>
      <c r="E87" s="975"/>
      <c r="F87" s="975"/>
      <c r="G87" s="975"/>
      <c r="H87" s="975"/>
      <c r="I87" s="975"/>
      <c r="J87" s="975"/>
      <c r="K87" s="975"/>
      <c r="L87" s="975"/>
      <c r="M87" s="975"/>
      <c r="N87" s="975"/>
      <c r="O87" s="975"/>
      <c r="P87" s="975"/>
      <c r="Q87" s="975"/>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6"/>
      <c r="AR87" s="620"/>
    </row>
    <row r="88" spans="1:44" ht="15" customHeight="1">
      <c r="A88" s="620"/>
      <c r="B88" s="974"/>
      <c r="C88" s="975"/>
      <c r="D88" s="975"/>
      <c r="E88" s="975"/>
      <c r="F88" s="975"/>
      <c r="G88" s="975"/>
      <c r="H88" s="975"/>
      <c r="I88" s="975"/>
      <c r="J88" s="975"/>
      <c r="K88" s="975"/>
      <c r="L88" s="975"/>
      <c r="M88" s="975"/>
      <c r="N88" s="975"/>
      <c r="O88" s="975"/>
      <c r="P88" s="975"/>
      <c r="Q88" s="975"/>
      <c r="R88" s="975"/>
      <c r="S88" s="975"/>
      <c r="T88" s="975"/>
      <c r="U88" s="975"/>
      <c r="V88" s="975"/>
      <c r="W88" s="975"/>
      <c r="X88" s="975"/>
      <c r="Y88" s="975"/>
      <c r="Z88" s="975"/>
      <c r="AA88" s="975"/>
      <c r="AB88" s="975"/>
      <c r="AC88" s="975"/>
      <c r="AD88" s="975"/>
      <c r="AE88" s="975"/>
      <c r="AF88" s="975"/>
      <c r="AG88" s="975"/>
      <c r="AH88" s="975"/>
      <c r="AI88" s="975"/>
      <c r="AJ88" s="975"/>
      <c r="AK88" s="975"/>
      <c r="AL88" s="975"/>
      <c r="AM88" s="975"/>
      <c r="AN88" s="975"/>
      <c r="AO88" s="975"/>
      <c r="AP88" s="975"/>
      <c r="AQ88" s="976"/>
      <c r="AR88" s="620"/>
    </row>
    <row r="89" spans="1:44" ht="15" customHeight="1" thickBot="1">
      <c r="A89" s="620"/>
      <c r="B89" s="977"/>
      <c r="C89" s="978"/>
      <c r="D89" s="978"/>
      <c r="E89" s="978"/>
      <c r="F89" s="978"/>
      <c r="G89" s="978"/>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c r="AL89" s="978"/>
      <c r="AM89" s="978"/>
      <c r="AN89" s="978"/>
      <c r="AO89" s="978"/>
      <c r="AP89" s="978"/>
      <c r="AQ89" s="979"/>
      <c r="AR89" s="620"/>
    </row>
  </sheetData>
  <sheetProtection algorithmName="SHA-512" hashValue="DvV4q1TqBZ/HKIzaYT/z3QYHNqVCH5Jg2K7Z7yuqQ39IYszl6At2ai/SQlOB24is0SL3zKf0vll5Tf1GjquKaQ==" saltValue="83uhlFL1pPBXe2k0PrBg1A==" spinCount="100000" sheet="1" formatCells="0" insertRows="0" deleteRows="0" selectLockedCells="1"/>
  <mergeCells count="110">
    <mergeCell ref="AT23:BW25"/>
    <mergeCell ref="B78:AQ89"/>
    <mergeCell ref="B64:K65"/>
    <mergeCell ref="M64:AR65"/>
    <mergeCell ref="B66:K67"/>
    <mergeCell ref="M66:AR67"/>
    <mergeCell ref="AL57:AM58"/>
    <mergeCell ref="AN57:AQ58"/>
    <mergeCell ref="B40:N41"/>
    <mergeCell ref="O40:AQ41"/>
    <mergeCell ref="B73:H74"/>
    <mergeCell ref="U73:V74"/>
    <mergeCell ref="S73:T74"/>
    <mergeCell ref="Q73:R74"/>
    <mergeCell ref="O73:P74"/>
    <mergeCell ref="M73:N74"/>
    <mergeCell ref="W29:AE29"/>
    <mergeCell ref="B27:N29"/>
    <mergeCell ref="Z28:AB28"/>
    <mergeCell ref="P28:X28"/>
    <mergeCell ref="AD28:AL28"/>
    <mergeCell ref="B70:H72"/>
    <mergeCell ref="B68:H69"/>
    <mergeCell ref="I68:J69"/>
    <mergeCell ref="B23:N23"/>
    <mergeCell ref="B20:N21"/>
    <mergeCell ref="O20:T20"/>
    <mergeCell ref="U20:AQ20"/>
    <mergeCell ref="O21:T21"/>
    <mergeCell ref="U21:AQ21"/>
    <mergeCell ref="B22:N22"/>
    <mergeCell ref="B17:AQ18"/>
    <mergeCell ref="B19:AQ19"/>
    <mergeCell ref="O22:AQ22"/>
    <mergeCell ref="O68:P69"/>
    <mergeCell ref="AB68:AG69"/>
    <mergeCell ref="Q68:U69"/>
    <mergeCell ref="Z68:AA69"/>
    <mergeCell ref="X68:Y69"/>
    <mergeCell ref="V68:W69"/>
    <mergeCell ref="B30:N34"/>
    <mergeCell ref="T57:AE58"/>
    <mergeCell ref="AF57:AK58"/>
    <mergeCell ref="H53:M55"/>
    <mergeCell ref="N53:S55"/>
    <mergeCell ref="B44:G55"/>
    <mergeCell ref="AH30:AO30"/>
    <mergeCell ref="AH32:AO32"/>
    <mergeCell ref="AH34:AO34"/>
    <mergeCell ref="AO2:AP2"/>
    <mergeCell ref="AA5:AC6"/>
    <mergeCell ref="AD5:AQ6"/>
    <mergeCell ref="AA7:AQ8"/>
    <mergeCell ref="AA9:AG9"/>
    <mergeCell ref="AH9:AQ9"/>
    <mergeCell ref="U5:Y6"/>
    <mergeCell ref="U7:Y8"/>
    <mergeCell ref="U9:Y9"/>
    <mergeCell ref="AE2:AH2"/>
    <mergeCell ref="AI2:AJ2"/>
    <mergeCell ref="AK2:AL2"/>
    <mergeCell ref="AM2:AN2"/>
    <mergeCell ref="B11:AQ12"/>
    <mergeCell ref="B13:AQ14"/>
    <mergeCell ref="B60:S61"/>
    <mergeCell ref="T60:AE61"/>
    <mergeCell ref="AF60:AK61"/>
    <mergeCell ref="AL60:AM61"/>
    <mergeCell ref="AN60:AQ61"/>
    <mergeCell ref="W24:AE24"/>
    <mergeCell ref="W26:AE26"/>
    <mergeCell ref="AF26:AG26"/>
    <mergeCell ref="H44:M46"/>
    <mergeCell ref="N44:S46"/>
    <mergeCell ref="T44:Y46"/>
    <mergeCell ref="Z44:AE46"/>
    <mergeCell ref="AF44:AK46"/>
    <mergeCell ref="AL44:AQ46"/>
    <mergeCell ref="O23:AQ23"/>
    <mergeCell ref="W16:AQ16"/>
    <mergeCell ref="T16:V16"/>
    <mergeCell ref="N16:S16"/>
    <mergeCell ref="L16:M16"/>
    <mergeCell ref="J16:K16"/>
    <mergeCell ref="C16:D16"/>
    <mergeCell ref="B24:N26"/>
    <mergeCell ref="K73:L74"/>
    <mergeCell ref="I73:J74"/>
    <mergeCell ref="AL47:AQ49"/>
    <mergeCell ref="H50:M52"/>
    <mergeCell ref="N50:S52"/>
    <mergeCell ref="T50:Y52"/>
    <mergeCell ref="Z50:AE52"/>
    <mergeCell ref="AF50:AK52"/>
    <mergeCell ref="AL50:AQ52"/>
    <mergeCell ref="H47:M49"/>
    <mergeCell ref="N47:S49"/>
    <mergeCell ref="T47:Y49"/>
    <mergeCell ref="Z47:AE49"/>
    <mergeCell ref="AF47:AK49"/>
    <mergeCell ref="T53:Y55"/>
    <mergeCell ref="Z53:AE55"/>
    <mergeCell ref="AF53:AK55"/>
    <mergeCell ref="AL53:AQ55"/>
    <mergeCell ref="B57:S58"/>
    <mergeCell ref="K68:L69"/>
    <mergeCell ref="M68:N69"/>
    <mergeCell ref="I70:AQ70"/>
    <mergeCell ref="AH68:AQ69"/>
    <mergeCell ref="I71:AQ72"/>
  </mergeCells>
  <phoneticPr fontId="56"/>
  <dataValidations count="1">
    <dataValidation type="list" allowBlank="1" showInputMessage="1" showErrorMessage="1" sqref="W24:AE24" xr:uid="{1474BEAA-0098-4705-BCDE-7EA5D266B80D}">
      <formula1>$BX$3:$BX$63</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35"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33</xdr:col>
                    <xdr:colOff>47625</xdr:colOff>
                    <xdr:row>67</xdr:row>
                    <xdr:rowOff>9525</xdr:rowOff>
                  </from>
                  <to>
                    <xdr:col>36</xdr:col>
                    <xdr:colOff>104775</xdr:colOff>
                    <xdr:row>69</xdr:row>
                    <xdr:rowOff>9525</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36</xdr:col>
                    <xdr:colOff>114300</xdr:colOff>
                    <xdr:row>67</xdr:row>
                    <xdr:rowOff>28575</xdr:rowOff>
                  </from>
                  <to>
                    <xdr:col>39</xdr:col>
                    <xdr:colOff>85725</xdr:colOff>
                    <xdr:row>69</xdr:row>
                    <xdr:rowOff>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39</xdr:col>
                    <xdr:colOff>123825</xdr:colOff>
                    <xdr:row>67</xdr:row>
                    <xdr:rowOff>28575</xdr:rowOff>
                  </from>
                  <to>
                    <xdr:col>42</xdr:col>
                    <xdr:colOff>180975</xdr:colOff>
                    <xdr:row>68</xdr:row>
                    <xdr:rowOff>180975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tabColor rgb="FFFFFF00"/>
  </sheetPr>
  <dimension ref="A1:AW45"/>
  <sheetViews>
    <sheetView showGridLines="0" showZeros="0" view="pageBreakPreview" topLeftCell="A12" zoomScale="115" zoomScaleNormal="100" zoomScaleSheetLayoutView="115" workbookViewId="0">
      <selection activeCell="AH3" sqref="AH3:AK3"/>
    </sheetView>
  </sheetViews>
  <sheetFormatPr defaultColWidth="2.125" defaultRowHeight="15" customHeight="1"/>
  <cols>
    <col min="1" max="4" width="2.125" style="174"/>
    <col min="5" max="5" width="2.125" style="174" customWidth="1"/>
    <col min="6" max="6" width="2.75" style="174" customWidth="1"/>
    <col min="7" max="7" width="3.25" style="174" customWidth="1"/>
    <col min="8" max="9" width="2.875" style="174" customWidth="1"/>
    <col min="10" max="10" width="3" style="174" customWidth="1"/>
    <col min="11" max="11" width="2.125" style="174" customWidth="1"/>
    <col min="12" max="40" width="2.125" style="174"/>
    <col min="41" max="47" width="2.125" style="175"/>
    <col min="48" max="16384" width="2.125" style="174"/>
  </cols>
  <sheetData>
    <row r="1" spans="1:49" ht="15" customHeight="1">
      <c r="A1" s="174" t="s">
        <v>2775</v>
      </c>
    </row>
    <row r="2" spans="1:49" ht="15" customHeight="1">
      <c r="AM2" s="178"/>
      <c r="AN2" s="178"/>
      <c r="AR2" s="178"/>
      <c r="AV2" s="179"/>
      <c r="AW2" s="174" t="s">
        <v>2205</v>
      </c>
    </row>
    <row r="3" spans="1:49" ht="15" customHeight="1">
      <c r="AH3" s="1045"/>
      <c r="AI3" s="1045"/>
      <c r="AJ3" s="1045"/>
      <c r="AK3" s="1045"/>
      <c r="AL3" s="180" t="s">
        <v>2206</v>
      </c>
      <c r="AM3" s="1045"/>
      <c r="AN3" s="1045"/>
      <c r="AO3" s="180" t="s">
        <v>2207</v>
      </c>
      <c r="AP3" s="1045"/>
      <c r="AQ3" s="1045"/>
      <c r="AR3" s="180" t="s">
        <v>2208</v>
      </c>
    </row>
    <row r="4" spans="1:49" ht="15" customHeight="1">
      <c r="B4" s="174" t="s">
        <v>2209</v>
      </c>
      <c r="AN4" s="181"/>
      <c r="AO4" s="181"/>
      <c r="AP4" s="181"/>
      <c r="AQ4" s="181"/>
      <c r="AR4" s="181"/>
    </row>
    <row r="5" spans="1:49" s="173" customFormat="1" ht="15" customHeight="1">
      <c r="B5" s="173" t="s">
        <v>2250</v>
      </c>
      <c r="W5" s="643" t="s">
        <v>2716</v>
      </c>
      <c r="AI5" s="562"/>
      <c r="AJ5" s="562"/>
      <c r="AK5" s="562"/>
      <c r="AL5" s="562"/>
      <c r="AM5" s="562"/>
      <c r="AN5" s="562"/>
      <c r="AO5" s="562"/>
      <c r="AP5" s="562"/>
      <c r="AQ5" s="562"/>
      <c r="AR5" s="261"/>
      <c r="AS5" s="261"/>
      <c r="AT5" s="261"/>
    </row>
    <row r="6" spans="1:49" s="1" customFormat="1" ht="15" customHeight="1">
      <c r="V6" s="718" t="s">
        <v>6</v>
      </c>
      <c r="W6" s="718"/>
      <c r="X6" s="718"/>
      <c r="Y6" s="718"/>
      <c r="Z6" s="718"/>
      <c r="AA6" s="482"/>
      <c r="AB6" s="719" t="str">
        <f>IF(基本情報!$E$6="","",基本情報!$E$6)</f>
        <v/>
      </c>
      <c r="AC6" s="719"/>
      <c r="AD6" s="719"/>
      <c r="AE6" s="720" t="str">
        <f>IF(基本情報!$E$7="","",基本情報!$E$7)</f>
        <v/>
      </c>
      <c r="AF6" s="720"/>
      <c r="AG6" s="720"/>
      <c r="AH6" s="720"/>
      <c r="AI6" s="720"/>
      <c r="AJ6" s="720"/>
      <c r="AK6" s="720"/>
      <c r="AL6" s="720"/>
      <c r="AM6" s="720"/>
      <c r="AN6" s="720"/>
      <c r="AO6" s="720"/>
      <c r="AP6" s="720"/>
      <c r="AQ6" s="720"/>
      <c r="AR6" s="720"/>
      <c r="AS6" s="2"/>
    </row>
    <row r="7" spans="1:49" s="1" customFormat="1" ht="15" customHeight="1">
      <c r="V7" s="718"/>
      <c r="W7" s="718"/>
      <c r="X7" s="718"/>
      <c r="Y7" s="718"/>
      <c r="Z7" s="718"/>
      <c r="AA7" s="482"/>
      <c r="AB7" s="719"/>
      <c r="AC7" s="719"/>
      <c r="AD7" s="719"/>
      <c r="AE7" s="720"/>
      <c r="AF7" s="720"/>
      <c r="AG7" s="720"/>
      <c r="AH7" s="720"/>
      <c r="AI7" s="720"/>
      <c r="AJ7" s="720"/>
      <c r="AK7" s="720"/>
      <c r="AL7" s="720"/>
      <c r="AM7" s="720"/>
      <c r="AN7" s="720"/>
      <c r="AO7" s="720"/>
      <c r="AP7" s="720"/>
      <c r="AQ7" s="720"/>
      <c r="AR7" s="720"/>
      <c r="AS7" s="2"/>
    </row>
    <row r="8" spans="1:49" s="1" customFormat="1" ht="15" customHeight="1">
      <c r="V8" s="718" t="s">
        <v>2761</v>
      </c>
      <c r="W8" s="718"/>
      <c r="X8" s="718"/>
      <c r="Y8" s="718"/>
      <c r="Z8" s="718"/>
      <c r="AA8" s="482"/>
      <c r="AB8" s="720" t="str">
        <f>IF(基本情報!$E$5="","",基本情報!$E$5)</f>
        <v/>
      </c>
      <c r="AC8" s="720"/>
      <c r="AD8" s="720"/>
      <c r="AE8" s="720"/>
      <c r="AF8" s="720"/>
      <c r="AG8" s="720"/>
      <c r="AH8" s="720"/>
      <c r="AI8" s="720"/>
      <c r="AJ8" s="720"/>
      <c r="AK8" s="720"/>
      <c r="AL8" s="720"/>
      <c r="AM8" s="720"/>
      <c r="AN8" s="720"/>
      <c r="AO8" s="720"/>
      <c r="AP8" s="720"/>
      <c r="AQ8" s="720"/>
      <c r="AR8" s="720"/>
      <c r="AS8" s="2"/>
    </row>
    <row r="9" spans="1:49" s="1" customFormat="1" ht="15" customHeight="1">
      <c r="V9" s="718"/>
      <c r="W9" s="718"/>
      <c r="X9" s="718"/>
      <c r="Y9" s="718"/>
      <c r="Z9" s="718"/>
      <c r="AA9" s="482"/>
      <c r="AB9" s="720"/>
      <c r="AC9" s="720"/>
      <c r="AD9" s="720"/>
      <c r="AE9" s="720"/>
      <c r="AF9" s="720"/>
      <c r="AG9" s="720"/>
      <c r="AH9" s="720"/>
      <c r="AI9" s="720"/>
      <c r="AJ9" s="720"/>
      <c r="AK9" s="720"/>
      <c r="AL9" s="720"/>
      <c r="AM9" s="720"/>
      <c r="AN9" s="720"/>
      <c r="AO9" s="720"/>
      <c r="AP9" s="720"/>
      <c r="AQ9" s="720"/>
      <c r="AR9" s="720"/>
      <c r="AS9" s="2"/>
    </row>
    <row r="10" spans="1:49" s="1" customFormat="1" ht="25.5" customHeight="1">
      <c r="V10" s="794" t="s">
        <v>2773</v>
      </c>
      <c r="W10" s="794"/>
      <c r="X10" s="794"/>
      <c r="Y10" s="794"/>
      <c r="Z10" s="794"/>
      <c r="AA10" s="592"/>
      <c r="AB10" s="720" t="str">
        <f>IF(基本情報!$E$8="","",基本情報!$E$8)</f>
        <v/>
      </c>
      <c r="AC10" s="720"/>
      <c r="AD10" s="720"/>
      <c r="AE10" s="720"/>
      <c r="AF10" s="720"/>
      <c r="AG10" s="720"/>
      <c r="AH10" s="720"/>
      <c r="AI10" s="720" t="str">
        <f>IF(基本情報!$E$10="","",基本情報!$E$10)</f>
        <v/>
      </c>
      <c r="AJ10" s="720"/>
      <c r="AK10" s="720"/>
      <c r="AL10" s="720"/>
      <c r="AM10" s="720"/>
      <c r="AN10" s="720"/>
      <c r="AO10" s="720"/>
      <c r="AP10" s="720"/>
      <c r="AQ10" s="720"/>
      <c r="AR10" s="720"/>
      <c r="AS10" s="2"/>
    </row>
    <row r="11" spans="1:49" s="1" customFormat="1" ht="13.5">
      <c r="W11" s="592"/>
      <c r="X11" s="592"/>
      <c r="Y11" s="592"/>
      <c r="Z11" s="592"/>
      <c r="AA11" s="592"/>
      <c r="AB11" s="4"/>
      <c r="AC11" s="4"/>
      <c r="AD11" s="4"/>
      <c r="AE11" s="4"/>
      <c r="AF11" s="4"/>
      <c r="AG11" s="4"/>
      <c r="AH11" s="4"/>
      <c r="AI11" s="523"/>
      <c r="AJ11" s="523"/>
      <c r="AK11" s="523"/>
      <c r="AL11" s="523"/>
      <c r="AM11" s="523"/>
      <c r="AN11" s="523"/>
      <c r="AO11" s="523"/>
      <c r="AP11" s="523"/>
      <c r="AQ11" s="523"/>
      <c r="AR11" s="523"/>
      <c r="AS11" s="2"/>
      <c r="AU11" s="34"/>
    </row>
    <row r="12" spans="1:49" ht="15" customHeight="1">
      <c r="B12" s="1053" t="s">
        <v>2709</v>
      </c>
      <c r="C12" s="1053"/>
      <c r="D12" s="1053"/>
      <c r="E12" s="1053"/>
      <c r="F12" s="1053"/>
      <c r="G12" s="1053"/>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G12" s="1053"/>
      <c r="AH12" s="1053"/>
      <c r="AI12" s="1053"/>
      <c r="AJ12" s="1053"/>
      <c r="AK12" s="1053"/>
      <c r="AL12" s="1053"/>
      <c r="AM12" s="1053"/>
      <c r="AN12" s="1053"/>
      <c r="AO12" s="1053"/>
      <c r="AP12" s="1053"/>
      <c r="AQ12" s="1053"/>
      <c r="AR12" s="1053"/>
      <c r="AV12" s="177"/>
    </row>
    <row r="13" spans="1:49" ht="15" customHeight="1">
      <c r="B13" s="1053"/>
      <c r="C13" s="1053"/>
      <c r="D13" s="1053"/>
      <c r="E13" s="1053"/>
      <c r="F13" s="1053"/>
      <c r="G13" s="1053"/>
      <c r="H13" s="1053"/>
      <c r="I13" s="1053"/>
      <c r="J13" s="1053"/>
      <c r="K13" s="1053"/>
      <c r="L13" s="1053"/>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3"/>
      <c r="AK13" s="1053"/>
      <c r="AL13" s="1053"/>
      <c r="AM13" s="1053"/>
      <c r="AN13" s="1053"/>
      <c r="AO13" s="1053"/>
      <c r="AP13" s="1053"/>
      <c r="AQ13" s="1053"/>
      <c r="AR13" s="1053"/>
      <c r="AV13" s="177"/>
    </row>
    <row r="14" spans="1:49" ht="15" customHeight="1">
      <c r="B14" s="1053" t="s">
        <v>2292</v>
      </c>
      <c r="C14" s="1053"/>
      <c r="D14" s="1053"/>
      <c r="E14" s="1053"/>
      <c r="F14" s="1053"/>
      <c r="G14" s="1053"/>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3"/>
      <c r="AK14" s="1053"/>
      <c r="AL14" s="1053"/>
      <c r="AM14" s="1053"/>
      <c r="AN14" s="1053"/>
      <c r="AO14" s="1053"/>
      <c r="AP14" s="1053"/>
      <c r="AQ14" s="1053"/>
      <c r="AR14" s="1053"/>
      <c r="AV14" s="177"/>
    </row>
    <row r="15" spans="1:49" ht="15" customHeight="1">
      <c r="B15" s="1053"/>
      <c r="C15" s="1053"/>
      <c r="D15" s="1053"/>
      <c r="E15" s="1053"/>
      <c r="F15" s="1053"/>
      <c r="G15" s="1053"/>
      <c r="H15" s="1053"/>
      <c r="I15" s="1053"/>
      <c r="J15" s="1053"/>
      <c r="K15" s="1053"/>
      <c r="L15" s="1053"/>
      <c r="M15" s="1053"/>
      <c r="N15" s="1053"/>
      <c r="O15" s="1053"/>
      <c r="P15" s="1053"/>
      <c r="Q15" s="1053"/>
      <c r="R15" s="1053"/>
      <c r="S15" s="1053"/>
      <c r="T15" s="1053"/>
      <c r="U15" s="1053"/>
      <c r="V15" s="1053"/>
      <c r="W15" s="1053"/>
      <c r="X15" s="1053"/>
      <c r="Y15" s="1053"/>
      <c r="Z15" s="1053"/>
      <c r="AA15" s="1053"/>
      <c r="AB15" s="1053"/>
      <c r="AC15" s="1053"/>
      <c r="AD15" s="1053"/>
      <c r="AE15" s="1053"/>
      <c r="AF15" s="1053"/>
      <c r="AG15" s="1053"/>
      <c r="AH15" s="1053"/>
      <c r="AI15" s="1053"/>
      <c r="AJ15" s="1053"/>
      <c r="AK15" s="1053"/>
      <c r="AL15" s="1053"/>
      <c r="AM15" s="1053"/>
      <c r="AN15" s="1053"/>
      <c r="AO15" s="1053"/>
      <c r="AP15" s="1053"/>
      <c r="AQ15" s="1053"/>
      <c r="AR15" s="1053"/>
      <c r="AV15" s="177"/>
    </row>
    <row r="16" spans="1:49" ht="13.5"/>
    <row r="17" spans="2:48" s="175" customFormat="1" ht="16.5" customHeight="1">
      <c r="C17" s="1027" t="s">
        <v>2754</v>
      </c>
      <c r="D17" s="1027"/>
      <c r="E17" s="1054" t="str">
        <f>IF(基本情報!$B$35="","",基本情報!$B$35)</f>
        <v/>
      </c>
      <c r="F17" s="1054"/>
      <c r="G17" s="644" t="s">
        <v>2597</v>
      </c>
      <c r="H17" s="645" t="str">
        <f>IF(基本情報!$D$35="","",基本情報!$D$35)</f>
        <v/>
      </c>
      <c r="I17" s="644" t="s">
        <v>2755</v>
      </c>
      <c r="J17" s="645" t="str">
        <f>IF(基本情報!$E$35="","",基本情報!$E$35)</f>
        <v/>
      </c>
      <c r="K17" s="1027" t="s">
        <v>2756</v>
      </c>
      <c r="L17" s="1027"/>
      <c r="M17" s="1056">
        <f>基本情報!$E$36</f>
        <v>0</v>
      </c>
      <c r="N17" s="1056"/>
      <c r="O17" s="1027" t="s">
        <v>2216</v>
      </c>
      <c r="P17" s="1027"/>
      <c r="Q17" s="1027"/>
      <c r="R17" s="1027"/>
      <c r="S17" s="1027"/>
      <c r="T17" s="1027"/>
      <c r="U17" s="1027"/>
      <c r="V17" s="1056">
        <f>基本情報!$E$37</f>
        <v>0</v>
      </c>
      <c r="W17" s="1056"/>
      <c r="X17" s="1056"/>
      <c r="Y17" s="1055" t="s">
        <v>2770</v>
      </c>
      <c r="Z17" s="1055"/>
      <c r="AA17" s="1055"/>
      <c r="AB17" s="1055"/>
      <c r="AC17" s="1055"/>
      <c r="AD17" s="1055"/>
      <c r="AE17" s="1055"/>
      <c r="AF17" s="1055"/>
      <c r="AG17" s="1055"/>
      <c r="AH17" s="1055"/>
      <c r="AI17" s="1055"/>
      <c r="AJ17" s="1055"/>
      <c r="AK17" s="1055"/>
      <c r="AL17" s="1055"/>
      <c r="AM17" s="1055"/>
      <c r="AN17" s="1055"/>
      <c r="AO17" s="1055"/>
      <c r="AP17" s="1055"/>
      <c r="AQ17" s="1055"/>
      <c r="AR17" s="1055"/>
      <c r="AT17" s="178"/>
      <c r="AV17" s="646" t="s">
        <v>2293</v>
      </c>
    </row>
    <row r="18" spans="2:48" ht="16.5" customHeight="1">
      <c r="B18" s="1015" t="s">
        <v>2793</v>
      </c>
      <c r="C18" s="1015"/>
      <c r="D18" s="1015"/>
      <c r="E18" s="1015"/>
      <c r="F18" s="1015"/>
      <c r="G18" s="1015"/>
      <c r="H18" s="1015"/>
      <c r="I18" s="1015"/>
      <c r="J18" s="1015"/>
      <c r="K18" s="1015"/>
      <c r="L18" s="1015"/>
      <c r="M18" s="1015"/>
      <c r="N18" s="1015"/>
      <c r="O18" s="1015"/>
      <c r="P18" s="1015"/>
      <c r="Q18" s="1015"/>
      <c r="R18" s="1015"/>
      <c r="S18" s="1015"/>
      <c r="T18" s="1015"/>
      <c r="U18" s="1015"/>
      <c r="V18" s="1015"/>
      <c r="W18" s="1015"/>
      <c r="X18" s="1015"/>
      <c r="Y18" s="1015"/>
      <c r="Z18" s="1015"/>
      <c r="AA18" s="1015"/>
      <c r="AB18" s="1015"/>
      <c r="AC18" s="1015"/>
      <c r="AD18" s="1015"/>
      <c r="AE18" s="1015"/>
      <c r="AF18" s="1015"/>
      <c r="AG18" s="1015"/>
      <c r="AH18" s="1015"/>
      <c r="AI18" s="1015"/>
      <c r="AJ18" s="1015"/>
      <c r="AK18" s="1015"/>
      <c r="AL18" s="1015"/>
      <c r="AM18" s="1015"/>
      <c r="AN18" s="1015"/>
      <c r="AO18" s="1015"/>
      <c r="AP18" s="1015"/>
      <c r="AQ18" s="1015"/>
      <c r="AR18" s="1015"/>
    </row>
    <row r="19" spans="2:48" ht="13.5">
      <c r="B19" s="1015"/>
      <c r="C19" s="1015"/>
      <c r="D19" s="1015"/>
      <c r="E19" s="1015"/>
      <c r="F19" s="1015"/>
      <c r="G19" s="1015"/>
      <c r="H19" s="1015"/>
      <c r="I19" s="1015"/>
      <c r="J19" s="1015"/>
      <c r="K19" s="1015"/>
      <c r="L19" s="1015"/>
      <c r="M19" s="1015"/>
      <c r="N19" s="1015"/>
      <c r="O19" s="1015"/>
      <c r="P19" s="1015"/>
      <c r="Q19" s="1015"/>
      <c r="R19" s="1015"/>
      <c r="S19" s="1015"/>
      <c r="T19" s="1015"/>
      <c r="U19" s="1015"/>
      <c r="V19" s="1015"/>
      <c r="W19" s="1015"/>
      <c r="X19" s="1015"/>
      <c r="Y19" s="1015"/>
      <c r="Z19" s="1015"/>
      <c r="AA19" s="1015"/>
      <c r="AB19" s="1015"/>
      <c r="AC19" s="1015"/>
      <c r="AD19" s="1015"/>
      <c r="AE19" s="1015"/>
      <c r="AF19" s="1015"/>
      <c r="AG19" s="1015"/>
      <c r="AH19" s="1015"/>
      <c r="AI19" s="1015"/>
      <c r="AJ19" s="1015"/>
      <c r="AK19" s="1015"/>
      <c r="AL19" s="1015"/>
      <c r="AM19" s="1015"/>
      <c r="AN19" s="1015"/>
      <c r="AO19" s="1015"/>
      <c r="AP19" s="1015"/>
      <c r="AQ19" s="1015"/>
      <c r="AR19" s="1015"/>
    </row>
    <row r="20" spans="2:48" ht="15" customHeight="1">
      <c r="B20" s="1020" t="s">
        <v>2219</v>
      </c>
      <c r="C20" s="1020"/>
      <c r="D20" s="1020"/>
      <c r="E20" s="1020"/>
      <c r="F20" s="1020"/>
      <c r="G20" s="1020"/>
      <c r="H20" s="1020"/>
      <c r="I20" s="1020"/>
      <c r="J20" s="1020"/>
      <c r="K20" s="1020"/>
      <c r="L20" s="1020"/>
      <c r="M20" s="1020"/>
      <c r="N20" s="1020"/>
      <c r="O20" s="1020"/>
      <c r="P20" s="1020"/>
      <c r="Q20" s="1020"/>
      <c r="R20" s="1020"/>
      <c r="S20" s="1020"/>
      <c r="T20" s="1020"/>
      <c r="U20" s="1020"/>
      <c r="V20" s="1020"/>
      <c r="W20" s="1020"/>
      <c r="X20" s="1020"/>
      <c r="Y20" s="1020"/>
      <c r="Z20" s="1020"/>
      <c r="AA20" s="1020"/>
      <c r="AB20" s="1020"/>
      <c r="AC20" s="1020"/>
      <c r="AD20" s="1020"/>
      <c r="AE20" s="1020"/>
      <c r="AF20" s="1020"/>
      <c r="AG20" s="1020"/>
      <c r="AH20" s="1020"/>
      <c r="AI20" s="1020"/>
      <c r="AJ20" s="1020"/>
      <c r="AK20" s="1020"/>
      <c r="AL20" s="1020"/>
      <c r="AM20" s="1020"/>
      <c r="AN20" s="1020"/>
      <c r="AO20" s="1020"/>
      <c r="AP20" s="1020"/>
      <c r="AQ20" s="1020"/>
      <c r="AR20" s="1020"/>
    </row>
    <row r="21" spans="2:48" s="118" customFormat="1" ht="18" customHeight="1">
      <c r="B21" s="845" t="s">
        <v>2707</v>
      </c>
      <c r="C21" s="845"/>
      <c r="D21" s="845"/>
      <c r="E21" s="845"/>
      <c r="F21" s="845"/>
      <c r="G21" s="845"/>
      <c r="H21" s="845"/>
      <c r="I21" s="845"/>
      <c r="J21" s="845"/>
      <c r="K21" s="845"/>
      <c r="L21" s="845"/>
      <c r="M21" s="845"/>
      <c r="N21" s="845"/>
      <c r="O21" s="845"/>
      <c r="P21" s="739" t="s">
        <v>2708</v>
      </c>
      <c r="Q21" s="740"/>
      <c r="R21" s="740"/>
      <c r="S21" s="740"/>
      <c r="T21" s="740"/>
      <c r="U21" s="740"/>
      <c r="V21" s="771">
        <f>基本情報!$E$20</f>
        <v>0</v>
      </c>
      <c r="W21" s="771"/>
      <c r="X21" s="771"/>
      <c r="Y21" s="771"/>
      <c r="Z21" s="771"/>
      <c r="AA21" s="771"/>
      <c r="AB21" s="771"/>
      <c r="AC21" s="771"/>
      <c r="AD21" s="771"/>
      <c r="AE21" s="771"/>
      <c r="AF21" s="771"/>
      <c r="AG21" s="771"/>
      <c r="AH21" s="771"/>
      <c r="AI21" s="771"/>
      <c r="AJ21" s="771"/>
      <c r="AK21" s="771"/>
      <c r="AL21" s="771"/>
      <c r="AM21" s="771"/>
      <c r="AN21" s="771"/>
      <c r="AO21" s="771"/>
      <c r="AP21" s="771"/>
      <c r="AQ21" s="771"/>
      <c r="AR21" s="772"/>
      <c r="AS21" s="119"/>
    </row>
    <row r="22" spans="2:48" s="118" customFormat="1" ht="18" customHeight="1">
      <c r="B22" s="845"/>
      <c r="C22" s="845"/>
      <c r="D22" s="845"/>
      <c r="E22" s="845"/>
      <c r="F22" s="845"/>
      <c r="G22" s="845"/>
      <c r="H22" s="845"/>
      <c r="I22" s="845"/>
      <c r="J22" s="845"/>
      <c r="K22" s="845"/>
      <c r="L22" s="845"/>
      <c r="M22" s="845"/>
      <c r="N22" s="845"/>
      <c r="O22" s="845"/>
      <c r="P22" s="739" t="s">
        <v>2593</v>
      </c>
      <c r="Q22" s="740"/>
      <c r="R22" s="740"/>
      <c r="S22" s="740"/>
      <c r="T22" s="740"/>
      <c r="U22" s="740"/>
      <c r="V22" s="771">
        <f>基本情報!$E$21</f>
        <v>0</v>
      </c>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2"/>
      <c r="AS22" s="119"/>
    </row>
    <row r="23" spans="2:48" ht="18" customHeight="1">
      <c r="B23" s="1051" t="s">
        <v>2529</v>
      </c>
      <c r="C23" s="1027"/>
      <c r="D23" s="1027"/>
      <c r="E23" s="1027"/>
      <c r="F23" s="1027"/>
      <c r="G23" s="1027"/>
      <c r="H23" s="1027"/>
      <c r="I23" s="1027"/>
      <c r="J23" s="1027"/>
      <c r="K23" s="1027"/>
      <c r="L23" s="1027"/>
      <c r="M23" s="1027"/>
      <c r="N23" s="1027"/>
      <c r="O23" s="1052"/>
      <c r="P23" s="1024">
        <f>基本情報!B27</f>
        <v>0</v>
      </c>
      <c r="Q23" s="1025"/>
      <c r="R23" s="1025"/>
      <c r="S23" s="1025"/>
      <c r="T23" s="1025"/>
      <c r="U23" s="1025"/>
      <c r="V23" s="1025"/>
      <c r="W23" s="1025"/>
      <c r="X23" s="1025"/>
      <c r="Y23" s="1025"/>
      <c r="Z23" s="1025"/>
      <c r="AA23" s="1025"/>
      <c r="AB23" s="1025"/>
      <c r="AC23" s="1025"/>
      <c r="AD23" s="1025"/>
      <c r="AE23" s="1025"/>
      <c r="AF23" s="1025"/>
      <c r="AG23" s="1025"/>
      <c r="AH23" s="1025"/>
      <c r="AI23" s="1025"/>
      <c r="AJ23" s="1025"/>
      <c r="AK23" s="1025"/>
      <c r="AL23" s="1025"/>
      <c r="AM23" s="1025"/>
      <c r="AN23" s="1025"/>
      <c r="AO23" s="1025"/>
      <c r="AP23" s="1025"/>
      <c r="AQ23" s="1025"/>
      <c r="AR23" s="1026"/>
    </row>
    <row r="24" spans="2:48" ht="12.95" customHeight="1">
      <c r="B24" s="1013" t="s">
        <v>2294</v>
      </c>
      <c r="C24" s="1013"/>
      <c r="D24" s="1013"/>
      <c r="E24" s="1013"/>
      <c r="F24" s="1013"/>
      <c r="G24" s="1013"/>
      <c r="H24" s="1013"/>
      <c r="I24" s="1013"/>
      <c r="J24" s="1013"/>
      <c r="K24" s="1013"/>
      <c r="L24" s="1013"/>
      <c r="M24" s="1013"/>
      <c r="N24" s="1013"/>
      <c r="O24" s="1014"/>
      <c r="P24" s="647"/>
      <c r="Q24" s="648"/>
      <c r="R24" s="1021" t="s">
        <v>2280</v>
      </c>
      <c r="S24" s="1021"/>
      <c r="T24" s="1022"/>
      <c r="U24" s="1022"/>
      <c r="V24" s="1022"/>
      <c r="W24" s="1022"/>
      <c r="X24" s="1022"/>
      <c r="Y24" s="1022"/>
      <c r="Z24" s="1022"/>
      <c r="AA24" s="1022"/>
      <c r="AB24" s="1022"/>
      <c r="AC24" s="1022"/>
      <c r="AD24" s="1022"/>
      <c r="AE24" s="1022"/>
      <c r="AF24" s="1022"/>
      <c r="AG24" s="1022"/>
      <c r="AH24" s="1022"/>
      <c r="AI24" s="1022"/>
      <c r="AJ24" s="1021" t="s">
        <v>2281</v>
      </c>
      <c r="AK24" s="1021"/>
      <c r="AL24" s="593"/>
      <c r="AM24" s="593"/>
      <c r="AN24" s="593"/>
      <c r="AO24" s="593"/>
      <c r="AP24" s="593"/>
      <c r="AQ24" s="593"/>
      <c r="AR24" s="649"/>
    </row>
    <row r="25" spans="2:48" ht="12.95" customHeight="1">
      <c r="B25" s="1013"/>
      <c r="C25" s="1013"/>
      <c r="D25" s="1013"/>
      <c r="E25" s="1013"/>
      <c r="F25" s="1013"/>
      <c r="G25" s="1013"/>
      <c r="H25" s="1013"/>
      <c r="I25" s="1013"/>
      <c r="J25" s="1013"/>
      <c r="K25" s="1013"/>
      <c r="L25" s="1013"/>
      <c r="M25" s="1013"/>
      <c r="N25" s="1013"/>
      <c r="O25" s="1014"/>
      <c r="P25" s="650"/>
      <c r="Q25" s="651"/>
      <c r="R25" s="1018"/>
      <c r="S25" s="1018"/>
      <c r="T25" s="1023"/>
      <c r="U25" s="1023"/>
      <c r="V25" s="1023"/>
      <c r="W25" s="1023"/>
      <c r="X25" s="1023"/>
      <c r="Y25" s="1023"/>
      <c r="Z25" s="1023"/>
      <c r="AA25" s="1023"/>
      <c r="AB25" s="1023"/>
      <c r="AC25" s="1023"/>
      <c r="AD25" s="1023"/>
      <c r="AE25" s="1023"/>
      <c r="AF25" s="1023"/>
      <c r="AG25" s="1023"/>
      <c r="AH25" s="1023"/>
      <c r="AI25" s="1023"/>
      <c r="AJ25" s="1018"/>
      <c r="AK25" s="1018"/>
      <c r="AO25" s="174"/>
      <c r="AP25" s="174"/>
      <c r="AQ25" s="174"/>
      <c r="AR25" s="594"/>
    </row>
    <row r="26" spans="2:48" ht="12.95" customHeight="1">
      <c r="B26" s="1013" t="s">
        <v>2295</v>
      </c>
      <c r="C26" s="1013"/>
      <c r="D26" s="1013"/>
      <c r="E26" s="1013"/>
      <c r="F26" s="1013"/>
      <c r="G26" s="1013"/>
      <c r="H26" s="1013"/>
      <c r="I26" s="1013"/>
      <c r="J26" s="1013"/>
      <c r="K26" s="1013"/>
      <c r="L26" s="1013"/>
      <c r="M26" s="1013"/>
      <c r="N26" s="1013"/>
      <c r="O26" s="1014"/>
      <c r="P26" s="652"/>
      <c r="Q26" s="593"/>
      <c r="R26" s="1029" t="s">
        <v>2296</v>
      </c>
      <c r="S26" s="1029"/>
      <c r="T26" s="1029"/>
      <c r="U26" s="1044"/>
      <c r="V26" s="1044"/>
      <c r="W26" s="1041" t="s">
        <v>2206</v>
      </c>
      <c r="X26" s="1041"/>
      <c r="Y26" s="1016"/>
      <c r="Z26" s="1016"/>
      <c r="AA26" s="1041" t="s">
        <v>2207</v>
      </c>
      <c r="AB26" s="1041"/>
      <c r="AC26" s="1016"/>
      <c r="AD26" s="1016"/>
      <c r="AE26" s="1041" t="s">
        <v>2208</v>
      </c>
      <c r="AF26" s="1041"/>
      <c r="AG26" s="653"/>
      <c r="AH26" s="653"/>
      <c r="AI26" s="520"/>
      <c r="AJ26" s="654"/>
      <c r="AK26" s="653"/>
      <c r="AL26" s="653"/>
      <c r="AM26" s="653"/>
      <c r="AN26" s="653"/>
      <c r="AO26" s="653"/>
      <c r="AP26" s="653"/>
      <c r="AQ26" s="653"/>
      <c r="AR26" s="655"/>
    </row>
    <row r="27" spans="2:48" ht="12.95" customHeight="1">
      <c r="B27" s="1013"/>
      <c r="C27" s="1013"/>
      <c r="D27" s="1013"/>
      <c r="E27" s="1013"/>
      <c r="F27" s="1013"/>
      <c r="G27" s="1013"/>
      <c r="H27" s="1013"/>
      <c r="I27" s="1013"/>
      <c r="J27" s="1013"/>
      <c r="K27" s="1013"/>
      <c r="L27" s="1013"/>
      <c r="M27" s="1013"/>
      <c r="N27" s="1013"/>
      <c r="O27" s="1014"/>
      <c r="P27" s="650"/>
      <c r="Q27" s="651"/>
      <c r="R27" s="1027"/>
      <c r="S27" s="1027"/>
      <c r="T27" s="1027"/>
      <c r="U27" s="1045"/>
      <c r="V27" s="1045"/>
      <c r="W27" s="1042"/>
      <c r="X27" s="1042"/>
      <c r="Y27" s="1017"/>
      <c r="Z27" s="1017"/>
      <c r="AA27" s="1042"/>
      <c r="AB27" s="1042"/>
      <c r="AC27" s="1017"/>
      <c r="AD27" s="1017"/>
      <c r="AE27" s="1042"/>
      <c r="AF27" s="1042"/>
      <c r="AG27" s="180"/>
      <c r="AH27" s="180"/>
      <c r="AI27" s="185"/>
      <c r="AJ27" s="185"/>
      <c r="AK27" s="180"/>
      <c r="AL27" s="180"/>
      <c r="AM27" s="180"/>
      <c r="AN27" s="180"/>
      <c r="AO27" s="180"/>
      <c r="AP27" s="180"/>
      <c r="AQ27" s="180"/>
      <c r="AR27" s="656"/>
    </row>
    <row r="28" spans="2:48" ht="12.95" customHeight="1">
      <c r="B28" s="1013"/>
      <c r="C28" s="1013"/>
      <c r="D28" s="1013"/>
      <c r="E28" s="1013"/>
      <c r="F28" s="1013"/>
      <c r="G28" s="1013"/>
      <c r="H28" s="1013"/>
      <c r="I28" s="1013"/>
      <c r="J28" s="1013"/>
      <c r="K28" s="1013"/>
      <c r="L28" s="1013"/>
      <c r="M28" s="1013"/>
      <c r="N28" s="1013"/>
      <c r="O28" s="1014"/>
      <c r="P28" s="650"/>
      <c r="Q28" s="651"/>
      <c r="R28" s="1018" t="s">
        <v>2280</v>
      </c>
      <c r="S28" s="1018"/>
      <c r="T28" s="1023"/>
      <c r="U28" s="1023"/>
      <c r="V28" s="1023"/>
      <c r="W28" s="1023"/>
      <c r="X28" s="1023"/>
      <c r="Y28" s="1023"/>
      <c r="Z28" s="1023"/>
      <c r="AA28" s="1023"/>
      <c r="AB28" s="1023"/>
      <c r="AC28" s="1023"/>
      <c r="AD28" s="1023"/>
      <c r="AE28" s="1023"/>
      <c r="AF28" s="1023"/>
      <c r="AG28" s="1023"/>
      <c r="AH28" s="1023"/>
      <c r="AI28" s="1023"/>
      <c r="AJ28" s="1018" t="s">
        <v>2281</v>
      </c>
      <c r="AK28" s="1018"/>
      <c r="AL28" s="180"/>
      <c r="AM28" s="180"/>
      <c r="AN28" s="180"/>
      <c r="AO28" s="180"/>
      <c r="AP28" s="180"/>
      <c r="AQ28" s="180"/>
      <c r="AR28" s="656"/>
    </row>
    <row r="29" spans="2:48" ht="12.95" customHeight="1">
      <c r="B29" s="1013"/>
      <c r="C29" s="1013"/>
      <c r="D29" s="1013"/>
      <c r="E29" s="1013"/>
      <c r="F29" s="1013"/>
      <c r="G29" s="1013"/>
      <c r="H29" s="1013"/>
      <c r="I29" s="1013"/>
      <c r="J29" s="1013"/>
      <c r="K29" s="1013"/>
      <c r="L29" s="1013"/>
      <c r="M29" s="1013"/>
      <c r="N29" s="1013"/>
      <c r="O29" s="1014"/>
      <c r="P29" s="657"/>
      <c r="Q29" s="658"/>
      <c r="R29" s="1019"/>
      <c r="S29" s="1019"/>
      <c r="T29" s="1043"/>
      <c r="U29" s="1043"/>
      <c r="V29" s="1043"/>
      <c r="W29" s="1043"/>
      <c r="X29" s="1043"/>
      <c r="Y29" s="1043"/>
      <c r="Z29" s="1043"/>
      <c r="AA29" s="1043"/>
      <c r="AB29" s="1043"/>
      <c r="AC29" s="1043"/>
      <c r="AD29" s="1043"/>
      <c r="AE29" s="1043"/>
      <c r="AF29" s="1043"/>
      <c r="AG29" s="1043"/>
      <c r="AH29" s="1043"/>
      <c r="AI29" s="1043"/>
      <c r="AJ29" s="1019"/>
      <c r="AK29" s="1019"/>
      <c r="AL29" s="521"/>
      <c r="AM29" s="521"/>
      <c r="AN29" s="521"/>
      <c r="AO29" s="521"/>
      <c r="AP29" s="521"/>
      <c r="AQ29" s="521"/>
      <c r="AR29" s="659"/>
    </row>
    <row r="30" spans="2:48" ht="12.95" customHeight="1">
      <c r="B30" s="1013" t="s">
        <v>2297</v>
      </c>
      <c r="C30" s="1013"/>
      <c r="D30" s="1013"/>
      <c r="E30" s="1013"/>
      <c r="F30" s="1013"/>
      <c r="G30" s="1013"/>
      <c r="H30" s="1013"/>
      <c r="I30" s="1013"/>
      <c r="J30" s="1013"/>
      <c r="K30" s="1013"/>
      <c r="L30" s="1013"/>
      <c r="M30" s="1013"/>
      <c r="N30" s="1013"/>
      <c r="O30" s="1013"/>
      <c r="P30" s="651"/>
      <c r="Q30" s="651"/>
      <c r="R30" s="1029" t="s">
        <v>2296</v>
      </c>
      <c r="S30" s="1029"/>
      <c r="T30" s="1029"/>
      <c r="U30" s="1044"/>
      <c r="V30" s="1044"/>
      <c r="W30" s="1041" t="s">
        <v>2206</v>
      </c>
      <c r="X30" s="1041"/>
      <c r="Y30" s="1016"/>
      <c r="Z30" s="1016"/>
      <c r="AA30" s="1041" t="s">
        <v>2207</v>
      </c>
      <c r="AB30" s="1041"/>
      <c r="AC30" s="1044"/>
      <c r="AD30" s="1044"/>
      <c r="AE30" s="1041" t="s">
        <v>2208</v>
      </c>
      <c r="AF30" s="1041"/>
      <c r="AJ30" s="185"/>
      <c r="AK30" s="180"/>
      <c r="AL30" s="180"/>
      <c r="AM30" s="180"/>
      <c r="AN30" s="180"/>
      <c r="AO30" s="180"/>
      <c r="AP30" s="180"/>
      <c r="AQ30" s="180"/>
      <c r="AR30" s="656"/>
    </row>
    <row r="31" spans="2:48" ht="12.95" customHeight="1">
      <c r="B31" s="1013"/>
      <c r="C31" s="1013"/>
      <c r="D31" s="1013"/>
      <c r="E31" s="1013"/>
      <c r="F31" s="1013"/>
      <c r="G31" s="1013"/>
      <c r="H31" s="1013"/>
      <c r="I31" s="1013"/>
      <c r="J31" s="1013"/>
      <c r="K31" s="1013"/>
      <c r="L31" s="1013"/>
      <c r="M31" s="1013"/>
      <c r="N31" s="1013"/>
      <c r="O31" s="1013"/>
      <c r="P31" s="651"/>
      <c r="Q31" s="651"/>
      <c r="R31" s="1027"/>
      <c r="S31" s="1027"/>
      <c r="T31" s="1027"/>
      <c r="U31" s="1045"/>
      <c r="V31" s="1045"/>
      <c r="W31" s="1042"/>
      <c r="X31" s="1042"/>
      <c r="Y31" s="1017"/>
      <c r="Z31" s="1017"/>
      <c r="AA31" s="1042"/>
      <c r="AB31" s="1042"/>
      <c r="AC31" s="1045"/>
      <c r="AD31" s="1045"/>
      <c r="AE31" s="1042"/>
      <c r="AF31" s="1042"/>
      <c r="AG31" s="180"/>
      <c r="AH31" s="180"/>
      <c r="AI31" s="185"/>
      <c r="AJ31" s="185"/>
      <c r="AK31" s="180"/>
      <c r="AL31" s="180"/>
      <c r="AM31" s="180"/>
      <c r="AN31" s="180"/>
      <c r="AO31" s="180"/>
      <c r="AP31" s="180"/>
      <c r="AQ31" s="180"/>
      <c r="AR31" s="656"/>
    </row>
    <row r="32" spans="2:48" ht="12.95" customHeight="1">
      <c r="B32" s="1013"/>
      <c r="C32" s="1013"/>
      <c r="D32" s="1013"/>
      <c r="E32" s="1013"/>
      <c r="F32" s="1013"/>
      <c r="G32" s="1013"/>
      <c r="H32" s="1013"/>
      <c r="I32" s="1013"/>
      <c r="J32" s="1013"/>
      <c r="K32" s="1013"/>
      <c r="L32" s="1013"/>
      <c r="M32" s="1013"/>
      <c r="N32" s="1013"/>
      <c r="O32" s="1013"/>
      <c r="P32" s="651"/>
      <c r="Q32" s="651"/>
      <c r="R32" s="1018" t="s">
        <v>2298</v>
      </c>
      <c r="S32" s="1018"/>
      <c r="T32" s="1018"/>
      <c r="U32" s="1018"/>
      <c r="V32" s="1018"/>
      <c r="W32" s="1038" t="s">
        <v>2280</v>
      </c>
      <c r="X32" s="1038"/>
      <c r="Y32" s="1032"/>
      <c r="Z32" s="1032"/>
      <c r="AA32" s="1032"/>
      <c r="AB32" s="1032"/>
      <c r="AC32" s="1032"/>
      <c r="AD32" s="1032"/>
      <c r="AE32" s="1032"/>
      <c r="AF32" s="1032"/>
      <c r="AG32" s="1032"/>
      <c r="AH32" s="1032"/>
      <c r="AI32" s="1032"/>
      <c r="AJ32" s="1027" t="s">
        <v>2281</v>
      </c>
      <c r="AK32" s="1027"/>
      <c r="AL32" s="660"/>
      <c r="AO32" s="174"/>
      <c r="AP32" s="174"/>
      <c r="AQ32" s="174"/>
      <c r="AR32" s="594"/>
    </row>
    <row r="33" spans="2:44" ht="12.95" customHeight="1">
      <c r="B33" s="1013"/>
      <c r="C33" s="1013"/>
      <c r="D33" s="1013"/>
      <c r="E33" s="1013"/>
      <c r="F33" s="1013"/>
      <c r="G33" s="1013"/>
      <c r="H33" s="1013"/>
      <c r="I33" s="1013"/>
      <c r="J33" s="1013"/>
      <c r="K33" s="1013"/>
      <c r="L33" s="1013"/>
      <c r="M33" s="1013"/>
      <c r="N33" s="1013"/>
      <c r="O33" s="1013"/>
      <c r="P33" s="651"/>
      <c r="Q33" s="651"/>
      <c r="R33" s="1018"/>
      <c r="S33" s="1018"/>
      <c r="T33" s="1018"/>
      <c r="U33" s="1018"/>
      <c r="V33" s="1018"/>
      <c r="W33" s="1038"/>
      <c r="X33" s="1038"/>
      <c r="Y33" s="1032"/>
      <c r="Z33" s="1032"/>
      <c r="AA33" s="1032"/>
      <c r="AB33" s="1032"/>
      <c r="AC33" s="1032"/>
      <c r="AD33" s="1032"/>
      <c r="AE33" s="1032"/>
      <c r="AF33" s="1032"/>
      <c r="AG33" s="1032"/>
      <c r="AH33" s="1032"/>
      <c r="AI33" s="1032"/>
      <c r="AJ33" s="1027"/>
      <c r="AK33" s="1027"/>
      <c r="AL33" s="180"/>
      <c r="AN33" s="180"/>
      <c r="AO33" s="180"/>
      <c r="AP33" s="180"/>
      <c r="AQ33" s="180"/>
      <c r="AR33" s="656"/>
    </row>
    <row r="34" spans="2:44" ht="12.95" customHeight="1">
      <c r="B34" s="1013"/>
      <c r="C34" s="1013"/>
      <c r="D34" s="1013"/>
      <c r="E34" s="1013"/>
      <c r="F34" s="1013"/>
      <c r="G34" s="1013"/>
      <c r="H34" s="1013"/>
      <c r="I34" s="1013"/>
      <c r="J34" s="1013"/>
      <c r="K34" s="1013"/>
      <c r="L34" s="1013"/>
      <c r="M34" s="1013"/>
      <c r="N34" s="1013"/>
      <c r="O34" s="1013"/>
      <c r="P34" s="651"/>
      <c r="Q34" s="651"/>
      <c r="R34" s="1018" t="s">
        <v>2299</v>
      </c>
      <c r="S34" s="1018"/>
      <c r="T34" s="1018"/>
      <c r="U34" s="1018"/>
      <c r="V34" s="1018"/>
      <c r="W34" s="1038" t="s">
        <v>2280</v>
      </c>
      <c r="X34" s="1038"/>
      <c r="Y34" s="1032"/>
      <c r="Z34" s="1032"/>
      <c r="AA34" s="1032"/>
      <c r="AB34" s="1032"/>
      <c r="AC34" s="1032"/>
      <c r="AD34" s="1032"/>
      <c r="AE34" s="1032"/>
      <c r="AF34" s="1032"/>
      <c r="AG34" s="1032"/>
      <c r="AH34" s="1032"/>
      <c r="AI34" s="1032"/>
      <c r="AJ34" s="1027" t="s">
        <v>2281</v>
      </c>
      <c r="AK34" s="1027"/>
      <c r="AL34" s="660"/>
      <c r="AO34" s="174"/>
      <c r="AP34" s="174"/>
      <c r="AQ34" s="174"/>
      <c r="AR34" s="594"/>
    </row>
    <row r="35" spans="2:44" ht="12.95" customHeight="1">
      <c r="B35" s="1013"/>
      <c r="C35" s="1013"/>
      <c r="D35" s="1013"/>
      <c r="E35" s="1013"/>
      <c r="F35" s="1013"/>
      <c r="G35" s="1013"/>
      <c r="H35" s="1013"/>
      <c r="I35" s="1013"/>
      <c r="J35" s="1013"/>
      <c r="K35" s="1013"/>
      <c r="L35" s="1013"/>
      <c r="M35" s="1013"/>
      <c r="N35" s="1013"/>
      <c r="O35" s="1013"/>
      <c r="P35" s="651"/>
      <c r="Q35" s="651"/>
      <c r="R35" s="1018"/>
      <c r="S35" s="1018"/>
      <c r="T35" s="1018"/>
      <c r="U35" s="1018"/>
      <c r="V35" s="1018"/>
      <c r="W35" s="1038"/>
      <c r="X35" s="1038"/>
      <c r="Y35" s="1032"/>
      <c r="Z35" s="1032"/>
      <c r="AA35" s="1032"/>
      <c r="AB35" s="1032"/>
      <c r="AC35" s="1032"/>
      <c r="AD35" s="1032"/>
      <c r="AE35" s="1032"/>
      <c r="AF35" s="1032"/>
      <c r="AG35" s="1032"/>
      <c r="AH35" s="1032"/>
      <c r="AI35" s="1032"/>
      <c r="AJ35" s="1027"/>
      <c r="AK35" s="1027"/>
      <c r="AL35" s="180"/>
      <c r="AN35" s="180"/>
      <c r="AO35" s="180"/>
      <c r="AP35" s="180"/>
      <c r="AQ35" s="180"/>
      <c r="AR35" s="656"/>
    </row>
    <row r="36" spans="2:44" ht="12.95" customHeight="1">
      <c r="B36" s="1013"/>
      <c r="C36" s="1013"/>
      <c r="D36" s="1013"/>
      <c r="E36" s="1013"/>
      <c r="F36" s="1013"/>
      <c r="G36" s="1013"/>
      <c r="H36" s="1013"/>
      <c r="I36" s="1013"/>
      <c r="J36" s="1013"/>
      <c r="K36" s="1013"/>
      <c r="L36" s="1013"/>
      <c r="M36" s="1013"/>
      <c r="N36" s="1013"/>
      <c r="O36" s="1013"/>
      <c r="P36" s="651"/>
      <c r="Q36" s="651"/>
      <c r="R36" s="1018" t="s">
        <v>2300</v>
      </c>
      <c r="S36" s="1018"/>
      <c r="T36" s="1018"/>
      <c r="U36" s="1018"/>
      <c r="V36" s="1018"/>
      <c r="W36" s="1038" t="s">
        <v>2280</v>
      </c>
      <c r="X36" s="1038"/>
      <c r="Y36" s="1030"/>
      <c r="Z36" s="1030"/>
      <c r="AA36" s="1030"/>
      <c r="AB36" s="1030"/>
      <c r="AC36" s="1030"/>
      <c r="AD36" s="1030"/>
      <c r="AE36" s="1030"/>
      <c r="AF36" s="1030"/>
      <c r="AG36" s="1030"/>
      <c r="AH36" s="1030"/>
      <c r="AI36" s="1030"/>
      <c r="AJ36" s="1027" t="s">
        <v>2281</v>
      </c>
      <c r="AK36" s="1027"/>
      <c r="AL36" s="180"/>
      <c r="AN36" s="180"/>
      <c r="AO36" s="180"/>
      <c r="AP36" s="180"/>
      <c r="AQ36" s="180"/>
      <c r="AR36" s="656"/>
    </row>
    <row r="37" spans="2:44" ht="12.95" customHeight="1">
      <c r="B37" s="1013"/>
      <c r="C37" s="1013"/>
      <c r="D37" s="1013"/>
      <c r="E37" s="1013"/>
      <c r="F37" s="1013"/>
      <c r="G37" s="1013"/>
      <c r="H37" s="1013"/>
      <c r="I37" s="1013"/>
      <c r="J37" s="1013"/>
      <c r="K37" s="1013"/>
      <c r="L37" s="1013"/>
      <c r="M37" s="1013"/>
      <c r="N37" s="1013"/>
      <c r="O37" s="1013"/>
      <c r="P37" s="651"/>
      <c r="Q37" s="651"/>
      <c r="R37" s="1018"/>
      <c r="S37" s="1018"/>
      <c r="T37" s="1018"/>
      <c r="U37" s="1018"/>
      <c r="V37" s="1018"/>
      <c r="W37" s="1038"/>
      <c r="X37" s="1038"/>
      <c r="Y37" s="1030"/>
      <c r="Z37" s="1030"/>
      <c r="AA37" s="1030"/>
      <c r="AB37" s="1030"/>
      <c r="AC37" s="1030"/>
      <c r="AD37" s="1030"/>
      <c r="AE37" s="1030"/>
      <c r="AF37" s="1030"/>
      <c r="AG37" s="1030"/>
      <c r="AH37" s="1030"/>
      <c r="AI37" s="1030"/>
      <c r="AJ37" s="1027"/>
      <c r="AK37" s="1027"/>
      <c r="AL37" s="660"/>
      <c r="AO37" s="174"/>
      <c r="AP37" s="174"/>
      <c r="AQ37" s="174"/>
      <c r="AR37" s="594"/>
    </row>
    <row r="38" spans="2:44" ht="12.95" customHeight="1">
      <c r="B38" s="1047" t="s">
        <v>2301</v>
      </c>
      <c r="C38" s="1029"/>
      <c r="D38" s="1029"/>
      <c r="E38" s="1029"/>
      <c r="F38" s="1029"/>
      <c r="G38" s="1029"/>
      <c r="H38" s="1029"/>
      <c r="I38" s="1029"/>
      <c r="J38" s="1029"/>
      <c r="K38" s="1029"/>
      <c r="L38" s="1029"/>
      <c r="M38" s="1029"/>
      <c r="N38" s="1029"/>
      <c r="O38" s="1048"/>
      <c r="P38" s="652"/>
      <c r="Q38" s="593"/>
      <c r="R38" s="1034" t="s">
        <v>2302</v>
      </c>
      <c r="S38" s="1034"/>
      <c r="T38" s="1034"/>
      <c r="U38" s="1034"/>
      <c r="V38" s="1034"/>
      <c r="W38" s="1034"/>
      <c r="X38" s="1034"/>
      <c r="Y38" s="1034"/>
      <c r="Z38" s="1034"/>
      <c r="AA38" s="1034"/>
      <c r="AB38" s="1034"/>
      <c r="AC38" s="1034"/>
      <c r="AD38" s="1034"/>
      <c r="AE38" s="1034"/>
      <c r="AF38" s="1034"/>
      <c r="AG38" s="1034"/>
      <c r="AH38" s="1034"/>
      <c r="AI38" s="1034"/>
      <c r="AJ38" s="1034"/>
      <c r="AK38" s="1034"/>
      <c r="AL38" s="1034"/>
      <c r="AM38" s="1034"/>
      <c r="AN38" s="1034"/>
      <c r="AO38" s="1034"/>
      <c r="AP38" s="1034"/>
      <c r="AQ38" s="1034"/>
      <c r="AR38" s="1035"/>
    </row>
    <row r="39" spans="2:44" ht="12.95" customHeight="1">
      <c r="B39" s="1049"/>
      <c r="C39" s="1028"/>
      <c r="D39" s="1028"/>
      <c r="E39" s="1028"/>
      <c r="F39" s="1028"/>
      <c r="G39" s="1028"/>
      <c r="H39" s="1028"/>
      <c r="I39" s="1028"/>
      <c r="J39" s="1028"/>
      <c r="K39" s="1028"/>
      <c r="L39" s="1028"/>
      <c r="M39" s="1028"/>
      <c r="N39" s="1028"/>
      <c r="O39" s="1050"/>
      <c r="P39" s="657"/>
      <c r="Q39" s="658"/>
      <c r="R39" s="1036"/>
      <c r="S39" s="1036"/>
      <c r="T39" s="1036"/>
      <c r="U39" s="1036"/>
      <c r="V39" s="1036"/>
      <c r="W39" s="1036"/>
      <c r="X39" s="1036"/>
      <c r="Y39" s="1036"/>
      <c r="Z39" s="1036"/>
      <c r="AA39" s="1036"/>
      <c r="AB39" s="1036"/>
      <c r="AC39" s="1036"/>
      <c r="AD39" s="1036"/>
      <c r="AE39" s="1036"/>
      <c r="AF39" s="1036"/>
      <c r="AG39" s="1036"/>
      <c r="AH39" s="1036"/>
      <c r="AI39" s="1036"/>
      <c r="AJ39" s="1036"/>
      <c r="AK39" s="1036"/>
      <c r="AL39" s="1036"/>
      <c r="AM39" s="1036"/>
      <c r="AN39" s="1036"/>
      <c r="AO39" s="1036"/>
      <c r="AP39" s="1036"/>
      <c r="AQ39" s="1036"/>
      <c r="AR39" s="1037"/>
    </row>
    <row r="40" spans="2:44" ht="12.95" customHeight="1">
      <c r="B40" s="1046" t="s">
        <v>2303</v>
      </c>
      <c r="C40" s="1046"/>
      <c r="D40" s="1046"/>
      <c r="E40" s="1046"/>
      <c r="F40" s="1046"/>
      <c r="G40" s="1046"/>
      <c r="H40" s="1046"/>
      <c r="I40" s="1046"/>
      <c r="J40" s="1046"/>
      <c r="K40" s="1046"/>
      <c r="L40" s="1046"/>
      <c r="M40" s="1046"/>
      <c r="N40" s="1046"/>
      <c r="O40" s="1046"/>
      <c r="P40" s="661"/>
      <c r="Q40" s="520"/>
      <c r="R40" s="1021" t="s">
        <v>2298</v>
      </c>
      <c r="S40" s="1021"/>
      <c r="T40" s="1021"/>
      <c r="U40" s="1021"/>
      <c r="V40" s="1021"/>
      <c r="W40" s="1040" t="s">
        <v>2280</v>
      </c>
      <c r="X40" s="1040"/>
      <c r="Y40" s="1033"/>
      <c r="Z40" s="1033"/>
      <c r="AA40" s="1033"/>
      <c r="AB40" s="1033"/>
      <c r="AC40" s="1033"/>
      <c r="AD40" s="1033"/>
      <c r="AE40" s="1033"/>
      <c r="AF40" s="1033"/>
      <c r="AG40" s="1033"/>
      <c r="AH40" s="1033"/>
      <c r="AI40" s="1033"/>
      <c r="AJ40" s="1029" t="s">
        <v>2281</v>
      </c>
      <c r="AK40" s="1029"/>
      <c r="AL40" s="662"/>
      <c r="AM40" s="520"/>
      <c r="AN40" s="520"/>
      <c r="AO40" s="520"/>
      <c r="AP40" s="520"/>
      <c r="AQ40" s="520"/>
      <c r="AR40" s="663"/>
    </row>
    <row r="41" spans="2:44" ht="12.95" customHeight="1">
      <c r="B41" s="1046"/>
      <c r="C41" s="1046"/>
      <c r="D41" s="1046"/>
      <c r="E41" s="1046"/>
      <c r="F41" s="1046"/>
      <c r="G41" s="1046"/>
      <c r="H41" s="1046"/>
      <c r="I41" s="1046"/>
      <c r="J41" s="1046"/>
      <c r="K41" s="1046"/>
      <c r="L41" s="1046"/>
      <c r="M41" s="1046"/>
      <c r="N41" s="1046"/>
      <c r="O41" s="1046"/>
      <c r="P41" s="664"/>
      <c r="R41" s="1018"/>
      <c r="S41" s="1018"/>
      <c r="T41" s="1018"/>
      <c r="U41" s="1018"/>
      <c r="V41" s="1018"/>
      <c r="W41" s="1038"/>
      <c r="X41" s="1038"/>
      <c r="Y41" s="1032"/>
      <c r="Z41" s="1032"/>
      <c r="AA41" s="1032"/>
      <c r="AB41" s="1032"/>
      <c r="AC41" s="1032"/>
      <c r="AD41" s="1032"/>
      <c r="AE41" s="1032"/>
      <c r="AF41" s="1032"/>
      <c r="AG41" s="1032"/>
      <c r="AH41" s="1032"/>
      <c r="AI41" s="1032"/>
      <c r="AJ41" s="1027"/>
      <c r="AK41" s="1027"/>
      <c r="AL41" s="180"/>
      <c r="AO41" s="180"/>
      <c r="AP41" s="180"/>
      <c r="AQ41" s="180"/>
      <c r="AR41" s="656"/>
    </row>
    <row r="42" spans="2:44" ht="12.95" customHeight="1">
      <c r="B42" s="1046"/>
      <c r="C42" s="1046"/>
      <c r="D42" s="1046"/>
      <c r="E42" s="1046"/>
      <c r="F42" s="1046"/>
      <c r="G42" s="1046"/>
      <c r="H42" s="1046"/>
      <c r="I42" s="1046"/>
      <c r="J42" s="1046"/>
      <c r="K42" s="1046"/>
      <c r="L42" s="1046"/>
      <c r="M42" s="1046"/>
      <c r="N42" s="1046"/>
      <c r="O42" s="1046"/>
      <c r="P42" s="664"/>
      <c r="R42" s="1018" t="s">
        <v>2299</v>
      </c>
      <c r="S42" s="1018"/>
      <c r="T42" s="1018"/>
      <c r="U42" s="1018"/>
      <c r="V42" s="1018"/>
      <c r="W42" s="1038" t="s">
        <v>2280</v>
      </c>
      <c r="X42" s="1038"/>
      <c r="Y42" s="1032"/>
      <c r="Z42" s="1032"/>
      <c r="AA42" s="1032"/>
      <c r="AB42" s="1032"/>
      <c r="AC42" s="1032"/>
      <c r="AD42" s="1032"/>
      <c r="AE42" s="1032"/>
      <c r="AF42" s="1032"/>
      <c r="AG42" s="1032"/>
      <c r="AH42" s="1032"/>
      <c r="AI42" s="1032"/>
      <c r="AJ42" s="1027" t="s">
        <v>2281</v>
      </c>
      <c r="AK42" s="1027"/>
      <c r="AL42" s="660"/>
      <c r="AO42" s="174"/>
      <c r="AP42" s="174"/>
      <c r="AQ42" s="174"/>
      <c r="AR42" s="594"/>
    </row>
    <row r="43" spans="2:44" ht="12.95" customHeight="1">
      <c r="B43" s="1046"/>
      <c r="C43" s="1046"/>
      <c r="D43" s="1046"/>
      <c r="E43" s="1046"/>
      <c r="F43" s="1046"/>
      <c r="G43" s="1046"/>
      <c r="H43" s="1046"/>
      <c r="I43" s="1046"/>
      <c r="J43" s="1046"/>
      <c r="K43" s="1046"/>
      <c r="L43" s="1046"/>
      <c r="M43" s="1046"/>
      <c r="N43" s="1046"/>
      <c r="O43" s="1046"/>
      <c r="P43" s="664"/>
      <c r="R43" s="1018"/>
      <c r="S43" s="1018"/>
      <c r="T43" s="1018"/>
      <c r="U43" s="1018"/>
      <c r="V43" s="1018"/>
      <c r="W43" s="1038"/>
      <c r="X43" s="1038"/>
      <c r="Y43" s="1032"/>
      <c r="Z43" s="1032"/>
      <c r="AA43" s="1032"/>
      <c r="AB43" s="1032"/>
      <c r="AC43" s="1032"/>
      <c r="AD43" s="1032"/>
      <c r="AE43" s="1032"/>
      <c r="AF43" s="1032"/>
      <c r="AG43" s="1032"/>
      <c r="AH43" s="1032"/>
      <c r="AI43" s="1032"/>
      <c r="AJ43" s="1027"/>
      <c r="AK43" s="1027"/>
      <c r="AL43" s="180"/>
      <c r="AO43" s="180"/>
      <c r="AP43" s="180"/>
      <c r="AQ43" s="180"/>
      <c r="AR43" s="656"/>
    </row>
    <row r="44" spans="2:44" ht="12.95" customHeight="1">
      <c r="B44" s="1046"/>
      <c r="C44" s="1046"/>
      <c r="D44" s="1046"/>
      <c r="E44" s="1046"/>
      <c r="F44" s="1046"/>
      <c r="G44" s="1046"/>
      <c r="H44" s="1046"/>
      <c r="I44" s="1046"/>
      <c r="J44" s="1046"/>
      <c r="K44" s="1046"/>
      <c r="L44" s="1046"/>
      <c r="M44" s="1046"/>
      <c r="N44" s="1046"/>
      <c r="O44" s="1046"/>
      <c r="P44" s="664"/>
      <c r="Q44" s="175"/>
      <c r="R44" s="1018" t="s">
        <v>2300</v>
      </c>
      <c r="S44" s="1018"/>
      <c r="T44" s="1018"/>
      <c r="U44" s="1018"/>
      <c r="V44" s="1018"/>
      <c r="W44" s="1038" t="s">
        <v>2280</v>
      </c>
      <c r="X44" s="1038"/>
      <c r="Y44" s="1030"/>
      <c r="Z44" s="1030"/>
      <c r="AA44" s="1030"/>
      <c r="AB44" s="1030"/>
      <c r="AC44" s="1030"/>
      <c r="AD44" s="1030"/>
      <c r="AE44" s="1030"/>
      <c r="AF44" s="1030"/>
      <c r="AG44" s="1030"/>
      <c r="AH44" s="1030"/>
      <c r="AI44" s="1030"/>
      <c r="AJ44" s="1027" t="s">
        <v>2281</v>
      </c>
      <c r="AK44" s="1027"/>
      <c r="AL44" s="180"/>
      <c r="AO44" s="180"/>
      <c r="AP44" s="180"/>
      <c r="AQ44" s="180"/>
      <c r="AR44" s="656"/>
    </row>
    <row r="45" spans="2:44" ht="12.95" customHeight="1">
      <c r="B45" s="1046"/>
      <c r="C45" s="1046"/>
      <c r="D45" s="1046"/>
      <c r="E45" s="1046"/>
      <c r="F45" s="1046"/>
      <c r="G45" s="1046"/>
      <c r="H45" s="1046"/>
      <c r="I45" s="1046"/>
      <c r="J45" s="1046"/>
      <c r="K45" s="1046"/>
      <c r="L45" s="1046"/>
      <c r="M45" s="1046"/>
      <c r="N45" s="1046"/>
      <c r="O45" s="1046"/>
      <c r="P45" s="665"/>
      <c r="Q45" s="521"/>
      <c r="R45" s="1019"/>
      <c r="S45" s="1019"/>
      <c r="T45" s="1019"/>
      <c r="U45" s="1019"/>
      <c r="V45" s="1019"/>
      <c r="W45" s="1039"/>
      <c r="X45" s="1039"/>
      <c r="Y45" s="1031"/>
      <c r="Z45" s="1031"/>
      <c r="AA45" s="1031"/>
      <c r="AB45" s="1031"/>
      <c r="AC45" s="1031"/>
      <c r="AD45" s="1031"/>
      <c r="AE45" s="1031"/>
      <c r="AF45" s="1031"/>
      <c r="AG45" s="1031"/>
      <c r="AH45" s="1031"/>
      <c r="AI45" s="1031"/>
      <c r="AJ45" s="1028"/>
      <c r="AK45" s="1028"/>
      <c r="AL45" s="666"/>
      <c r="AM45" s="521"/>
      <c r="AN45" s="521"/>
      <c r="AO45" s="521"/>
      <c r="AP45" s="521"/>
      <c r="AQ45" s="521"/>
      <c r="AR45" s="659"/>
    </row>
  </sheetData>
  <sheetProtection algorithmName="SHA-512" hashValue="OdqGFpsvNlRwJ+pvnyy5Db1+rbo5r4N93AR1gv7PCJaRTn+pqYScotYpuxI5gBCeSyM1hj74dWZgdi7ZY2nRWw==" saltValue="uX6j3Z3/5DMKjWN0QdQn0A==" spinCount="100000" sheet="1" formatCells="0" selectLockedCells="1"/>
  <mergeCells count="79">
    <mergeCell ref="V17:X17"/>
    <mergeCell ref="O17:U17"/>
    <mergeCell ref="M17:N17"/>
    <mergeCell ref="K17:L17"/>
    <mergeCell ref="B12:AR13"/>
    <mergeCell ref="B23:O23"/>
    <mergeCell ref="AP3:AQ3"/>
    <mergeCell ref="AM3:AN3"/>
    <mergeCell ref="AH3:AK3"/>
    <mergeCell ref="B14:AR15"/>
    <mergeCell ref="AB6:AD7"/>
    <mergeCell ref="AE6:AR7"/>
    <mergeCell ref="AB8:AR9"/>
    <mergeCell ref="AB10:AH10"/>
    <mergeCell ref="AI10:AR10"/>
    <mergeCell ref="E17:F17"/>
    <mergeCell ref="C17:D17"/>
    <mergeCell ref="V6:Z7"/>
    <mergeCell ref="V8:Z9"/>
    <mergeCell ref="V10:Z10"/>
    <mergeCell ref="Y17:AR17"/>
    <mergeCell ref="B40:O45"/>
    <mergeCell ref="B30:O37"/>
    <mergeCell ref="R36:V37"/>
    <mergeCell ref="R34:V35"/>
    <mergeCell ref="R44:V45"/>
    <mergeCell ref="R42:V43"/>
    <mergeCell ref="R40:V41"/>
    <mergeCell ref="B38:O39"/>
    <mergeCell ref="R32:V33"/>
    <mergeCell ref="U30:V31"/>
    <mergeCell ref="W34:X35"/>
    <mergeCell ref="W32:X33"/>
    <mergeCell ref="Y36:AI37"/>
    <mergeCell ref="W26:X27"/>
    <mergeCell ref="AE26:AF27"/>
    <mergeCell ref="AC26:AD27"/>
    <mergeCell ref="AA26:AB27"/>
    <mergeCell ref="AA30:AB31"/>
    <mergeCell ref="Y30:Z31"/>
    <mergeCell ref="T28:AI29"/>
    <mergeCell ref="R26:T27"/>
    <mergeCell ref="R30:T31"/>
    <mergeCell ref="U26:V27"/>
    <mergeCell ref="W30:X31"/>
    <mergeCell ref="AE30:AF31"/>
    <mergeCell ref="AC30:AD31"/>
    <mergeCell ref="AJ44:AK45"/>
    <mergeCell ref="AJ42:AK43"/>
    <mergeCell ref="AJ40:AK41"/>
    <mergeCell ref="Y44:AI45"/>
    <mergeCell ref="AJ32:AK33"/>
    <mergeCell ref="Y42:AI43"/>
    <mergeCell ref="Y40:AI41"/>
    <mergeCell ref="AJ36:AK37"/>
    <mergeCell ref="R38:AR39"/>
    <mergeCell ref="Y34:AI35"/>
    <mergeCell ref="Y32:AI33"/>
    <mergeCell ref="W44:X45"/>
    <mergeCell ref="W42:X43"/>
    <mergeCell ref="W40:X41"/>
    <mergeCell ref="AJ34:AK35"/>
    <mergeCell ref="W36:X37"/>
    <mergeCell ref="B26:O29"/>
    <mergeCell ref="B18:AR19"/>
    <mergeCell ref="Y26:Z27"/>
    <mergeCell ref="AJ28:AK29"/>
    <mergeCell ref="B20:AR20"/>
    <mergeCell ref="R28:S29"/>
    <mergeCell ref="B24:O25"/>
    <mergeCell ref="R24:S25"/>
    <mergeCell ref="T24:AI25"/>
    <mergeCell ref="B21:O22"/>
    <mergeCell ref="P21:U21"/>
    <mergeCell ref="V21:AR21"/>
    <mergeCell ref="P22:U22"/>
    <mergeCell ref="V22:AR22"/>
    <mergeCell ref="P23:AR23"/>
    <mergeCell ref="AJ24:AK25"/>
  </mergeCells>
  <phoneticPr fontId="56"/>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1">
    <tabColor rgb="FFFFFF00"/>
  </sheetPr>
  <dimension ref="A1:AA319"/>
  <sheetViews>
    <sheetView showGridLines="0" showZeros="0" view="pageBreakPreview" topLeftCell="A86" zoomScaleNormal="100" zoomScaleSheetLayoutView="100" workbookViewId="0">
      <selection activeCell="A2" sqref="A2"/>
    </sheetView>
  </sheetViews>
  <sheetFormatPr defaultColWidth="9" defaultRowHeight="13.5"/>
  <cols>
    <col min="1" max="1" width="1.625" style="1" customWidth="1"/>
    <col min="2" max="2" width="2.625" style="1" customWidth="1"/>
    <col min="3" max="3" width="2.5" style="1" customWidth="1"/>
    <col min="4" max="5" width="10.625" style="1" customWidth="1"/>
    <col min="6" max="9" width="8.875" style="1" customWidth="1"/>
    <col min="10" max="10" width="10.625" style="1" customWidth="1"/>
    <col min="11" max="11" width="1.875" style="1" customWidth="1"/>
    <col min="12" max="12" width="2.125" style="72" customWidth="1"/>
    <col min="13" max="13" width="36.375" style="72" customWidth="1"/>
    <col min="14" max="24" width="9" style="72"/>
    <col min="25" max="27" width="9" style="7"/>
    <col min="28" max="16384" width="9" style="1"/>
  </cols>
  <sheetData>
    <row r="1" spans="2:10">
      <c r="B1" s="57" t="s">
        <v>12</v>
      </c>
      <c r="E1" s="57"/>
      <c r="F1" s="57"/>
    </row>
    <row r="3" spans="2:10" ht="21" customHeight="1">
      <c r="B3" s="1130" t="s">
        <v>233</v>
      </c>
      <c r="C3" s="1130"/>
      <c r="D3" s="1130"/>
      <c r="E3" s="1130"/>
      <c r="F3" s="1130"/>
      <c r="G3" s="1130"/>
      <c r="H3" s="1130"/>
      <c r="I3" s="1130"/>
      <c r="J3" s="1130"/>
    </row>
    <row r="5" spans="2:10" ht="18" customHeight="1">
      <c r="B5" s="1" t="s">
        <v>14</v>
      </c>
    </row>
    <row r="6" spans="2:10" ht="21" customHeight="1">
      <c r="B6" s="1" t="s">
        <v>17</v>
      </c>
    </row>
    <row r="7" spans="2:10" ht="39" customHeight="1">
      <c r="B7" s="49"/>
      <c r="C7" s="1176" t="s">
        <v>33</v>
      </c>
      <c r="D7" s="1176"/>
      <c r="E7" s="1177"/>
      <c r="F7" s="1137" t="e">
        <f>基本情報!#REF!</f>
        <v>#REF!</v>
      </c>
      <c r="G7" s="1138"/>
      <c r="H7" s="1138"/>
      <c r="I7" s="1138"/>
      <c r="J7" s="1139"/>
    </row>
    <row r="8" spans="2:10" ht="39" customHeight="1">
      <c r="B8" s="58"/>
      <c r="C8" s="1115" t="s">
        <v>250</v>
      </c>
      <c r="D8" s="1115"/>
      <c r="E8" s="1142"/>
      <c r="F8" s="1178" t="e">
        <f>#REF!</f>
        <v>#REF!</v>
      </c>
      <c r="G8" s="771"/>
      <c r="H8" s="1185" t="e">
        <f>F7</f>
        <v>#REF!</v>
      </c>
      <c r="I8" s="1185"/>
      <c r="J8" s="80" t="e">
        <f>#REF!</f>
        <v>#REF!</v>
      </c>
    </row>
    <row r="9" spans="2:10" ht="54" customHeight="1">
      <c r="B9" s="58"/>
      <c r="C9" s="1115" t="s">
        <v>255</v>
      </c>
      <c r="D9" s="1115"/>
      <c r="E9" s="1142"/>
      <c r="F9" s="1111"/>
      <c r="G9" s="1140"/>
      <c r="H9" s="1140"/>
      <c r="I9" s="1140"/>
      <c r="J9" s="1141"/>
    </row>
    <row r="10" spans="2:10" ht="39" customHeight="1">
      <c r="B10" s="59"/>
      <c r="C10" s="1179" t="s">
        <v>256</v>
      </c>
      <c r="D10" s="1179"/>
      <c r="E10" s="1180"/>
      <c r="F10" s="1181"/>
      <c r="G10" s="1182"/>
      <c r="H10" s="60" t="s">
        <v>238</v>
      </c>
      <c r="I10" s="1182"/>
      <c r="J10" s="1186"/>
    </row>
    <row r="11" spans="2:10" ht="13.5" customHeight="1">
      <c r="D11" s="61"/>
      <c r="E11" s="61"/>
      <c r="F11" s="61"/>
    </row>
    <row r="12" spans="2:10" ht="13.5" customHeight="1">
      <c r="D12" s="61"/>
      <c r="E12" s="61"/>
      <c r="F12" s="61"/>
    </row>
    <row r="13" spans="2:10" ht="21" customHeight="1">
      <c r="B13" s="1" t="s">
        <v>26</v>
      </c>
    </row>
    <row r="14" spans="2:10" ht="35.1" customHeight="1">
      <c r="B14" s="1155" t="s">
        <v>15</v>
      </c>
      <c r="C14" s="698"/>
      <c r="D14" s="698"/>
      <c r="E14" s="1178">
        <f>基本情報!E20</f>
        <v>0</v>
      </c>
      <c r="F14" s="1183"/>
      <c r="G14" s="1183"/>
      <c r="H14" s="1183"/>
      <c r="I14" s="1183"/>
      <c r="J14" s="1184"/>
    </row>
    <row r="15" spans="2:10" ht="13.5" customHeight="1">
      <c r="B15" s="1163" t="s">
        <v>239</v>
      </c>
      <c r="C15" s="1164"/>
      <c r="D15" s="1164"/>
      <c r="E15" s="1159" t="str">
        <f>ASC(PHONETIC(基本情報!E21))</f>
        <v/>
      </c>
      <c r="F15" s="1160"/>
      <c r="G15" s="1160"/>
      <c r="H15" s="1160"/>
      <c r="I15" s="1160"/>
      <c r="J15" s="1161"/>
    </row>
    <row r="16" spans="2:10" ht="24" customHeight="1">
      <c r="B16" s="1165"/>
      <c r="C16" s="1166"/>
      <c r="D16" s="1166"/>
      <c r="E16" s="1156">
        <f>基本情報!E21</f>
        <v>0</v>
      </c>
      <c r="F16" s="1157"/>
      <c r="G16" s="1157"/>
      <c r="H16" s="1157"/>
      <c r="I16" s="1157"/>
      <c r="J16" s="1158"/>
    </row>
    <row r="17" spans="2:12" ht="35.1" customHeight="1">
      <c r="B17" s="1155" t="s">
        <v>27</v>
      </c>
      <c r="C17" s="698"/>
      <c r="D17" s="698"/>
      <c r="E17" s="1162" t="e">
        <f>基本情報!#REF!</f>
        <v>#REF!</v>
      </c>
      <c r="F17" s="712"/>
      <c r="G17" s="712" t="e">
        <f>基本情報!#REF!</f>
        <v>#REF!</v>
      </c>
      <c r="H17" s="712"/>
      <c r="I17" s="712" t="e">
        <f>基本情報!#REF!</f>
        <v>#REF!</v>
      </c>
      <c r="J17" s="713"/>
    </row>
    <row r="20" spans="2:12" ht="21" customHeight="1">
      <c r="B20" s="1" t="s">
        <v>257</v>
      </c>
    </row>
    <row r="21" spans="2:12" ht="13.5" customHeight="1">
      <c r="B21" s="49"/>
      <c r="C21" s="1151" t="s">
        <v>240</v>
      </c>
      <c r="D21" s="1151"/>
      <c r="E21" s="1152"/>
      <c r="F21" s="1148" t="str">
        <f>基本情報!E4</f>
        <v/>
      </c>
      <c r="G21" s="1149"/>
      <c r="H21" s="1149"/>
      <c r="I21" s="1149"/>
      <c r="J21" s="1150"/>
    </row>
    <row r="22" spans="2:12" ht="24" customHeight="1">
      <c r="B22" s="59"/>
      <c r="C22" s="1153" t="s">
        <v>241</v>
      </c>
      <c r="D22" s="1153"/>
      <c r="E22" s="1154"/>
      <c r="F22" s="1168">
        <f>基本情報!E5</f>
        <v>0</v>
      </c>
      <c r="G22" s="1169"/>
      <c r="H22" s="1169"/>
      <c r="I22" s="1169"/>
      <c r="J22" s="1170"/>
    </row>
    <row r="23" spans="2:12" ht="13.5" customHeight="1">
      <c r="B23" s="49"/>
      <c r="C23" s="1151" t="s">
        <v>240</v>
      </c>
      <c r="D23" s="1151"/>
      <c r="E23" s="1152"/>
      <c r="F23" s="1148" t="str">
        <f>ASC(PHONETIC(基本情報!E8))</f>
        <v/>
      </c>
      <c r="G23" s="1167"/>
      <c r="H23" s="1149" t="str">
        <f>ASC(PHONETIC(基本情報!E10))</f>
        <v/>
      </c>
      <c r="I23" s="1167"/>
      <c r="J23" s="1175"/>
    </row>
    <row r="24" spans="2:12" ht="24" customHeight="1">
      <c r="B24" s="59"/>
      <c r="C24" s="1153" t="s">
        <v>242</v>
      </c>
      <c r="D24" s="1153"/>
      <c r="E24" s="1154"/>
      <c r="F24" s="1187">
        <f>基本情報!E8</f>
        <v>0</v>
      </c>
      <c r="G24" s="1188"/>
      <c r="H24" s="1188">
        <f>基本情報!E10</f>
        <v>0</v>
      </c>
      <c r="I24" s="1188"/>
      <c r="J24" s="1189"/>
    </row>
    <row r="25" spans="2:12" ht="30" customHeight="1">
      <c r="B25" s="59"/>
      <c r="C25" s="1135" t="s">
        <v>258</v>
      </c>
      <c r="D25" s="1135"/>
      <c r="E25" s="62"/>
      <c r="F25" s="102">
        <f>基本情報!E6</f>
        <v>0</v>
      </c>
      <c r="G25" s="1144">
        <f>基本情報!E7</f>
        <v>0</v>
      </c>
      <c r="H25" s="1171"/>
      <c r="I25" s="1171"/>
      <c r="J25" s="1172"/>
    </row>
    <row r="26" spans="2:12" ht="24" customHeight="1">
      <c r="B26" s="1146"/>
      <c r="C26" s="1173" t="s">
        <v>245</v>
      </c>
      <c r="D26" s="1174"/>
      <c r="E26" s="63" t="s">
        <v>34</v>
      </c>
      <c r="F26" s="1143" t="e">
        <f>基本情報!#REF!</f>
        <v>#REF!</v>
      </c>
      <c r="G26" s="712"/>
      <c r="H26" s="712"/>
      <c r="I26" s="712"/>
      <c r="J26" s="713"/>
    </row>
    <row r="27" spans="2:12" ht="24" customHeight="1">
      <c r="B27" s="1147"/>
      <c r="C27" s="1153"/>
      <c r="D27" s="1154"/>
      <c r="E27" s="63" t="s">
        <v>35</v>
      </c>
      <c r="F27" s="1143" t="e">
        <f>基本情報!#REF!</f>
        <v>#REF!</v>
      </c>
      <c r="G27" s="1144"/>
      <c r="H27" s="1144"/>
      <c r="I27" s="1144"/>
      <c r="J27" s="1145"/>
    </row>
    <row r="28" spans="2:12" ht="30" customHeight="1">
      <c r="B28" s="58"/>
      <c r="C28" s="1135" t="s">
        <v>243</v>
      </c>
      <c r="D28" s="1135"/>
      <c r="E28" s="1136"/>
      <c r="F28" s="1133" t="e">
        <f>基本情報!#REF!</f>
        <v>#REF!</v>
      </c>
      <c r="G28" s="1134"/>
      <c r="H28" s="52" t="s">
        <v>8</v>
      </c>
      <c r="I28" s="53"/>
      <c r="J28" s="54"/>
      <c r="K28" s="64"/>
      <c r="L28" s="84"/>
    </row>
    <row r="29" spans="2:12" ht="30" customHeight="1">
      <c r="B29" s="58"/>
      <c r="C29" s="1135" t="s">
        <v>244</v>
      </c>
      <c r="D29" s="1135"/>
      <c r="E29" s="1136"/>
      <c r="F29" s="1131" t="e">
        <f>基本情報!#REF!</f>
        <v>#REF!</v>
      </c>
      <c r="G29" s="1132"/>
      <c r="H29" s="55" t="s">
        <v>13</v>
      </c>
      <c r="I29" s="53"/>
      <c r="J29" s="56"/>
      <c r="K29" s="64"/>
      <c r="L29" s="84"/>
    </row>
    <row r="30" spans="2:12" ht="5.25" customHeight="1">
      <c r="C30" s="48"/>
      <c r="D30" s="48"/>
      <c r="E30" s="48"/>
      <c r="F30" s="65"/>
      <c r="G30" s="64"/>
      <c r="H30" s="66"/>
      <c r="I30" s="66"/>
      <c r="J30" s="64"/>
      <c r="K30" s="64"/>
      <c r="L30" s="84"/>
    </row>
    <row r="31" spans="2:12">
      <c r="C31" s="67" t="s">
        <v>2332</v>
      </c>
      <c r="E31" s="68"/>
      <c r="F31" s="69"/>
      <c r="G31" s="69"/>
    </row>
    <row r="32" spans="2:12">
      <c r="C32" s="70" t="s">
        <v>2333</v>
      </c>
      <c r="E32" s="71"/>
      <c r="F32" s="69"/>
      <c r="G32" s="69"/>
    </row>
    <row r="33" spans="2:21">
      <c r="C33" s="67" t="s">
        <v>246</v>
      </c>
      <c r="E33" s="71"/>
      <c r="F33" s="35"/>
      <c r="G33" s="35"/>
    </row>
    <row r="34" spans="2:21">
      <c r="C34" s="67"/>
      <c r="E34" s="71"/>
      <c r="F34" s="35"/>
      <c r="G34" s="35"/>
    </row>
    <row r="35" spans="2:21" ht="18" customHeight="1">
      <c r="B35" s="1" t="s">
        <v>36</v>
      </c>
    </row>
    <row r="36" spans="2:21" ht="18" customHeight="1">
      <c r="B36" s="36" t="s">
        <v>37</v>
      </c>
    </row>
    <row r="37" spans="2:21" ht="7.7" customHeight="1"/>
    <row r="38" spans="2:21" ht="18" customHeight="1">
      <c r="B38" s="1" t="s">
        <v>2127</v>
      </c>
    </row>
    <row r="39" spans="2:21" ht="18" customHeight="1">
      <c r="D39" s="1101" t="s">
        <v>2128</v>
      </c>
      <c r="E39" s="1101"/>
      <c r="F39" s="1101"/>
      <c r="G39" s="104" t="str">
        <f>IF(G50="","",IF(MIN(SUM(G50,G58,G66),SUM(G77,G85,G93,G133,G143,G153))&gt;=1,ROUNDDOWN(MIN(SUM(G50,G58,G66),SUM(G77,G85,G93,G133,G143,G153)),0),ROUNDDOWN(MIN(SUM(G50,G58,G66),SUM(G77,G85,G93,G133,G143,G153)),1)))</f>
        <v/>
      </c>
      <c r="H39" s="1" t="s">
        <v>28</v>
      </c>
    </row>
    <row r="40" spans="2:21" ht="18" customHeight="1">
      <c r="D40" s="36" t="s">
        <v>2125</v>
      </c>
    </row>
    <row r="41" spans="2:21" ht="13.5" customHeight="1">
      <c r="D41" s="36" t="s">
        <v>2126</v>
      </c>
      <c r="E41" s="103"/>
      <c r="F41" s="103"/>
      <c r="G41" s="103"/>
      <c r="H41" s="103"/>
      <c r="I41" s="103"/>
      <c r="M41" s="1124"/>
      <c r="N41" s="1125"/>
      <c r="O41" s="1125"/>
      <c r="P41" s="1125"/>
      <c r="Q41" s="1125"/>
      <c r="R41" s="1125"/>
      <c r="S41" s="1125"/>
      <c r="T41" s="1125"/>
      <c r="U41" s="1126"/>
    </row>
    <row r="42" spans="2:21" ht="7.35" customHeight="1">
      <c r="D42" s="103"/>
      <c r="E42" s="103"/>
      <c r="F42" s="103"/>
      <c r="G42" s="103"/>
      <c r="H42" s="103"/>
      <c r="I42" s="103"/>
      <c r="M42" s="1125"/>
      <c r="N42" s="1125"/>
      <c r="O42" s="1125"/>
      <c r="P42" s="1125"/>
      <c r="Q42" s="1125"/>
      <c r="R42" s="1125"/>
      <c r="S42" s="1125"/>
      <c r="T42" s="1125"/>
      <c r="U42" s="1126"/>
    </row>
    <row r="43" spans="2:21" ht="18" customHeight="1">
      <c r="B43" s="1" t="s">
        <v>44</v>
      </c>
      <c r="M43" s="1125"/>
      <c r="N43" s="1125"/>
      <c r="O43" s="1125"/>
      <c r="P43" s="1125"/>
      <c r="Q43" s="1125"/>
      <c r="R43" s="1125"/>
      <c r="S43" s="1125"/>
      <c r="T43" s="1125"/>
      <c r="U43" s="1126"/>
    </row>
    <row r="44" spans="2:21" ht="18" customHeight="1">
      <c r="C44" s="2" t="s">
        <v>234</v>
      </c>
      <c r="D44" s="1072" t="s">
        <v>2337</v>
      </c>
      <c r="E44" s="1073"/>
      <c r="F44" s="1074"/>
      <c r="G44" s="1062"/>
      <c r="H44" s="1063"/>
      <c r="I44" s="1064"/>
      <c r="M44" s="276"/>
      <c r="N44" s="276"/>
      <c r="O44" s="276"/>
      <c r="P44" s="276"/>
      <c r="Q44" s="276"/>
      <c r="R44" s="276"/>
      <c r="S44" s="276"/>
      <c r="T44" s="276"/>
      <c r="U44" s="277"/>
    </row>
    <row r="45" spans="2:21" ht="15" customHeight="1">
      <c r="D45" s="1127" t="s">
        <v>2334</v>
      </c>
      <c r="E45" s="1128"/>
      <c r="F45" s="1129"/>
      <c r="G45" s="1105"/>
      <c r="H45" s="1106"/>
      <c r="I45" s="1107"/>
    </row>
    <row r="46" spans="2:21" ht="15" customHeight="1">
      <c r="D46" s="1102" t="s">
        <v>45</v>
      </c>
      <c r="E46" s="1103"/>
      <c r="F46" s="1104"/>
      <c r="G46" s="1057"/>
      <c r="H46" s="1070"/>
      <c r="I46" s="1071"/>
    </row>
    <row r="47" spans="2:21" ht="15" customHeight="1">
      <c r="D47" s="1102" t="s">
        <v>2124</v>
      </c>
      <c r="E47" s="1103"/>
      <c r="F47" s="1104"/>
      <c r="G47" s="1057"/>
      <c r="H47" s="1058"/>
      <c r="I47" s="1059"/>
    </row>
    <row r="48" spans="2:21" ht="15" customHeight="1">
      <c r="D48" s="1102" t="s">
        <v>2338</v>
      </c>
      <c r="E48" s="1103"/>
      <c r="F48" s="1104"/>
      <c r="G48" s="1065"/>
      <c r="H48" s="1066"/>
      <c r="I48" s="1067"/>
      <c r="J48" s="1" t="s">
        <v>39</v>
      </c>
    </row>
    <row r="49" spans="3:10" ht="15" customHeight="1">
      <c r="D49" s="1102" t="s">
        <v>46</v>
      </c>
      <c r="E49" s="1103"/>
      <c r="F49" s="1104"/>
      <c r="G49" s="1087"/>
      <c r="H49" s="1088"/>
      <c r="I49" s="1089"/>
      <c r="J49" s="1" t="s">
        <v>2335</v>
      </c>
    </row>
    <row r="50" spans="3:10" ht="15" customHeight="1">
      <c r="D50" s="1093" t="s">
        <v>2339</v>
      </c>
      <c r="E50" s="1094"/>
      <c r="F50" s="1095"/>
      <c r="G50" s="1096" t="str">
        <f>IF(G48="","",ROUNDDOWN((G48*G49)/1000,2))</f>
        <v/>
      </c>
      <c r="H50" s="1097"/>
      <c r="I50" s="1098"/>
      <c r="J50" s="1" t="s">
        <v>28</v>
      </c>
    </row>
    <row r="52" spans="3:10" ht="18" customHeight="1">
      <c r="C52" s="2" t="s">
        <v>235</v>
      </c>
      <c r="D52" s="1072" t="s">
        <v>2337</v>
      </c>
      <c r="E52" s="1073"/>
      <c r="F52" s="1074"/>
      <c r="G52" s="1062"/>
      <c r="H52" s="1063"/>
      <c r="I52" s="1064"/>
    </row>
    <row r="53" spans="3:10" ht="15" customHeight="1">
      <c r="C53" s="2"/>
      <c r="D53" s="1127" t="s">
        <v>2334</v>
      </c>
      <c r="E53" s="1128"/>
      <c r="F53" s="1129"/>
      <c r="G53" s="1105"/>
      <c r="H53" s="1106"/>
      <c r="I53" s="1107"/>
    </row>
    <row r="54" spans="3:10" ht="15" customHeight="1">
      <c r="D54" s="1102" t="s">
        <v>45</v>
      </c>
      <c r="E54" s="1103"/>
      <c r="F54" s="1104"/>
      <c r="G54" s="1057"/>
      <c r="H54" s="1070"/>
      <c r="I54" s="1071"/>
    </row>
    <row r="55" spans="3:10" ht="15" customHeight="1">
      <c r="D55" s="1102" t="s">
        <v>2124</v>
      </c>
      <c r="E55" s="1103"/>
      <c r="F55" s="1104"/>
      <c r="G55" s="289"/>
      <c r="H55" s="278"/>
      <c r="I55" s="279"/>
    </row>
    <row r="56" spans="3:10" ht="15" customHeight="1">
      <c r="D56" s="1102" t="s">
        <v>2338</v>
      </c>
      <c r="E56" s="1103"/>
      <c r="F56" s="1104"/>
      <c r="G56" s="1087"/>
      <c r="H56" s="1088"/>
      <c r="I56" s="1089"/>
      <c r="J56" s="1" t="s">
        <v>38</v>
      </c>
    </row>
    <row r="57" spans="3:10" ht="15" customHeight="1">
      <c r="D57" s="1102" t="s">
        <v>46</v>
      </c>
      <c r="E57" s="1103"/>
      <c r="F57" s="1104"/>
      <c r="G57" s="1087"/>
      <c r="H57" s="1088"/>
      <c r="I57" s="1089"/>
      <c r="J57" s="1" t="s">
        <v>2335</v>
      </c>
    </row>
    <row r="58" spans="3:10" ht="15" customHeight="1">
      <c r="D58" s="1093" t="s">
        <v>2339</v>
      </c>
      <c r="E58" s="1094"/>
      <c r="F58" s="1095"/>
      <c r="G58" s="1096" t="str">
        <f>IF(G56="","",ROUNDDOWN((G56*G57)/1000,2))</f>
        <v/>
      </c>
      <c r="H58" s="1097"/>
      <c r="I58" s="1098"/>
      <c r="J58" s="1" t="s">
        <v>28</v>
      </c>
    </row>
    <row r="60" spans="3:10" ht="18" customHeight="1">
      <c r="C60" s="2" t="s">
        <v>2336</v>
      </c>
      <c r="D60" s="1072" t="s">
        <v>2337</v>
      </c>
      <c r="E60" s="1073"/>
      <c r="F60" s="1074"/>
      <c r="G60" s="1062"/>
      <c r="H60" s="1063"/>
      <c r="I60" s="1064"/>
    </row>
    <row r="61" spans="3:10" ht="15" customHeight="1">
      <c r="C61" s="2"/>
      <c r="D61" s="1127" t="s">
        <v>2334</v>
      </c>
      <c r="E61" s="1128"/>
      <c r="F61" s="1129"/>
      <c r="G61" s="1105"/>
      <c r="H61" s="1106"/>
      <c r="I61" s="1107"/>
    </row>
    <row r="62" spans="3:10" ht="15" customHeight="1">
      <c r="D62" s="1102" t="s">
        <v>45</v>
      </c>
      <c r="E62" s="1103"/>
      <c r="F62" s="1104"/>
      <c r="G62" s="1057"/>
      <c r="H62" s="1070"/>
      <c r="I62" s="1071"/>
    </row>
    <row r="63" spans="3:10" ht="15" customHeight="1">
      <c r="D63" s="1102" t="s">
        <v>2124</v>
      </c>
      <c r="E63" s="1103"/>
      <c r="F63" s="1104"/>
      <c r="G63" s="1057"/>
      <c r="H63" s="1060"/>
      <c r="I63" s="1061"/>
    </row>
    <row r="64" spans="3:10" ht="15" customHeight="1">
      <c r="D64" s="1102" t="s">
        <v>2338</v>
      </c>
      <c r="E64" s="1103"/>
      <c r="F64" s="1104"/>
      <c r="G64" s="1087"/>
      <c r="H64" s="1088"/>
      <c r="I64" s="1089"/>
      <c r="J64" s="1" t="s">
        <v>39</v>
      </c>
    </row>
    <row r="65" spans="2:10" ht="15" customHeight="1">
      <c r="D65" s="1102" t="s">
        <v>46</v>
      </c>
      <c r="E65" s="1103"/>
      <c r="F65" s="1104"/>
      <c r="G65" s="1087"/>
      <c r="H65" s="1088"/>
      <c r="I65" s="1089"/>
      <c r="J65" s="1" t="s">
        <v>2335</v>
      </c>
    </row>
    <row r="66" spans="2:10" ht="15" customHeight="1">
      <c r="D66" s="1093" t="s">
        <v>2339</v>
      </c>
      <c r="E66" s="1094"/>
      <c r="F66" s="1095"/>
      <c r="G66" s="1096" t="str">
        <f>IF(G64="","",ROUNDDOWN((G64*G65)/1000,2))</f>
        <v/>
      </c>
      <c r="H66" s="1097"/>
      <c r="I66" s="1098"/>
      <c r="J66" s="1" t="s">
        <v>28</v>
      </c>
    </row>
    <row r="69" spans="2:10" hidden="1"/>
    <row r="70" spans="2:10" ht="18" customHeight="1">
      <c r="B70" s="1" t="s">
        <v>2078</v>
      </c>
    </row>
    <row r="71" spans="2:10" ht="18" customHeight="1">
      <c r="C71" s="2" t="s">
        <v>234</v>
      </c>
      <c r="D71" s="1075" t="s">
        <v>2337</v>
      </c>
      <c r="E71" s="1076"/>
      <c r="F71" s="1077"/>
      <c r="G71" s="1078"/>
      <c r="H71" s="1079"/>
      <c r="I71" s="1080"/>
    </row>
    <row r="72" spans="2:10" ht="15" customHeight="1">
      <c r="C72" s="2"/>
      <c r="D72" s="1102" t="s">
        <v>47</v>
      </c>
      <c r="E72" s="1103"/>
      <c r="F72" s="1104"/>
      <c r="G72" s="1057"/>
      <c r="H72" s="1068"/>
      <c r="I72" s="1069"/>
    </row>
    <row r="73" spans="2:10" ht="15" customHeight="1">
      <c r="D73" s="1102" t="s">
        <v>45</v>
      </c>
      <c r="E73" s="1103"/>
      <c r="F73" s="1104"/>
      <c r="G73" s="1057"/>
      <c r="H73" s="1070"/>
      <c r="I73" s="1071"/>
    </row>
    <row r="74" spans="2:10" ht="15" customHeight="1">
      <c r="D74" s="1102" t="s">
        <v>2124</v>
      </c>
      <c r="E74" s="1103"/>
      <c r="F74" s="1104"/>
      <c r="G74" s="1057"/>
      <c r="H74" s="1058"/>
      <c r="I74" s="1059"/>
    </row>
    <row r="75" spans="2:10" ht="15" customHeight="1">
      <c r="D75" s="1102" t="s">
        <v>228</v>
      </c>
      <c r="E75" s="1103"/>
      <c r="F75" s="1104"/>
      <c r="G75" s="1084">
        <v>1</v>
      </c>
      <c r="H75" s="1085"/>
      <c r="I75" s="1086"/>
      <c r="J75" s="1" t="s">
        <v>28</v>
      </c>
    </row>
    <row r="76" spans="2:10" ht="15" customHeight="1">
      <c r="D76" s="1102" t="s">
        <v>29</v>
      </c>
      <c r="E76" s="1103"/>
      <c r="F76" s="1104"/>
      <c r="G76" s="1087">
        <v>1</v>
      </c>
      <c r="H76" s="1088"/>
      <c r="I76" s="1089"/>
      <c r="J76" s="1" t="s">
        <v>40</v>
      </c>
    </row>
    <row r="77" spans="2:10" ht="15" customHeight="1">
      <c r="D77" s="1093" t="s">
        <v>30</v>
      </c>
      <c r="E77" s="1094"/>
      <c r="F77" s="1095"/>
      <c r="G77" s="1096">
        <f>IF(G75="","",ROUNDDOWN(G75*G76,2))</f>
        <v>1</v>
      </c>
      <c r="H77" s="1097"/>
      <c r="I77" s="1098"/>
      <c r="J77" s="1" t="s">
        <v>28</v>
      </c>
    </row>
    <row r="79" spans="2:10" ht="18" customHeight="1">
      <c r="C79" s="2" t="s">
        <v>2340</v>
      </c>
      <c r="D79" s="1075" t="s">
        <v>2337</v>
      </c>
      <c r="E79" s="1076"/>
      <c r="F79" s="1077"/>
      <c r="G79" s="1078"/>
      <c r="H79" s="1099"/>
      <c r="I79" s="1100"/>
    </row>
    <row r="80" spans="2:10" ht="15" customHeight="1">
      <c r="C80" s="2"/>
      <c r="D80" s="1102" t="s">
        <v>47</v>
      </c>
      <c r="E80" s="1103"/>
      <c r="F80" s="1104"/>
      <c r="G80" s="1057"/>
      <c r="H80" s="1068"/>
      <c r="I80" s="1069"/>
    </row>
    <row r="81" spans="2:10" ht="15" customHeight="1">
      <c r="D81" s="1102" t="s">
        <v>45</v>
      </c>
      <c r="E81" s="1103"/>
      <c r="F81" s="1104"/>
      <c r="G81" s="1057"/>
      <c r="H81" s="1070"/>
      <c r="I81" s="1071"/>
    </row>
    <row r="82" spans="2:10" ht="15" customHeight="1">
      <c r="D82" s="1102" t="s">
        <v>2124</v>
      </c>
      <c r="E82" s="1103"/>
      <c r="F82" s="1104"/>
      <c r="G82" s="1057"/>
      <c r="H82" s="1058"/>
      <c r="I82" s="1059"/>
    </row>
    <row r="83" spans="2:10" ht="15" customHeight="1">
      <c r="D83" s="1102" t="s">
        <v>228</v>
      </c>
      <c r="E83" s="1103"/>
      <c r="F83" s="1104"/>
      <c r="G83" s="1084"/>
      <c r="H83" s="1085"/>
      <c r="I83" s="1086"/>
      <c r="J83" s="1" t="s">
        <v>28</v>
      </c>
    </row>
    <row r="84" spans="2:10" ht="15" customHeight="1">
      <c r="D84" s="1102" t="s">
        <v>29</v>
      </c>
      <c r="E84" s="1103"/>
      <c r="F84" s="1104"/>
      <c r="G84" s="1087"/>
      <c r="H84" s="1088"/>
      <c r="I84" s="1089"/>
      <c r="J84" s="1" t="s">
        <v>40</v>
      </c>
    </row>
    <row r="85" spans="2:10" ht="15" customHeight="1">
      <c r="D85" s="1093" t="s">
        <v>30</v>
      </c>
      <c r="E85" s="1094"/>
      <c r="F85" s="1095"/>
      <c r="G85" s="1096" t="str">
        <f>IF(G83="","",ROUNDDOWN(G83*G84,2))</f>
        <v/>
      </c>
      <c r="H85" s="1097"/>
      <c r="I85" s="1098"/>
      <c r="J85" s="1" t="s">
        <v>28</v>
      </c>
    </row>
    <row r="87" spans="2:10" ht="18" customHeight="1">
      <c r="C87" s="2" t="s">
        <v>2341</v>
      </c>
      <c r="D87" s="1075" t="s">
        <v>2337</v>
      </c>
      <c r="E87" s="1076"/>
      <c r="F87" s="1077"/>
      <c r="G87" s="1078"/>
      <c r="H87" s="1099"/>
      <c r="I87" s="1100"/>
    </row>
    <row r="88" spans="2:10" ht="15" customHeight="1">
      <c r="C88" s="2"/>
      <c r="D88" s="1102" t="s">
        <v>47</v>
      </c>
      <c r="E88" s="1103"/>
      <c r="F88" s="1104"/>
      <c r="G88" s="1057"/>
      <c r="H88" s="1068"/>
      <c r="I88" s="1069"/>
    </row>
    <row r="89" spans="2:10" ht="15" customHeight="1">
      <c r="D89" s="1102" t="s">
        <v>45</v>
      </c>
      <c r="E89" s="1103"/>
      <c r="F89" s="1104"/>
      <c r="G89" s="1057"/>
      <c r="H89" s="1070"/>
      <c r="I89" s="1071"/>
    </row>
    <row r="90" spans="2:10" ht="15" customHeight="1">
      <c r="D90" s="1102" t="s">
        <v>2124</v>
      </c>
      <c r="E90" s="1103"/>
      <c r="F90" s="1104"/>
      <c r="G90" s="1057"/>
      <c r="H90" s="1058"/>
      <c r="I90" s="1059"/>
    </row>
    <row r="91" spans="2:10" ht="15" customHeight="1">
      <c r="D91" s="1102" t="s">
        <v>228</v>
      </c>
      <c r="E91" s="1103"/>
      <c r="F91" s="1104"/>
      <c r="G91" s="1084"/>
      <c r="H91" s="1085"/>
      <c r="I91" s="1086"/>
      <c r="J91" s="1" t="s">
        <v>28</v>
      </c>
    </row>
    <row r="92" spans="2:10" ht="15" customHeight="1">
      <c r="D92" s="1102" t="s">
        <v>29</v>
      </c>
      <c r="E92" s="1103"/>
      <c r="F92" s="1104"/>
      <c r="G92" s="1087"/>
      <c r="H92" s="1088"/>
      <c r="I92" s="1089"/>
      <c r="J92" s="1" t="s">
        <v>40</v>
      </c>
    </row>
    <row r="93" spans="2:10" ht="15" customHeight="1">
      <c r="D93" s="1093" t="s">
        <v>30</v>
      </c>
      <c r="E93" s="1094"/>
      <c r="F93" s="1095"/>
      <c r="G93" s="1096" t="str">
        <f>IF(G91="","",ROUNDDOWN(G91*G92,2))</f>
        <v/>
      </c>
      <c r="H93" s="1097"/>
      <c r="I93" s="1098"/>
      <c r="J93" s="1" t="s">
        <v>28</v>
      </c>
    </row>
    <row r="94" spans="2:10">
      <c r="D94" s="1" t="s">
        <v>2112</v>
      </c>
    </row>
    <row r="95" spans="2:10" ht="18" customHeight="1">
      <c r="B95" s="1" t="s">
        <v>2410</v>
      </c>
    </row>
    <row r="96" spans="2:10" ht="18" customHeight="1">
      <c r="D96" s="1101" t="s">
        <v>2411</v>
      </c>
      <c r="E96" s="1101"/>
      <c r="F96" s="1101"/>
      <c r="G96" s="104" t="str">
        <f>IF(SUM(G106,G114,G122,G134,G144,G154)&lt;=0,"",SUM(G106,G114,G122,G134,G144,G154))</f>
        <v/>
      </c>
      <c r="H96" s="1" t="s">
        <v>42</v>
      </c>
      <c r="I96" s="339" t="e">
        <f>IF(G96&gt;G39*2,"※助成対象上限を超えています。","")</f>
        <v>#VALUE!</v>
      </c>
    </row>
    <row r="97" spans="2:10" ht="18" customHeight="1">
      <c r="D97" s="36" t="s">
        <v>2412</v>
      </c>
    </row>
    <row r="98" spans="2:10" ht="13.5" customHeight="1">
      <c r="D98" s="36" t="s">
        <v>2126</v>
      </c>
      <c r="E98" s="103"/>
      <c r="F98" s="103"/>
      <c r="G98" s="103"/>
      <c r="H98" s="103"/>
      <c r="I98" s="103"/>
    </row>
    <row r="99" spans="2:10" ht="18" customHeight="1">
      <c r="B99" s="1" t="s">
        <v>41</v>
      </c>
    </row>
    <row r="100" spans="2:10" ht="18" customHeight="1">
      <c r="C100" s="2" t="s">
        <v>234</v>
      </c>
      <c r="D100" s="1075" t="s">
        <v>2337</v>
      </c>
      <c r="E100" s="1076"/>
      <c r="F100" s="1077"/>
      <c r="G100" s="1078"/>
      <c r="H100" s="1079"/>
      <c r="I100" s="1080"/>
    </row>
    <row r="101" spans="2:10" ht="15" customHeight="1">
      <c r="C101" s="2"/>
      <c r="D101" s="1102" t="s">
        <v>47</v>
      </c>
      <c r="E101" s="1103"/>
      <c r="F101" s="1104"/>
      <c r="G101" s="1057"/>
      <c r="H101" s="1068"/>
      <c r="I101" s="1069"/>
    </row>
    <row r="102" spans="2:10" ht="15" customHeight="1">
      <c r="D102" s="1102" t="s">
        <v>45</v>
      </c>
      <c r="E102" s="1103"/>
      <c r="F102" s="1104"/>
      <c r="G102" s="1057"/>
      <c r="H102" s="1070"/>
      <c r="I102" s="1071"/>
    </row>
    <row r="103" spans="2:10" ht="15" customHeight="1">
      <c r="D103" s="1102" t="s">
        <v>2124</v>
      </c>
      <c r="E103" s="1103"/>
      <c r="F103" s="1104"/>
      <c r="G103" s="1057"/>
      <c r="H103" s="1058"/>
      <c r="I103" s="1059"/>
    </row>
    <row r="104" spans="2:10" ht="15" customHeight="1">
      <c r="D104" s="1102" t="s">
        <v>229</v>
      </c>
      <c r="E104" s="1103"/>
      <c r="F104" s="1104"/>
      <c r="G104" s="1084"/>
      <c r="H104" s="1085"/>
      <c r="I104" s="1086"/>
      <c r="J104" s="1" t="s">
        <v>42</v>
      </c>
    </row>
    <row r="105" spans="2:10" ht="15" customHeight="1">
      <c r="D105" s="1102" t="s">
        <v>29</v>
      </c>
      <c r="E105" s="1103"/>
      <c r="F105" s="1104"/>
      <c r="G105" s="1087"/>
      <c r="H105" s="1088"/>
      <c r="I105" s="1089"/>
      <c r="J105" s="1" t="s">
        <v>40</v>
      </c>
    </row>
    <row r="106" spans="2:10" ht="15" customHeight="1">
      <c r="D106" s="1093" t="s">
        <v>31</v>
      </c>
      <c r="E106" s="1094"/>
      <c r="F106" s="1095"/>
      <c r="G106" s="1096" t="str">
        <f>IF(G104="","",ROUNDDOWN(G104*G105,2))</f>
        <v/>
      </c>
      <c r="H106" s="1097"/>
      <c r="I106" s="1098"/>
      <c r="J106" s="1" t="s">
        <v>42</v>
      </c>
    </row>
    <row r="108" spans="2:10" ht="18" customHeight="1">
      <c r="C108" s="2" t="s">
        <v>235</v>
      </c>
      <c r="D108" s="1072" t="s">
        <v>2337</v>
      </c>
      <c r="E108" s="1073"/>
      <c r="F108" s="1074"/>
      <c r="G108" s="1062"/>
      <c r="H108" s="1063"/>
      <c r="I108" s="1064"/>
    </row>
    <row r="109" spans="2:10" ht="15" customHeight="1">
      <c r="C109" s="2"/>
      <c r="D109" s="1102" t="s">
        <v>47</v>
      </c>
      <c r="E109" s="1103"/>
      <c r="F109" s="1104"/>
      <c r="G109" s="1057"/>
      <c r="H109" s="1068"/>
      <c r="I109" s="1069"/>
    </row>
    <row r="110" spans="2:10" ht="15" customHeight="1">
      <c r="D110" s="1102" t="s">
        <v>45</v>
      </c>
      <c r="E110" s="1103"/>
      <c r="F110" s="1104"/>
      <c r="G110" s="1057"/>
      <c r="H110" s="1070"/>
      <c r="I110" s="1071"/>
    </row>
    <row r="111" spans="2:10" ht="15" customHeight="1">
      <c r="D111" s="1102" t="s">
        <v>2124</v>
      </c>
      <c r="E111" s="1103"/>
      <c r="F111" s="1104"/>
      <c r="G111" s="1057"/>
      <c r="H111" s="1058"/>
      <c r="I111" s="1059"/>
    </row>
    <row r="112" spans="2:10" ht="15" customHeight="1">
      <c r="D112" s="1102" t="s">
        <v>229</v>
      </c>
      <c r="E112" s="1103"/>
      <c r="F112" s="1104"/>
      <c r="G112" s="1084"/>
      <c r="H112" s="1085"/>
      <c r="I112" s="1086"/>
      <c r="J112" s="1" t="s">
        <v>42</v>
      </c>
    </row>
    <row r="113" spans="2:10" ht="15" customHeight="1">
      <c r="D113" s="1102" t="s">
        <v>29</v>
      </c>
      <c r="E113" s="1103"/>
      <c r="F113" s="1104"/>
      <c r="G113" s="1087"/>
      <c r="H113" s="1088"/>
      <c r="I113" s="1089"/>
      <c r="J113" s="1" t="s">
        <v>40</v>
      </c>
    </row>
    <row r="114" spans="2:10" ht="15" customHeight="1">
      <c r="D114" s="1093" t="s">
        <v>31</v>
      </c>
      <c r="E114" s="1094"/>
      <c r="F114" s="1095"/>
      <c r="G114" s="1096" t="str">
        <f>IF(G112="","",ROUNDDOWN(G112*G113,2))</f>
        <v/>
      </c>
      <c r="H114" s="1097"/>
      <c r="I114" s="1098"/>
      <c r="J114" s="1" t="s">
        <v>42</v>
      </c>
    </row>
    <row r="116" spans="2:10" ht="18" customHeight="1">
      <c r="C116" s="2" t="s">
        <v>2336</v>
      </c>
      <c r="D116" s="1072" t="s">
        <v>2337</v>
      </c>
      <c r="E116" s="1073"/>
      <c r="F116" s="1074"/>
      <c r="G116" s="1062"/>
      <c r="H116" s="1063"/>
      <c r="I116" s="1064"/>
    </row>
    <row r="117" spans="2:10" ht="15" customHeight="1">
      <c r="C117" s="2"/>
      <c r="D117" s="1102" t="s">
        <v>47</v>
      </c>
      <c r="E117" s="1103"/>
      <c r="F117" s="1104"/>
      <c r="G117" s="1057"/>
      <c r="H117" s="1068"/>
      <c r="I117" s="1069"/>
    </row>
    <row r="118" spans="2:10" ht="15" customHeight="1">
      <c r="D118" s="1102" t="s">
        <v>45</v>
      </c>
      <c r="E118" s="1103"/>
      <c r="F118" s="1104"/>
      <c r="G118" s="1057"/>
      <c r="H118" s="1070"/>
      <c r="I118" s="1071"/>
    </row>
    <row r="119" spans="2:10" ht="15" customHeight="1">
      <c r="D119" s="1102" t="s">
        <v>2124</v>
      </c>
      <c r="E119" s="1103"/>
      <c r="F119" s="1104"/>
      <c r="G119" s="1057"/>
      <c r="H119" s="1058"/>
      <c r="I119" s="1059"/>
    </row>
    <row r="120" spans="2:10" ht="15" customHeight="1">
      <c r="D120" s="1102" t="s">
        <v>229</v>
      </c>
      <c r="E120" s="1103"/>
      <c r="F120" s="1104"/>
      <c r="G120" s="1084"/>
      <c r="H120" s="1085"/>
      <c r="I120" s="1086"/>
      <c r="J120" s="1" t="s">
        <v>42</v>
      </c>
    </row>
    <row r="121" spans="2:10" ht="15" customHeight="1">
      <c r="D121" s="1102" t="s">
        <v>29</v>
      </c>
      <c r="E121" s="1103"/>
      <c r="F121" s="1104"/>
      <c r="G121" s="1087"/>
      <c r="H121" s="1088"/>
      <c r="I121" s="1089"/>
      <c r="J121" s="1" t="s">
        <v>40</v>
      </c>
    </row>
    <row r="122" spans="2:10" ht="15" customHeight="1">
      <c r="D122" s="1093" t="s">
        <v>31</v>
      </c>
      <c r="E122" s="1094"/>
      <c r="F122" s="1095"/>
      <c r="G122" s="1096" t="str">
        <f>IF(G120="","",ROUNDDOWN(G120*G121,2))</f>
        <v/>
      </c>
      <c r="H122" s="1097"/>
      <c r="I122" s="1098"/>
      <c r="J122" s="1" t="s">
        <v>42</v>
      </c>
    </row>
    <row r="125" spans="2:10" ht="18" customHeight="1">
      <c r="B125" s="1" t="s">
        <v>2077</v>
      </c>
    </row>
    <row r="126" spans="2:10" ht="18" customHeight="1">
      <c r="C126" s="2" t="s">
        <v>234</v>
      </c>
      <c r="D126" s="1075" t="s">
        <v>2337</v>
      </c>
      <c r="E126" s="1076"/>
      <c r="F126" s="1077"/>
      <c r="G126" s="1078"/>
      <c r="H126" s="1079"/>
      <c r="I126" s="1080"/>
    </row>
    <row r="127" spans="2:10" ht="17.100000000000001" customHeight="1">
      <c r="C127" s="2"/>
      <c r="D127" s="1081" t="s">
        <v>47</v>
      </c>
      <c r="E127" s="1082"/>
      <c r="F127" s="1083"/>
      <c r="G127" s="1057"/>
      <c r="H127" s="1068"/>
      <c r="I127" s="1069"/>
    </row>
    <row r="128" spans="2:10" ht="17.100000000000001" customHeight="1">
      <c r="D128" s="1081" t="s">
        <v>45</v>
      </c>
      <c r="E128" s="1082"/>
      <c r="F128" s="1083"/>
      <c r="G128" s="1057"/>
      <c r="H128" s="1070"/>
      <c r="I128" s="1071"/>
    </row>
    <row r="129" spans="3:10" ht="17.100000000000001" customHeight="1">
      <c r="D129" s="1102" t="s">
        <v>2124</v>
      </c>
      <c r="E129" s="1103"/>
      <c r="F129" s="1104"/>
      <c r="G129" s="1057"/>
      <c r="H129" s="1058"/>
      <c r="I129" s="1059"/>
    </row>
    <row r="130" spans="3:10" ht="17.100000000000001" customHeight="1">
      <c r="D130" s="1081" t="s">
        <v>230</v>
      </c>
      <c r="E130" s="1082"/>
      <c r="F130" s="1083"/>
      <c r="G130" s="1084"/>
      <c r="H130" s="1085"/>
      <c r="I130" s="1086"/>
      <c r="J130" s="1" t="s">
        <v>28</v>
      </c>
    </row>
    <row r="131" spans="3:10" ht="17.100000000000001" customHeight="1">
      <c r="D131" s="1081" t="s">
        <v>247</v>
      </c>
      <c r="E131" s="1082"/>
      <c r="F131" s="1083"/>
      <c r="G131" s="1084"/>
      <c r="H131" s="1085"/>
      <c r="I131" s="1086"/>
      <c r="J131" s="1" t="s">
        <v>42</v>
      </c>
    </row>
    <row r="132" spans="3:10" ht="17.100000000000001" customHeight="1">
      <c r="D132" s="1081" t="s">
        <v>29</v>
      </c>
      <c r="E132" s="1082"/>
      <c r="F132" s="1083"/>
      <c r="G132" s="1087"/>
      <c r="H132" s="1088"/>
      <c r="I132" s="1089"/>
      <c r="J132" s="1" t="s">
        <v>40</v>
      </c>
    </row>
    <row r="133" spans="3:10" ht="17.100000000000001" customHeight="1">
      <c r="D133" s="1081" t="s">
        <v>43</v>
      </c>
      <c r="E133" s="1082"/>
      <c r="F133" s="1083"/>
      <c r="G133" s="1090" t="str">
        <f>IF(G130="","",ROUNDDOWN(G130*G132,2))</f>
        <v/>
      </c>
      <c r="H133" s="1091"/>
      <c r="I133" s="1092"/>
      <c r="J133" s="1" t="s">
        <v>28</v>
      </c>
    </row>
    <row r="134" spans="3:10" ht="17.100000000000001" customHeight="1">
      <c r="D134" s="1121" t="s">
        <v>31</v>
      </c>
      <c r="E134" s="1122"/>
      <c r="F134" s="1123"/>
      <c r="G134" s="1096" t="str">
        <f>IF(G131="","",ROUNDDOWN(G131*G132,2))</f>
        <v/>
      </c>
      <c r="H134" s="1097"/>
      <c r="I134" s="1098"/>
      <c r="J134" s="1" t="s">
        <v>42</v>
      </c>
    </row>
    <row r="136" spans="3:10" ht="18" customHeight="1">
      <c r="C136" s="2" t="s">
        <v>235</v>
      </c>
      <c r="D136" s="1072" t="s">
        <v>2337</v>
      </c>
      <c r="E136" s="1073"/>
      <c r="F136" s="1074"/>
      <c r="G136" s="1062"/>
      <c r="H136" s="1063"/>
      <c r="I136" s="1064"/>
    </row>
    <row r="137" spans="3:10" ht="17.100000000000001" customHeight="1">
      <c r="C137" s="2"/>
      <c r="D137" s="1081" t="s">
        <v>47</v>
      </c>
      <c r="E137" s="1082"/>
      <c r="F137" s="1083"/>
      <c r="G137" s="1057"/>
      <c r="H137" s="1068"/>
      <c r="I137" s="1069"/>
    </row>
    <row r="138" spans="3:10" ht="17.100000000000001" customHeight="1">
      <c r="D138" s="1081" t="s">
        <v>45</v>
      </c>
      <c r="E138" s="1082"/>
      <c r="F138" s="1083"/>
      <c r="G138" s="1057"/>
      <c r="H138" s="1070"/>
      <c r="I138" s="1071"/>
    </row>
    <row r="139" spans="3:10" ht="17.100000000000001" customHeight="1">
      <c r="D139" s="1102" t="s">
        <v>2124</v>
      </c>
      <c r="E139" s="1103"/>
      <c r="F139" s="1104"/>
      <c r="G139" s="1057"/>
      <c r="H139" s="1058"/>
      <c r="I139" s="1059"/>
    </row>
    <row r="140" spans="3:10" ht="17.100000000000001" customHeight="1">
      <c r="D140" s="1081" t="s">
        <v>230</v>
      </c>
      <c r="E140" s="1082"/>
      <c r="F140" s="1083"/>
      <c r="G140" s="1084"/>
      <c r="H140" s="1085"/>
      <c r="I140" s="1086"/>
      <c r="J140" s="1" t="s">
        <v>28</v>
      </c>
    </row>
    <row r="141" spans="3:10" ht="17.100000000000001" customHeight="1">
      <c r="D141" s="1081" t="s">
        <v>247</v>
      </c>
      <c r="E141" s="1082"/>
      <c r="F141" s="1083"/>
      <c r="G141" s="1084"/>
      <c r="H141" s="1085"/>
      <c r="I141" s="1086"/>
      <c r="J141" s="1" t="s">
        <v>42</v>
      </c>
    </row>
    <row r="142" spans="3:10" ht="17.100000000000001" customHeight="1">
      <c r="D142" s="1081" t="s">
        <v>29</v>
      </c>
      <c r="E142" s="1082"/>
      <c r="F142" s="1083"/>
      <c r="G142" s="1087"/>
      <c r="H142" s="1088"/>
      <c r="I142" s="1089"/>
      <c r="J142" s="1" t="s">
        <v>40</v>
      </c>
    </row>
    <row r="143" spans="3:10" ht="17.100000000000001" customHeight="1">
      <c r="D143" s="1081" t="s">
        <v>43</v>
      </c>
      <c r="E143" s="1082"/>
      <c r="F143" s="1083"/>
      <c r="G143" s="1090" t="str">
        <f>IF(G140="","",ROUNDDOWN(G140*G142,2))</f>
        <v/>
      </c>
      <c r="H143" s="1091"/>
      <c r="I143" s="1092"/>
      <c r="J143" s="1" t="s">
        <v>28</v>
      </c>
    </row>
    <row r="144" spans="3:10" ht="17.100000000000001" customHeight="1">
      <c r="D144" s="1121" t="s">
        <v>31</v>
      </c>
      <c r="E144" s="1122"/>
      <c r="F144" s="1123"/>
      <c r="G144" s="1096" t="str">
        <f>IF(G141="","",ROUNDDOWN(G141*G142,2))</f>
        <v/>
      </c>
      <c r="H144" s="1097"/>
      <c r="I144" s="1098"/>
      <c r="J144" s="1" t="s">
        <v>42</v>
      </c>
    </row>
    <row r="146" spans="3:10" ht="18" customHeight="1">
      <c r="C146" s="2" t="s">
        <v>2336</v>
      </c>
      <c r="D146" s="1072" t="s">
        <v>2337</v>
      </c>
      <c r="E146" s="1073"/>
      <c r="F146" s="1074"/>
      <c r="G146" s="1062"/>
      <c r="H146" s="1063"/>
      <c r="I146" s="1064"/>
    </row>
    <row r="147" spans="3:10" ht="17.100000000000001" customHeight="1">
      <c r="C147" s="2"/>
      <c r="D147" s="1081" t="s">
        <v>47</v>
      </c>
      <c r="E147" s="1082"/>
      <c r="F147" s="1083"/>
      <c r="G147" s="1057"/>
      <c r="H147" s="1068"/>
      <c r="I147" s="1069"/>
    </row>
    <row r="148" spans="3:10" ht="17.100000000000001" customHeight="1">
      <c r="D148" s="1081" t="s">
        <v>45</v>
      </c>
      <c r="E148" s="1082"/>
      <c r="F148" s="1083"/>
      <c r="G148" s="1057"/>
      <c r="H148" s="1070"/>
      <c r="I148" s="1071"/>
    </row>
    <row r="149" spans="3:10" ht="17.100000000000001" customHeight="1">
      <c r="D149" s="1102" t="s">
        <v>2124</v>
      </c>
      <c r="E149" s="1103"/>
      <c r="F149" s="1104"/>
      <c r="G149" s="1057"/>
      <c r="H149" s="1058"/>
      <c r="I149" s="1059"/>
    </row>
    <row r="150" spans="3:10" ht="17.100000000000001" customHeight="1">
      <c r="D150" s="1081" t="s">
        <v>230</v>
      </c>
      <c r="E150" s="1082"/>
      <c r="F150" s="1083"/>
      <c r="G150" s="1084"/>
      <c r="H150" s="1085"/>
      <c r="I150" s="1086"/>
      <c r="J150" s="1" t="s">
        <v>28</v>
      </c>
    </row>
    <row r="151" spans="3:10" ht="17.100000000000001" customHeight="1">
      <c r="D151" s="1081" t="s">
        <v>247</v>
      </c>
      <c r="E151" s="1082"/>
      <c r="F151" s="1083"/>
      <c r="G151" s="1084"/>
      <c r="H151" s="1085"/>
      <c r="I151" s="1086"/>
      <c r="J151" s="1" t="s">
        <v>42</v>
      </c>
    </row>
    <row r="152" spans="3:10" ht="17.100000000000001" customHeight="1">
      <c r="D152" s="1081" t="s">
        <v>29</v>
      </c>
      <c r="E152" s="1082"/>
      <c r="F152" s="1083"/>
      <c r="G152" s="1087"/>
      <c r="H152" s="1088"/>
      <c r="I152" s="1089"/>
      <c r="J152" s="1" t="s">
        <v>40</v>
      </c>
    </row>
    <row r="153" spans="3:10" ht="17.100000000000001" customHeight="1">
      <c r="D153" s="1081" t="s">
        <v>43</v>
      </c>
      <c r="E153" s="1082"/>
      <c r="F153" s="1083"/>
      <c r="G153" s="1090" t="str">
        <f>IF(G150="","",ROUNDDOWN(G150*G152,2))</f>
        <v/>
      </c>
      <c r="H153" s="1091"/>
      <c r="I153" s="1092"/>
      <c r="J153" s="1" t="s">
        <v>28</v>
      </c>
    </row>
    <row r="154" spans="3:10" ht="17.100000000000001" customHeight="1">
      <c r="D154" s="1121" t="s">
        <v>31</v>
      </c>
      <c r="E154" s="1122"/>
      <c r="F154" s="1123"/>
      <c r="G154" s="1096" t="str">
        <f>IF(G151="","",ROUNDDOWN(G151*G152,2))</f>
        <v/>
      </c>
      <c r="H154" s="1097"/>
      <c r="I154" s="1098"/>
      <c r="J154" s="1" t="s">
        <v>42</v>
      </c>
    </row>
    <row r="156" spans="3:10">
      <c r="C156" s="1" t="s">
        <v>2106</v>
      </c>
      <c r="G156" s="10"/>
      <c r="H156" s="10"/>
    </row>
    <row r="157" spans="3:10">
      <c r="C157" s="45"/>
      <c r="D157" s="9" t="s">
        <v>2107</v>
      </c>
      <c r="E157" s="9"/>
      <c r="F157" s="9"/>
      <c r="G157" s="9" t="s">
        <v>2381</v>
      </c>
      <c r="H157" s="9"/>
    </row>
    <row r="158" spans="3:10">
      <c r="C158" s="45"/>
      <c r="D158" s="9" t="s">
        <v>2108</v>
      </c>
      <c r="E158" s="9"/>
      <c r="F158" s="9"/>
      <c r="G158" s="9" t="s">
        <v>2101</v>
      </c>
      <c r="H158" s="9"/>
      <c r="I158" s="9"/>
      <c r="J158" s="9"/>
    </row>
    <row r="159" spans="3:10">
      <c r="C159" s="45"/>
      <c r="D159" s="9" t="s">
        <v>2109</v>
      </c>
      <c r="E159" s="9"/>
      <c r="F159" s="9"/>
      <c r="G159" s="9" t="s">
        <v>2102</v>
      </c>
      <c r="H159" s="9"/>
      <c r="I159" s="9"/>
      <c r="J159" s="9"/>
    </row>
    <row r="160" spans="3:10">
      <c r="C160" s="45"/>
      <c r="H160" s="9"/>
      <c r="I160" s="9"/>
      <c r="J160" s="9"/>
    </row>
    <row r="161" spans="1:12">
      <c r="G161" s="10"/>
      <c r="H161" s="10"/>
      <c r="I161" s="10"/>
      <c r="J161" s="10"/>
    </row>
    <row r="162" spans="1:12">
      <c r="G162" s="10"/>
      <c r="H162" s="10"/>
      <c r="I162" s="10"/>
      <c r="J162" s="10"/>
    </row>
    <row r="163" spans="1:12" ht="18" customHeight="1">
      <c r="A163" s="306"/>
      <c r="B163" s="306" t="s">
        <v>231</v>
      </c>
      <c r="C163" s="306"/>
      <c r="D163" s="306"/>
      <c r="E163" s="306"/>
      <c r="F163" s="306"/>
      <c r="G163" s="306"/>
      <c r="H163" s="306"/>
      <c r="I163" s="306"/>
      <c r="J163" s="306"/>
      <c r="K163" s="306"/>
      <c r="L163" s="307"/>
    </row>
    <row r="164" spans="1:12" ht="21" customHeight="1">
      <c r="A164" s="306"/>
      <c r="B164" s="308" t="s">
        <v>2382</v>
      </c>
      <c r="C164" s="306"/>
      <c r="D164" s="309"/>
      <c r="E164" s="306"/>
      <c r="F164" s="306"/>
      <c r="G164" s="306"/>
      <c r="H164" s="306"/>
      <c r="I164" s="306"/>
      <c r="J164" s="310"/>
      <c r="K164" s="306"/>
      <c r="L164" s="307"/>
    </row>
    <row r="165" spans="1:12" ht="26.45" customHeight="1">
      <c r="A165" s="306"/>
      <c r="B165" s="306"/>
      <c r="C165" s="1193"/>
      <c r="D165" s="1194"/>
      <c r="E165" s="311" t="s">
        <v>49</v>
      </c>
      <c r="F165" s="311" t="s">
        <v>50</v>
      </c>
      <c r="G165" s="311" t="s">
        <v>51</v>
      </c>
      <c r="H165" s="311" t="s">
        <v>52</v>
      </c>
      <c r="I165" s="311" t="s">
        <v>53</v>
      </c>
      <c r="J165" s="311" t="s">
        <v>54</v>
      </c>
      <c r="K165" s="306"/>
      <c r="L165" s="307"/>
    </row>
    <row r="166" spans="1:12" ht="26.45" customHeight="1">
      <c r="A166" s="306"/>
      <c r="B166" s="306"/>
      <c r="C166" s="1191" t="s">
        <v>61</v>
      </c>
      <c r="D166" s="1192"/>
      <c r="E166" s="312"/>
      <c r="F166" s="312"/>
      <c r="G166" s="312"/>
      <c r="H166" s="312"/>
      <c r="I166" s="312"/>
      <c r="J166" s="312"/>
      <c r="K166" s="306"/>
      <c r="L166" s="307"/>
    </row>
    <row r="167" spans="1:12" ht="26.45" customHeight="1">
      <c r="A167" s="306"/>
      <c r="B167" s="306"/>
      <c r="C167" s="1191" t="s">
        <v>62</v>
      </c>
      <c r="D167" s="1192"/>
      <c r="E167" s="313"/>
      <c r="F167" s="313"/>
      <c r="G167" s="313"/>
      <c r="H167" s="313"/>
      <c r="I167" s="313"/>
      <c r="J167" s="313"/>
      <c r="K167" s="306"/>
      <c r="L167" s="307"/>
    </row>
    <row r="168" spans="1:12" ht="26.45" customHeight="1" thickBot="1">
      <c r="A168" s="306"/>
      <c r="B168" s="306"/>
      <c r="C168" s="1199" t="s">
        <v>63</v>
      </c>
      <c r="D168" s="1200"/>
      <c r="E168" s="314" t="str">
        <f t="shared" ref="E168:J168" si="0">IF(E166="","",E166-E167)</f>
        <v/>
      </c>
      <c r="F168" s="314" t="str">
        <f t="shared" si="0"/>
        <v/>
      </c>
      <c r="G168" s="314" t="str">
        <f t="shared" si="0"/>
        <v/>
      </c>
      <c r="H168" s="314" t="str">
        <f t="shared" si="0"/>
        <v/>
      </c>
      <c r="I168" s="314" t="str">
        <f t="shared" si="0"/>
        <v/>
      </c>
      <c r="J168" s="314" t="str">
        <f t="shared" si="0"/>
        <v/>
      </c>
      <c r="K168" s="306"/>
      <c r="L168" s="307"/>
    </row>
    <row r="169" spans="1:12" ht="26.45" customHeight="1" thickTop="1">
      <c r="A169" s="306"/>
      <c r="B169" s="306"/>
      <c r="C169" s="1197"/>
      <c r="D169" s="1198"/>
      <c r="E169" s="315" t="s">
        <v>55</v>
      </c>
      <c r="F169" s="315" t="s">
        <v>56</v>
      </c>
      <c r="G169" s="315" t="s">
        <v>57</v>
      </c>
      <c r="H169" s="315" t="s">
        <v>58</v>
      </c>
      <c r="I169" s="315" t="s">
        <v>59</v>
      </c>
      <c r="J169" s="315" t="s">
        <v>60</v>
      </c>
      <c r="K169" s="306"/>
      <c r="L169" s="307"/>
    </row>
    <row r="170" spans="1:12" ht="26.45" customHeight="1">
      <c r="A170" s="306"/>
      <c r="B170" s="306"/>
      <c r="C170" s="1191" t="s">
        <v>61</v>
      </c>
      <c r="D170" s="1192"/>
      <c r="E170" s="312"/>
      <c r="F170" s="312"/>
      <c r="G170" s="312"/>
      <c r="H170" s="312"/>
      <c r="I170" s="312"/>
      <c r="J170" s="312"/>
      <c r="K170" s="306"/>
      <c r="L170" s="307"/>
    </row>
    <row r="171" spans="1:12" ht="26.45" customHeight="1">
      <c r="A171" s="306"/>
      <c r="B171" s="306"/>
      <c r="C171" s="1191" t="s">
        <v>62</v>
      </c>
      <c r="D171" s="1192"/>
      <c r="E171" s="313"/>
      <c r="F171" s="313"/>
      <c r="G171" s="313"/>
      <c r="H171" s="313"/>
      <c r="I171" s="313"/>
      <c r="J171" s="313"/>
      <c r="K171" s="306"/>
      <c r="L171" s="307"/>
    </row>
    <row r="172" spans="1:12" ht="26.45" customHeight="1">
      <c r="A172" s="306"/>
      <c r="B172" s="306"/>
      <c r="C172" s="1191" t="s">
        <v>63</v>
      </c>
      <c r="D172" s="1192"/>
      <c r="E172" s="316" t="str">
        <f t="shared" ref="E172:J172" si="1">IF(E170="","",E170-E171)</f>
        <v/>
      </c>
      <c r="F172" s="316" t="str">
        <f t="shared" si="1"/>
        <v/>
      </c>
      <c r="G172" s="316" t="str">
        <f t="shared" si="1"/>
        <v/>
      </c>
      <c r="H172" s="316" t="str">
        <f t="shared" si="1"/>
        <v/>
      </c>
      <c r="I172" s="316" t="str">
        <f t="shared" si="1"/>
        <v/>
      </c>
      <c r="J172" s="316" t="str">
        <f t="shared" si="1"/>
        <v/>
      </c>
      <c r="K172" s="306"/>
      <c r="L172" s="307"/>
    </row>
    <row r="173" spans="1:12" ht="9.75" customHeight="1">
      <c r="A173" s="306"/>
      <c r="B173" s="306"/>
      <c r="C173" s="306"/>
      <c r="D173" s="306"/>
      <c r="E173" s="306"/>
      <c r="F173" s="306"/>
      <c r="G173" s="306"/>
      <c r="H173" s="306"/>
      <c r="I173" s="306"/>
      <c r="J173" s="306"/>
      <c r="K173" s="306"/>
      <c r="L173" s="307"/>
    </row>
    <row r="174" spans="1:12">
      <c r="A174" s="306"/>
      <c r="B174" s="306"/>
      <c r="C174" s="306"/>
      <c r="D174" s="1196" t="s">
        <v>64</v>
      </c>
      <c r="E174" s="1196"/>
      <c r="F174" s="1196"/>
      <c r="G174" s="1195" t="str">
        <f>IF(E166="","",INT(SUM(E166:J166,E170:J170)))</f>
        <v/>
      </c>
      <c r="H174" s="1195"/>
      <c r="I174" s="306" t="s">
        <v>67</v>
      </c>
      <c r="J174" s="306"/>
      <c r="K174" s="306"/>
      <c r="L174" s="307"/>
    </row>
    <row r="175" spans="1:12" ht="2.25" customHeight="1">
      <c r="A175" s="306"/>
      <c r="B175" s="306"/>
      <c r="C175" s="306"/>
      <c r="D175" s="306"/>
      <c r="E175" s="306"/>
      <c r="F175" s="306"/>
      <c r="G175" s="317"/>
      <c r="H175" s="317"/>
      <c r="I175" s="306"/>
      <c r="J175" s="306"/>
      <c r="K175" s="306"/>
      <c r="L175" s="307"/>
    </row>
    <row r="176" spans="1:12">
      <c r="A176" s="306"/>
      <c r="B176" s="306"/>
      <c r="C176" s="306"/>
      <c r="D176" s="1196" t="s">
        <v>65</v>
      </c>
      <c r="E176" s="1196"/>
      <c r="F176" s="1196"/>
      <c r="G176" s="1195" t="str">
        <f>IF(E167="","",INT(SUM(E167:J167,E171:J171)))</f>
        <v/>
      </c>
      <c r="H176" s="1195"/>
      <c r="I176" s="306" t="s">
        <v>67</v>
      </c>
      <c r="J176" s="306"/>
      <c r="K176" s="306"/>
      <c r="L176" s="307"/>
    </row>
    <row r="177" spans="1:13" ht="2.25" customHeight="1">
      <c r="A177" s="306"/>
      <c r="B177" s="306"/>
      <c r="C177" s="306"/>
      <c r="D177" s="306"/>
      <c r="E177" s="306"/>
      <c r="F177" s="306"/>
      <c r="G177" s="317"/>
      <c r="H177" s="317"/>
      <c r="I177" s="306"/>
      <c r="J177" s="306"/>
      <c r="K177" s="306"/>
      <c r="L177" s="307"/>
    </row>
    <row r="178" spans="1:13">
      <c r="A178" s="306"/>
      <c r="B178" s="306"/>
      <c r="C178" s="306"/>
      <c r="D178" s="1196" t="s">
        <v>66</v>
      </c>
      <c r="E178" s="1196"/>
      <c r="F178" s="1196"/>
      <c r="G178" s="1195" t="str">
        <f>IF(E166="","",INT(SUM(E168:J168,E172:J172)))</f>
        <v/>
      </c>
      <c r="H178" s="1195"/>
      <c r="I178" s="306" t="s">
        <v>67</v>
      </c>
      <c r="J178" s="306"/>
      <c r="K178" s="306"/>
      <c r="L178" s="307"/>
    </row>
    <row r="179" spans="1:13" ht="12" customHeight="1">
      <c r="A179" s="306"/>
      <c r="B179" s="306"/>
      <c r="C179" s="306"/>
      <c r="D179" s="306"/>
      <c r="E179" s="306"/>
      <c r="F179" s="306"/>
      <c r="G179" s="306"/>
      <c r="H179" s="306"/>
      <c r="I179" s="306"/>
      <c r="J179" s="306"/>
      <c r="K179" s="306"/>
      <c r="L179" s="307"/>
    </row>
    <row r="180" spans="1:13" ht="18" customHeight="1">
      <c r="A180" s="306"/>
      <c r="B180" s="318" t="s">
        <v>80</v>
      </c>
      <c r="C180" s="306"/>
      <c r="D180" s="306"/>
      <c r="E180" s="318"/>
      <c r="F180" s="318"/>
      <c r="G180" s="318"/>
      <c r="H180" s="318"/>
      <c r="I180" s="306"/>
      <c r="J180" s="306"/>
      <c r="K180" s="306"/>
      <c r="L180" s="307"/>
      <c r="M180" s="1190" t="s">
        <v>232</v>
      </c>
    </row>
    <row r="181" spans="1:13" ht="21" customHeight="1">
      <c r="A181" s="306"/>
      <c r="B181" s="306"/>
      <c r="C181" s="306"/>
      <c r="D181" s="306"/>
      <c r="E181" s="319"/>
      <c r="F181" s="320" t="str">
        <f>IF(E166="","",ROUND($G$176/$G$174*100,2))</f>
        <v/>
      </c>
      <c r="G181" s="321" t="s">
        <v>263</v>
      </c>
      <c r="H181" s="322"/>
      <c r="I181" s="306"/>
      <c r="J181" s="306"/>
      <c r="K181" s="306"/>
      <c r="L181" s="307"/>
      <c r="M181" s="1190"/>
    </row>
    <row r="182" spans="1:13" ht="7.5" customHeight="1">
      <c r="A182" s="306"/>
      <c r="B182" s="306"/>
      <c r="C182" s="306"/>
      <c r="D182" s="318"/>
      <c r="E182" s="318"/>
      <c r="F182" s="318"/>
      <c r="G182" s="318"/>
      <c r="H182" s="318"/>
      <c r="I182" s="318"/>
      <c r="J182" s="318"/>
      <c r="K182" s="318"/>
      <c r="L182" s="323"/>
      <c r="M182" s="1190"/>
    </row>
    <row r="183" spans="1:13" ht="7.5" customHeight="1">
      <c r="A183" s="306"/>
      <c r="B183" s="1201" t="str">
        <f>IF(F181="","",IF(F181&gt;=100,"申請要件を満たさないため申請不可","　"))</f>
        <v/>
      </c>
      <c r="C183" s="1202"/>
      <c r="D183" s="1202"/>
      <c r="E183" s="1202"/>
      <c r="F183" s="1202"/>
      <c r="G183" s="1202"/>
      <c r="H183" s="1202"/>
      <c r="I183" s="1202"/>
      <c r="J183" s="1202"/>
      <c r="K183" s="318"/>
      <c r="L183" s="323"/>
      <c r="M183" s="1190"/>
    </row>
    <row r="184" spans="1:13" ht="21" hidden="1" customHeight="1">
      <c r="A184" s="306"/>
      <c r="B184" s="1202"/>
      <c r="C184" s="1202"/>
      <c r="D184" s="1202"/>
      <c r="E184" s="1202"/>
      <c r="F184" s="1202"/>
      <c r="G184" s="1202"/>
      <c r="H184" s="1202"/>
      <c r="I184" s="1202"/>
      <c r="J184" s="1202"/>
      <c r="K184" s="318"/>
      <c r="L184" s="323"/>
      <c r="M184" s="85" t="str">
        <f>IF(F181="","",IF(F181&gt;=100,"申請要件を満たさないため申請不可","  "))</f>
        <v/>
      </c>
    </row>
    <row r="185" spans="1:13" ht="18" hidden="1" customHeight="1">
      <c r="A185" s="306"/>
      <c r="B185" s="306"/>
      <c r="C185" s="318"/>
      <c r="D185" s="318"/>
      <c r="E185" s="1213"/>
      <c r="F185" s="1213"/>
      <c r="G185" s="324"/>
      <c r="H185" s="1214"/>
      <c r="I185" s="1214"/>
      <c r="J185" s="318"/>
      <c r="K185" s="318"/>
      <c r="L185" s="323"/>
      <c r="M185" s="44"/>
    </row>
    <row r="186" spans="1:13" ht="13.7" customHeight="1">
      <c r="A186" s="306"/>
      <c r="B186" s="306"/>
      <c r="C186" s="306" t="s">
        <v>48</v>
      </c>
      <c r="D186" s="318"/>
      <c r="E186" s="318"/>
      <c r="F186" s="325"/>
      <c r="G186" s="318"/>
      <c r="H186" s="318"/>
      <c r="I186" s="318"/>
      <c r="J186" s="318"/>
      <c r="K186" s="318"/>
      <c r="L186" s="323"/>
      <c r="M186" s="85"/>
    </row>
    <row r="187" spans="1:13" ht="13.7" customHeight="1">
      <c r="A187" s="306"/>
      <c r="B187" s="306"/>
      <c r="C187" s="306" t="s">
        <v>2383</v>
      </c>
      <c r="D187" s="318"/>
      <c r="E187" s="318"/>
      <c r="F187" s="325"/>
      <c r="G187" s="318"/>
      <c r="H187" s="318" t="s">
        <v>2093</v>
      </c>
      <c r="I187" s="318"/>
      <c r="J187" s="318"/>
      <c r="K187" s="318"/>
      <c r="L187" s="323"/>
      <c r="M187" s="85"/>
    </row>
    <row r="188" spans="1:13" ht="13.7" customHeight="1">
      <c r="A188" s="306"/>
      <c r="B188" s="306"/>
      <c r="C188" s="306" t="s">
        <v>248</v>
      </c>
      <c r="D188" s="318"/>
      <c r="E188" s="318"/>
      <c r="F188" s="325"/>
      <c r="G188" s="318"/>
      <c r="H188" s="318" t="s">
        <v>79</v>
      </c>
      <c r="I188" s="318"/>
      <c r="J188" s="318"/>
      <c r="K188" s="318"/>
      <c r="L188" s="323"/>
      <c r="M188" s="85"/>
    </row>
    <row r="189" spans="1:13" ht="12" customHeight="1">
      <c r="A189" s="306"/>
      <c r="B189" s="306"/>
      <c r="C189" s="306"/>
      <c r="D189" s="306"/>
      <c r="E189" s="326"/>
      <c r="F189" s="326"/>
      <c r="G189" s="326"/>
      <c r="H189" s="326"/>
      <c r="I189" s="326"/>
      <c r="J189" s="306"/>
      <c r="K189" s="306"/>
      <c r="L189" s="307"/>
    </row>
    <row r="190" spans="1:13" ht="7.5" customHeight="1">
      <c r="A190" s="306"/>
      <c r="B190" s="306"/>
      <c r="C190" s="318"/>
      <c r="D190" s="318"/>
      <c r="E190" s="327"/>
      <c r="F190" s="327"/>
      <c r="G190" s="327"/>
      <c r="H190" s="327"/>
      <c r="I190" s="327"/>
      <c r="J190" s="318"/>
      <c r="K190" s="318"/>
      <c r="L190" s="323"/>
      <c r="M190" s="85"/>
    </row>
    <row r="191" spans="1:13" ht="7.5" customHeight="1">
      <c r="A191" s="306"/>
      <c r="B191" s="306"/>
      <c r="C191" s="306"/>
      <c r="D191" s="318"/>
      <c r="E191" s="327"/>
      <c r="F191" s="327"/>
      <c r="G191" s="327"/>
      <c r="H191" s="327"/>
      <c r="I191" s="327"/>
      <c r="J191" s="318"/>
      <c r="K191" s="318"/>
      <c r="L191" s="323"/>
      <c r="M191" s="85"/>
    </row>
    <row r="192" spans="1:13" ht="12.6" customHeight="1">
      <c r="A192" s="306"/>
      <c r="B192" s="1208"/>
      <c r="C192" s="1208"/>
      <c r="D192" s="1208"/>
      <c r="E192" s="327"/>
      <c r="F192" s="328"/>
      <c r="G192" s="327"/>
      <c r="H192" s="327"/>
      <c r="I192" s="327"/>
      <c r="J192" s="318"/>
      <c r="K192" s="318"/>
      <c r="L192" s="323"/>
      <c r="M192" s="85"/>
    </row>
    <row r="193" spans="1:12" ht="21" customHeight="1">
      <c r="A193" s="306"/>
      <c r="B193" s="1208"/>
      <c r="C193" s="1208"/>
      <c r="D193" s="1208"/>
      <c r="E193" s="327"/>
      <c r="F193" s="329"/>
      <c r="G193" s="327"/>
      <c r="H193" s="327"/>
      <c r="I193" s="327"/>
      <c r="J193" s="318"/>
      <c r="K193" s="318"/>
      <c r="L193" s="323"/>
    </row>
    <row r="194" spans="1:12" ht="13.5" customHeight="1">
      <c r="A194" s="306"/>
      <c r="B194" s="306"/>
      <c r="C194" s="306"/>
      <c r="D194" s="318"/>
      <c r="E194" s="318"/>
      <c r="F194" s="325"/>
      <c r="G194" s="318"/>
      <c r="H194" s="318"/>
      <c r="I194" s="318"/>
      <c r="J194" s="318"/>
      <c r="K194" s="318"/>
      <c r="L194" s="323"/>
    </row>
    <row r="195" spans="1:12" ht="13.5" hidden="1" customHeight="1">
      <c r="D195" s="9"/>
      <c r="E195" s="9"/>
      <c r="F195" s="11"/>
      <c r="G195" s="9"/>
      <c r="H195" s="9"/>
      <c r="I195" s="9"/>
      <c r="J195" s="9"/>
      <c r="K195" s="9"/>
      <c r="L195" s="85"/>
    </row>
    <row r="196" spans="1:12" ht="13.5" hidden="1" customHeight="1">
      <c r="D196" s="9"/>
      <c r="E196" s="9"/>
      <c r="F196" s="11"/>
      <c r="G196" s="9"/>
      <c r="H196" s="9"/>
      <c r="I196" s="9"/>
      <c r="J196" s="9"/>
      <c r="K196" s="9"/>
      <c r="L196" s="85"/>
    </row>
    <row r="197" spans="1:12" ht="13.5" customHeight="1">
      <c r="B197" s="1" t="s">
        <v>249</v>
      </c>
      <c r="D197" s="9"/>
      <c r="E197" s="9"/>
      <c r="F197" s="11"/>
      <c r="G197" s="9"/>
      <c r="H197" s="9"/>
      <c r="I197" s="9"/>
      <c r="J197" s="9"/>
      <c r="K197" s="9"/>
      <c r="L197" s="85"/>
    </row>
    <row r="198" spans="1:12" ht="18" customHeight="1">
      <c r="C198" s="1" t="s">
        <v>68</v>
      </c>
    </row>
    <row r="199" spans="1:12" ht="75" customHeight="1">
      <c r="D199" s="1111"/>
      <c r="E199" s="1140"/>
      <c r="F199" s="1140"/>
      <c r="G199" s="1140"/>
      <c r="H199" s="1140"/>
      <c r="I199" s="1140"/>
      <c r="J199" s="1141"/>
    </row>
    <row r="200" spans="1:12" ht="13.5" customHeight="1">
      <c r="D200" s="73"/>
      <c r="E200" s="73"/>
      <c r="F200" s="73"/>
      <c r="G200" s="73"/>
      <c r="H200" s="73"/>
      <c r="I200" s="73"/>
      <c r="J200" s="73"/>
    </row>
    <row r="201" spans="1:12">
      <c r="D201" s="1" t="s">
        <v>48</v>
      </c>
      <c r="E201" s="9"/>
    </row>
    <row r="202" spans="1:12">
      <c r="D202" s="1" t="s">
        <v>2091</v>
      </c>
      <c r="E202" s="9"/>
      <c r="G202" s="9" t="s">
        <v>2089</v>
      </c>
    </row>
    <row r="203" spans="1:12">
      <c r="A203" s="306"/>
      <c r="B203" s="306"/>
      <c r="C203" s="306"/>
      <c r="D203" s="330" t="s">
        <v>2092</v>
      </c>
      <c r="E203" s="318"/>
      <c r="F203" s="306"/>
      <c r="G203" s="331" t="s">
        <v>2090</v>
      </c>
      <c r="H203" s="306"/>
      <c r="I203" s="306"/>
      <c r="J203" s="306"/>
      <c r="K203" s="306"/>
      <c r="L203" s="307"/>
    </row>
    <row r="205" spans="1:12" ht="18" customHeight="1">
      <c r="B205" s="1" t="s">
        <v>2081</v>
      </c>
    </row>
    <row r="206" spans="1:12">
      <c r="B206" s="1" t="s">
        <v>69</v>
      </c>
    </row>
    <row r="207" spans="1:12">
      <c r="C207" s="1" t="s">
        <v>2384</v>
      </c>
    </row>
    <row r="208" spans="1:12" ht="13.5" customHeight="1"/>
    <row r="209" spans="2:12" ht="13.5" customHeight="1">
      <c r="B209" s="1" t="s">
        <v>2082</v>
      </c>
    </row>
    <row r="210" spans="2:12" ht="18" customHeight="1">
      <c r="C210" s="1" t="s">
        <v>2384</v>
      </c>
    </row>
    <row r="211" spans="2:12">
      <c r="C211" s="79"/>
    </row>
    <row r="212" spans="2:12">
      <c r="B212" s="47"/>
      <c r="C212" s="47"/>
      <c r="D212" s="94"/>
      <c r="E212" s="94"/>
      <c r="F212" s="95"/>
      <c r="G212" s="94"/>
      <c r="H212" s="94"/>
      <c r="I212" s="47"/>
      <c r="J212" s="47"/>
      <c r="K212" s="47"/>
      <c r="L212" s="98"/>
    </row>
    <row r="213" spans="2:12">
      <c r="B213" s="47"/>
      <c r="C213" s="47"/>
      <c r="D213" s="94"/>
      <c r="E213" s="94"/>
      <c r="F213" s="95"/>
      <c r="G213" s="94"/>
      <c r="H213" s="94"/>
      <c r="I213" s="47"/>
      <c r="J213" s="47"/>
      <c r="K213" s="47"/>
      <c r="L213" s="98"/>
    </row>
    <row r="214" spans="2:12">
      <c r="B214" s="47"/>
      <c r="C214" s="47"/>
      <c r="D214" s="47"/>
      <c r="E214" s="47"/>
      <c r="F214" s="47"/>
      <c r="G214" s="47"/>
      <c r="H214" s="47"/>
      <c r="I214" s="47"/>
      <c r="J214" s="47"/>
      <c r="K214" s="47"/>
      <c r="L214" s="98"/>
    </row>
    <row r="215" spans="2:12" ht="13.5" customHeight="1">
      <c r="B215" s="47"/>
      <c r="C215" s="1203"/>
      <c r="D215" s="1204"/>
      <c r="E215" s="1204"/>
      <c r="F215" s="1204"/>
      <c r="G215" s="1204"/>
      <c r="H215" s="1204"/>
      <c r="I215" s="1204"/>
      <c r="J215" s="1204"/>
      <c r="K215" s="47"/>
      <c r="L215" s="98"/>
    </row>
    <row r="216" spans="2:12" ht="13.5" customHeight="1">
      <c r="B216" s="47"/>
      <c r="C216" s="1204"/>
      <c r="D216" s="1204"/>
      <c r="E216" s="1204"/>
      <c r="F216" s="1204"/>
      <c r="G216" s="1204"/>
      <c r="H216" s="1204"/>
      <c r="I216" s="1204"/>
      <c r="J216" s="1204"/>
      <c r="K216" s="94"/>
      <c r="L216" s="99"/>
    </row>
    <row r="217" spans="2:12" ht="13.5" customHeight="1">
      <c r="B217" s="47"/>
      <c r="C217" s="1204"/>
      <c r="D217" s="1204"/>
      <c r="E217" s="1204"/>
      <c r="F217" s="1204"/>
      <c r="G217" s="1204"/>
      <c r="H217" s="1204"/>
      <c r="I217" s="1204"/>
      <c r="J217" s="1204"/>
      <c r="K217" s="94"/>
      <c r="L217" s="99"/>
    </row>
    <row r="218" spans="2:12" ht="13.5" customHeight="1">
      <c r="B218" s="47"/>
      <c r="C218" s="1204"/>
      <c r="D218" s="1204"/>
      <c r="E218" s="1204"/>
      <c r="F218" s="1204"/>
      <c r="G218" s="1204"/>
      <c r="H218" s="1204"/>
      <c r="I218" s="1204"/>
      <c r="J218" s="1204"/>
      <c r="K218" s="94"/>
      <c r="L218" s="99"/>
    </row>
    <row r="219" spans="2:12" ht="13.5" customHeight="1">
      <c r="B219" s="47"/>
      <c r="C219" s="1204"/>
      <c r="D219" s="1204"/>
      <c r="E219" s="1204"/>
      <c r="F219" s="1204"/>
      <c r="G219" s="1204"/>
      <c r="H219" s="1204"/>
      <c r="I219" s="1204"/>
      <c r="J219" s="1204"/>
      <c r="K219" s="94"/>
      <c r="L219" s="99"/>
    </row>
    <row r="220" spans="2:12" ht="13.5" customHeight="1">
      <c r="B220" s="47"/>
      <c r="C220" s="1204"/>
      <c r="D220" s="1204"/>
      <c r="E220" s="1204"/>
      <c r="F220" s="1204"/>
      <c r="G220" s="1204"/>
      <c r="H220" s="1204"/>
      <c r="I220" s="1204"/>
      <c r="J220" s="1204"/>
      <c r="K220" s="94"/>
      <c r="L220" s="99"/>
    </row>
    <row r="221" spans="2:12">
      <c r="B221" s="47"/>
      <c r="C221" s="1204"/>
      <c r="D221" s="1204"/>
      <c r="E221" s="1204"/>
      <c r="F221" s="1204"/>
      <c r="G221" s="1204"/>
      <c r="H221" s="1204"/>
      <c r="I221" s="1204"/>
      <c r="J221" s="1204"/>
      <c r="K221" s="47"/>
      <c r="L221" s="98"/>
    </row>
    <row r="223" spans="2:12" ht="18" customHeight="1">
      <c r="F223" s="79"/>
      <c r="G223" s="79"/>
      <c r="H223" s="79"/>
      <c r="I223" s="79"/>
    </row>
    <row r="224" spans="2:12">
      <c r="F224" s="79"/>
      <c r="G224" s="79"/>
      <c r="H224" s="79"/>
      <c r="I224" s="79"/>
    </row>
    <row r="225" spans="2:10">
      <c r="F225" s="79"/>
      <c r="G225" s="79"/>
      <c r="H225" s="79"/>
      <c r="I225" s="79"/>
    </row>
    <row r="227" spans="2:10" ht="18" customHeight="1">
      <c r="B227" s="1" t="s">
        <v>2099</v>
      </c>
    </row>
    <row r="228" spans="2:10" ht="13.5" customHeight="1"/>
    <row r="229" spans="2:10" ht="13.5" customHeight="1">
      <c r="B229" s="1" t="s">
        <v>2347</v>
      </c>
    </row>
    <row r="230" spans="2:10" ht="30" customHeight="1">
      <c r="C230" s="1207" t="s">
        <v>237</v>
      </c>
      <c r="D230" s="1207"/>
      <c r="E230" s="1207"/>
      <c r="F230" s="1207"/>
      <c r="G230" s="1207"/>
      <c r="H230" s="1207"/>
      <c r="I230" s="1207"/>
      <c r="J230" s="1207"/>
    </row>
    <row r="231" spans="2:10" ht="18" customHeight="1">
      <c r="C231" s="1207" t="s">
        <v>236</v>
      </c>
      <c r="D231" s="1207"/>
      <c r="E231" s="1207"/>
      <c r="F231" s="1207"/>
      <c r="G231" s="1207"/>
      <c r="H231" s="1207"/>
      <c r="I231" s="1207"/>
      <c r="J231" s="1207"/>
    </row>
    <row r="232" spans="2:10" ht="13.5" customHeight="1">
      <c r="C232" s="37"/>
      <c r="D232" s="38"/>
      <c r="E232" s="38"/>
      <c r="F232" s="38"/>
      <c r="G232" s="38"/>
      <c r="H232" s="38"/>
      <c r="I232" s="38"/>
      <c r="J232" s="39"/>
    </row>
    <row r="233" spans="2:10" ht="13.5" customHeight="1">
      <c r="C233" s="40"/>
      <c r="D233" s="41"/>
      <c r="E233" s="41"/>
      <c r="F233" s="100"/>
      <c r="G233" s="100"/>
      <c r="H233" s="41"/>
      <c r="I233" s="100"/>
      <c r="J233" s="101"/>
    </row>
    <row r="234" spans="2:10" ht="13.5" customHeight="1">
      <c r="C234" s="40"/>
      <c r="D234" s="41"/>
      <c r="E234" s="41"/>
      <c r="F234" s="100"/>
      <c r="G234" s="100"/>
      <c r="H234" s="41"/>
      <c r="I234" s="100"/>
      <c r="J234" s="101"/>
    </row>
    <row r="235" spans="2:10" ht="13.5" customHeight="1">
      <c r="C235" s="40"/>
      <c r="D235" s="41"/>
      <c r="E235" s="41"/>
      <c r="F235" s="100"/>
      <c r="G235" s="100"/>
      <c r="H235" s="41"/>
      <c r="I235" s="100"/>
      <c r="J235" s="101"/>
    </row>
    <row r="236" spans="2:10" ht="13.5" customHeight="1">
      <c r="C236" s="40"/>
      <c r="D236" s="41"/>
      <c r="E236" s="41"/>
      <c r="F236" s="100"/>
      <c r="G236" s="100"/>
      <c r="H236" s="41"/>
      <c r="I236" s="100"/>
      <c r="J236" s="101"/>
    </row>
    <row r="237" spans="2:10" ht="13.5" customHeight="1">
      <c r="C237" s="40"/>
      <c r="D237" s="41"/>
      <c r="E237" s="41"/>
      <c r="F237" s="100"/>
      <c r="G237" s="100"/>
      <c r="H237" s="41"/>
      <c r="I237" s="100"/>
      <c r="J237" s="101"/>
    </row>
    <row r="238" spans="2:10" ht="13.5" customHeight="1">
      <c r="C238" s="40"/>
      <c r="D238" s="41"/>
      <c r="E238" s="41"/>
      <c r="F238" s="41"/>
      <c r="G238" s="41"/>
      <c r="H238" s="41"/>
      <c r="I238" s="41"/>
      <c r="J238" s="42"/>
    </row>
    <row r="239" spans="2:10" ht="13.5" customHeight="1">
      <c r="C239" s="40"/>
      <c r="D239" s="41"/>
      <c r="E239" s="41"/>
      <c r="F239" s="41"/>
      <c r="G239" s="41"/>
      <c r="H239" s="41"/>
      <c r="I239" s="41"/>
      <c r="J239" s="42"/>
    </row>
    <row r="240" spans="2:10" ht="13.5" customHeight="1">
      <c r="C240" s="40"/>
      <c r="D240" s="41"/>
      <c r="E240" s="41"/>
      <c r="F240" s="41"/>
      <c r="G240" s="41"/>
      <c r="H240" s="41"/>
      <c r="I240" s="41"/>
      <c r="J240" s="42"/>
    </row>
    <row r="241" spans="3:13" ht="13.5" customHeight="1">
      <c r="C241" s="40"/>
      <c r="D241" s="41"/>
      <c r="E241" s="41"/>
      <c r="F241" s="100"/>
      <c r="G241" s="100"/>
      <c r="H241" s="41"/>
      <c r="I241" s="41"/>
      <c r="J241" s="42"/>
    </row>
    <row r="242" spans="3:13" ht="13.5" customHeight="1">
      <c r="C242" s="40"/>
      <c r="D242" s="41"/>
      <c r="E242" s="41"/>
      <c r="F242" s="100"/>
      <c r="G242" s="100"/>
      <c r="H242" s="41"/>
      <c r="I242" s="41"/>
      <c r="J242" s="42"/>
    </row>
    <row r="243" spans="3:13" ht="13.5" customHeight="1">
      <c r="C243" s="40"/>
      <c r="D243" s="41"/>
      <c r="E243" s="41"/>
      <c r="F243" s="100"/>
      <c r="G243" s="100"/>
      <c r="H243" s="41"/>
      <c r="I243" s="41"/>
      <c r="J243" s="42"/>
    </row>
    <row r="244" spans="3:13" ht="13.5" customHeight="1">
      <c r="C244" s="40"/>
      <c r="D244" s="41"/>
      <c r="E244" s="41"/>
      <c r="F244" s="100"/>
      <c r="G244" s="100"/>
      <c r="H244" s="41"/>
      <c r="I244" s="41"/>
      <c r="J244" s="42"/>
    </row>
    <row r="245" spans="3:13" ht="13.5" customHeight="1">
      <c r="C245" s="40"/>
      <c r="D245" s="41"/>
      <c r="E245" s="41"/>
      <c r="F245" s="41"/>
      <c r="G245" s="41"/>
      <c r="H245" s="41"/>
      <c r="I245" s="41"/>
      <c r="J245" s="42"/>
    </row>
    <row r="246" spans="3:13" ht="13.5" customHeight="1">
      <c r="C246" s="40"/>
      <c r="D246" s="41"/>
      <c r="E246" s="41"/>
      <c r="F246" s="41"/>
      <c r="G246" s="41"/>
      <c r="H246" s="41"/>
      <c r="I246" s="41"/>
      <c r="J246" s="42"/>
    </row>
    <row r="247" spans="3:13" ht="13.5" customHeight="1">
      <c r="C247" s="40"/>
      <c r="D247" s="41"/>
      <c r="E247" s="41"/>
      <c r="F247" s="41"/>
      <c r="G247" s="41"/>
      <c r="H247" s="41"/>
      <c r="I247" s="41"/>
      <c r="J247" s="42"/>
      <c r="M247" s="83" t="s">
        <v>2079</v>
      </c>
    </row>
    <row r="248" spans="3:13" ht="13.5" customHeight="1">
      <c r="C248" s="40"/>
      <c r="D248" s="41"/>
      <c r="E248" s="41"/>
      <c r="F248" s="100"/>
      <c r="G248" s="100"/>
      <c r="H248" s="41"/>
      <c r="I248" s="100"/>
      <c r="J248" s="101"/>
    </row>
    <row r="249" spans="3:13" ht="13.5" customHeight="1">
      <c r="C249" s="40"/>
      <c r="D249" s="41"/>
      <c r="E249" s="41"/>
      <c r="F249" s="100"/>
      <c r="G249" s="100"/>
      <c r="H249" s="41"/>
      <c r="I249" s="100"/>
      <c r="J249" s="101"/>
    </row>
    <row r="250" spans="3:13" ht="13.5" customHeight="1">
      <c r="C250" s="40"/>
      <c r="D250" s="41"/>
      <c r="E250" s="41"/>
      <c r="F250" s="100"/>
      <c r="G250" s="100"/>
      <c r="H250" s="41"/>
      <c r="I250" s="100"/>
      <c r="J250" s="101"/>
    </row>
    <row r="251" spans="3:13" ht="13.5" customHeight="1">
      <c r="C251" s="40"/>
      <c r="D251" s="41"/>
      <c r="E251" s="41"/>
      <c r="F251" s="100"/>
      <c r="G251" s="100"/>
      <c r="H251" s="41"/>
      <c r="I251" s="100"/>
      <c r="J251" s="101"/>
    </row>
    <row r="252" spans="3:13" ht="13.5" customHeight="1">
      <c r="C252" s="40"/>
      <c r="D252" s="41"/>
      <c r="E252" s="41"/>
      <c r="F252" s="41"/>
      <c r="G252" s="41"/>
      <c r="H252" s="41"/>
      <c r="I252" s="41"/>
      <c r="J252" s="42"/>
    </row>
    <row r="253" spans="3:13" ht="13.5" customHeight="1">
      <c r="C253" s="40"/>
      <c r="D253" s="41"/>
      <c r="E253" s="41"/>
      <c r="F253" s="41"/>
      <c r="G253" s="41"/>
      <c r="H253" s="41"/>
      <c r="I253" s="41"/>
      <c r="J253" s="42"/>
    </row>
    <row r="254" spans="3:13" ht="13.5" customHeight="1">
      <c r="C254" s="40"/>
      <c r="D254" s="41"/>
      <c r="E254" s="41"/>
      <c r="F254" s="41"/>
      <c r="G254" s="41"/>
      <c r="H254" s="41"/>
      <c r="I254" s="41"/>
      <c r="J254" s="42"/>
    </row>
    <row r="255" spans="3:13" ht="13.5" customHeight="1">
      <c r="C255" s="40"/>
      <c r="D255" s="100"/>
      <c r="E255" s="100"/>
      <c r="F255" s="41"/>
      <c r="G255" s="41"/>
      <c r="H255" s="100"/>
      <c r="I255" s="100"/>
      <c r="J255" s="42"/>
    </row>
    <row r="256" spans="3:13" ht="13.5" customHeight="1">
      <c r="C256" s="40"/>
      <c r="D256" s="100"/>
      <c r="E256" s="100"/>
      <c r="F256" s="41"/>
      <c r="G256" s="41"/>
      <c r="H256" s="100"/>
      <c r="I256" s="100"/>
      <c r="J256" s="42"/>
    </row>
    <row r="257" spans="2:11" ht="13.5" customHeight="1">
      <c r="C257" s="40"/>
      <c r="D257" s="100"/>
      <c r="E257" s="100"/>
      <c r="F257" s="41"/>
      <c r="G257" s="41"/>
      <c r="H257" s="100"/>
      <c r="I257" s="100"/>
      <c r="J257" s="42"/>
    </row>
    <row r="258" spans="2:11" ht="13.5" customHeight="1">
      <c r="C258" s="40"/>
      <c r="D258" s="100"/>
      <c r="E258" s="100"/>
      <c r="F258" s="41"/>
      <c r="G258" s="41"/>
      <c r="H258" s="100"/>
      <c r="I258" s="100"/>
      <c r="J258" s="42"/>
    </row>
    <row r="259" spans="2:11" ht="13.5" customHeight="1">
      <c r="C259" s="40"/>
      <c r="D259" s="41"/>
      <c r="E259" s="41"/>
      <c r="F259" s="41"/>
      <c r="G259" s="41"/>
      <c r="H259" s="41"/>
      <c r="I259" s="41"/>
      <c r="J259" s="42"/>
    </row>
    <row r="260" spans="2:11" ht="13.5" customHeight="1">
      <c r="C260" s="40"/>
      <c r="D260" s="41"/>
      <c r="E260" s="41"/>
      <c r="F260" s="41"/>
      <c r="G260" s="41"/>
      <c r="H260" s="41"/>
      <c r="I260" s="41"/>
      <c r="J260" s="42"/>
    </row>
    <row r="261" spans="2:11" ht="13.5" customHeight="1">
      <c r="C261" s="40"/>
      <c r="D261" s="41"/>
      <c r="E261" s="41"/>
      <c r="F261" s="41"/>
      <c r="G261" s="41"/>
      <c r="H261" s="41"/>
      <c r="I261" s="41"/>
      <c r="J261" s="42"/>
    </row>
    <row r="262" spans="2:11" ht="13.5" customHeight="1">
      <c r="C262" s="40"/>
      <c r="D262" s="41"/>
      <c r="E262" s="41"/>
      <c r="F262" s="41"/>
      <c r="G262" s="41"/>
      <c r="H262" s="41"/>
      <c r="I262" s="41"/>
      <c r="J262" s="42"/>
    </row>
    <row r="263" spans="2:11" ht="13.5" customHeight="1">
      <c r="C263" s="40"/>
      <c r="D263" s="41"/>
      <c r="E263" s="41"/>
      <c r="F263" s="41"/>
      <c r="G263" s="41"/>
      <c r="H263" s="41"/>
      <c r="I263" s="41"/>
      <c r="J263" s="42"/>
    </row>
    <row r="264" spans="2:11" ht="13.5" customHeight="1">
      <c r="C264" s="40"/>
      <c r="D264" s="41"/>
      <c r="E264" s="41"/>
      <c r="F264" s="41"/>
      <c r="G264" s="41"/>
      <c r="H264" s="41"/>
      <c r="I264" s="41"/>
      <c r="J264" s="42"/>
    </row>
    <row r="265" spans="2:11" ht="13.5" customHeight="1">
      <c r="C265" s="40"/>
      <c r="D265" s="41"/>
      <c r="E265" s="41"/>
      <c r="F265" s="41"/>
      <c r="G265" s="41"/>
      <c r="H265" s="41"/>
      <c r="I265" s="41"/>
      <c r="J265" s="42"/>
    </row>
    <row r="266" spans="2:11" ht="13.5" customHeight="1">
      <c r="C266" s="40"/>
      <c r="D266" s="41"/>
      <c r="E266" s="41"/>
      <c r="F266" s="41"/>
      <c r="G266" s="41"/>
      <c r="H266" s="41"/>
      <c r="I266" s="41"/>
      <c r="J266" s="42"/>
    </row>
    <row r="267" spans="2:11" ht="13.5" customHeight="1">
      <c r="C267" s="40"/>
      <c r="D267" s="41"/>
      <c r="E267" s="41"/>
      <c r="F267" s="41"/>
      <c r="G267" s="41"/>
      <c r="H267" s="41"/>
      <c r="I267" s="41"/>
      <c r="J267" s="42"/>
    </row>
    <row r="268" spans="2:11" ht="13.5" customHeight="1">
      <c r="C268" s="40"/>
      <c r="D268" s="41"/>
      <c r="E268" s="41"/>
      <c r="F268" s="41"/>
      <c r="G268" s="41"/>
      <c r="H268" s="41"/>
      <c r="I268" s="41"/>
      <c r="J268" s="42"/>
    </row>
    <row r="269" spans="2:11" ht="13.5" customHeight="1">
      <c r="C269" s="97"/>
      <c r="D269" s="97"/>
      <c r="E269" s="97"/>
      <c r="F269" s="97"/>
      <c r="G269" s="97"/>
      <c r="H269" s="97"/>
      <c r="I269" s="97"/>
      <c r="J269" s="97"/>
      <c r="K269" s="47"/>
    </row>
    <row r="270" spans="2:11" ht="13.5" customHeight="1">
      <c r="B270" s="1" t="s">
        <v>2111</v>
      </c>
      <c r="D270" s="9"/>
      <c r="E270" s="9"/>
      <c r="F270" s="11"/>
      <c r="G270" s="9"/>
      <c r="H270" s="9"/>
      <c r="K270" s="47"/>
    </row>
    <row r="271" spans="2:11" ht="13.5" customHeight="1">
      <c r="B271" s="1" t="s">
        <v>2074</v>
      </c>
      <c r="D271" s="9"/>
      <c r="E271" s="9"/>
      <c r="F271" s="11"/>
      <c r="G271" s="9"/>
      <c r="H271" s="9"/>
      <c r="K271" s="47"/>
    </row>
    <row r="272" spans="2:11" ht="13.5" customHeight="1">
      <c r="K272" s="47"/>
    </row>
    <row r="273" spans="2:12" ht="13.5" customHeight="1">
      <c r="C273" s="1215"/>
      <c r="D273" s="1216"/>
      <c r="E273" s="1216"/>
      <c r="F273" s="1216"/>
      <c r="G273" s="1216"/>
      <c r="H273" s="1216"/>
      <c r="I273" s="1216"/>
      <c r="J273" s="1217"/>
      <c r="K273" s="47"/>
    </row>
    <row r="274" spans="2:12" ht="13.5" customHeight="1">
      <c r="C274" s="1218"/>
      <c r="D274" s="1219"/>
      <c r="E274" s="1219"/>
      <c r="F274" s="1219"/>
      <c r="G274" s="1219"/>
      <c r="H274" s="1219"/>
      <c r="I274" s="1219"/>
      <c r="J274" s="1220"/>
      <c r="K274" s="47"/>
    </row>
    <row r="275" spans="2:12" ht="13.5" customHeight="1">
      <c r="C275" s="1218"/>
      <c r="D275" s="1219"/>
      <c r="E275" s="1219"/>
      <c r="F275" s="1219"/>
      <c r="G275" s="1219"/>
      <c r="H275" s="1219"/>
      <c r="I275" s="1219"/>
      <c r="J275" s="1220"/>
      <c r="K275" s="47"/>
    </row>
    <row r="276" spans="2:12" ht="13.5" customHeight="1">
      <c r="C276" s="1218"/>
      <c r="D276" s="1219"/>
      <c r="E276" s="1219"/>
      <c r="F276" s="1219"/>
      <c r="G276" s="1219"/>
      <c r="H276" s="1219"/>
      <c r="I276" s="1219"/>
      <c r="J276" s="1220"/>
      <c r="K276" s="47"/>
    </row>
    <row r="277" spans="2:12" ht="13.5" customHeight="1">
      <c r="C277" s="1218"/>
      <c r="D277" s="1219"/>
      <c r="E277" s="1219"/>
      <c r="F277" s="1219"/>
      <c r="G277" s="1219"/>
      <c r="H277" s="1219"/>
      <c r="I277" s="1219"/>
      <c r="J277" s="1220"/>
      <c r="K277" s="47"/>
    </row>
    <row r="278" spans="2:12" ht="13.5" customHeight="1">
      <c r="C278" s="1218"/>
      <c r="D278" s="1219"/>
      <c r="E278" s="1219"/>
      <c r="F278" s="1219"/>
      <c r="G278" s="1219"/>
      <c r="H278" s="1219"/>
      <c r="I278" s="1219"/>
      <c r="J278" s="1220"/>
      <c r="K278" s="47"/>
    </row>
    <row r="279" spans="2:12" ht="13.5" customHeight="1">
      <c r="C279" s="1221"/>
      <c r="D279" s="1222"/>
      <c r="E279" s="1222"/>
      <c r="F279" s="1222"/>
      <c r="G279" s="1222"/>
      <c r="H279" s="1222"/>
      <c r="I279" s="1222"/>
      <c r="J279" s="1223"/>
      <c r="K279" s="47"/>
    </row>
    <row r="280" spans="2:12" ht="13.5" customHeight="1">
      <c r="C280" s="96"/>
      <c r="D280" s="96"/>
      <c r="E280" s="96"/>
      <c r="F280" s="96"/>
      <c r="G280" s="96"/>
      <c r="H280" s="96"/>
      <c r="I280" s="96"/>
      <c r="J280" s="96"/>
      <c r="K280" s="47"/>
    </row>
    <row r="281" spans="2:12" ht="13.5" customHeight="1">
      <c r="C281" s="96"/>
      <c r="D281" s="96"/>
      <c r="E281" s="96"/>
      <c r="F281" s="96"/>
      <c r="G281" s="96"/>
      <c r="H281" s="96"/>
      <c r="I281" s="96"/>
      <c r="J281" s="96"/>
      <c r="K281" s="47"/>
    </row>
    <row r="282" spans="2:12" ht="13.5" customHeight="1">
      <c r="C282" s="96"/>
      <c r="D282" s="96"/>
      <c r="E282" s="96"/>
      <c r="F282" s="96"/>
      <c r="G282" s="96"/>
      <c r="H282" s="96"/>
      <c r="I282" s="96"/>
      <c r="J282" s="96"/>
      <c r="K282" s="47"/>
    </row>
    <row r="283" spans="2:12" ht="13.5" hidden="1" customHeight="1">
      <c r="C283" s="47"/>
      <c r="D283" s="47"/>
      <c r="E283" s="47"/>
      <c r="F283" s="47"/>
      <c r="G283" s="47"/>
      <c r="H283" s="47"/>
      <c r="I283" s="47"/>
      <c r="J283" s="47"/>
      <c r="K283" s="47"/>
    </row>
    <row r="284" spans="2:12" ht="18" customHeight="1">
      <c r="B284" s="74" t="s">
        <v>2100</v>
      </c>
      <c r="C284" s="32"/>
    </row>
    <row r="285" spans="2:12" ht="13.5" customHeight="1">
      <c r="B285" s="74"/>
      <c r="C285" s="32"/>
    </row>
    <row r="286" spans="2:12">
      <c r="B286" s="5" t="s">
        <v>83</v>
      </c>
    </row>
    <row r="287" spans="2:12" ht="15.95" customHeight="1">
      <c r="C287" s="75" t="s">
        <v>87</v>
      </c>
      <c r="D287" s="75"/>
      <c r="E287" s="75"/>
      <c r="F287" s="75"/>
      <c r="G287" s="75"/>
      <c r="H287" s="75"/>
      <c r="I287" s="75"/>
      <c r="J287" s="75"/>
      <c r="K287" s="75"/>
      <c r="L287" s="87"/>
    </row>
    <row r="288" spans="2:12" ht="15.95" customHeight="1">
      <c r="C288" s="75" t="s">
        <v>86</v>
      </c>
      <c r="D288" s="75"/>
      <c r="E288" s="75"/>
      <c r="F288" s="75"/>
      <c r="G288" s="75"/>
      <c r="H288" s="75"/>
      <c r="I288" s="75"/>
      <c r="J288" s="75"/>
      <c r="K288" s="75"/>
      <c r="L288" s="87"/>
    </row>
    <row r="289" spans="2:13" ht="15.95" customHeight="1">
      <c r="C289" s="35" t="s">
        <v>78</v>
      </c>
      <c r="E289" s="35"/>
      <c r="L289" s="86"/>
      <c r="M289" s="87"/>
    </row>
    <row r="290" spans="2:13" ht="15.95" customHeight="1">
      <c r="C290" s="35" t="s">
        <v>2385</v>
      </c>
      <c r="E290" s="35"/>
      <c r="L290" s="86"/>
      <c r="M290" s="86"/>
    </row>
    <row r="291" spans="2:13" ht="7.5" customHeight="1">
      <c r="C291" s="35"/>
      <c r="E291" s="35"/>
      <c r="L291" s="86"/>
      <c r="M291" s="86"/>
    </row>
    <row r="292" spans="2:13" ht="30" customHeight="1">
      <c r="B292" s="1210" t="s">
        <v>75</v>
      </c>
      <c r="C292" s="1211"/>
      <c r="D292" s="1212"/>
      <c r="E292" s="51" t="s">
        <v>76</v>
      </c>
      <c r="F292" s="697" t="s">
        <v>77</v>
      </c>
      <c r="G292" s="701"/>
      <c r="H292" s="701"/>
      <c r="I292" s="701"/>
      <c r="J292" s="702"/>
      <c r="M292" s="86"/>
    </row>
    <row r="293" spans="2:13" ht="37.700000000000003" customHeight="1">
      <c r="B293" s="1108" t="s">
        <v>73</v>
      </c>
      <c r="C293" s="1176"/>
      <c r="D293" s="1177"/>
      <c r="E293" s="43"/>
      <c r="F293" s="1111"/>
      <c r="G293" s="1140"/>
      <c r="H293" s="1140"/>
      <c r="I293" s="1140"/>
      <c r="J293" s="1141"/>
      <c r="M293" s="72" t="str">
        <f>IF(E293="","←【事項の有無】が選択されていません。必ず選択してください",IF(E293=" ","",""))</f>
        <v>←【事項の有無】が選択されていません。必ず選択してください</v>
      </c>
    </row>
    <row r="294" spans="2:13" ht="37.700000000000003" customHeight="1">
      <c r="B294" s="708" t="s">
        <v>70</v>
      </c>
      <c r="C294" s="1115"/>
      <c r="D294" s="1142"/>
      <c r="E294" s="43"/>
      <c r="F294" s="1111"/>
      <c r="G294" s="1140"/>
      <c r="H294" s="1140"/>
      <c r="I294" s="1140"/>
      <c r="J294" s="1141"/>
      <c r="M294" s="72" t="str">
        <f t="shared" ref="M294:M298" si="2">IF(E294="","←【事項の有無】が選択されていません。必ず選択してください",IF(E294=" ","",""))</f>
        <v>←【事項の有無】が選択されていません。必ず選択してください</v>
      </c>
    </row>
    <row r="295" spans="2:13" ht="37.700000000000003" customHeight="1">
      <c r="B295" s="708" t="s">
        <v>71</v>
      </c>
      <c r="C295" s="1115"/>
      <c r="D295" s="1142"/>
      <c r="E295" s="43"/>
      <c r="F295" s="1111"/>
      <c r="G295" s="1140"/>
      <c r="H295" s="1140"/>
      <c r="I295" s="1140"/>
      <c r="J295" s="1141"/>
      <c r="M295" s="72" t="str">
        <f t="shared" si="2"/>
        <v>←【事項の有無】が選択されていません。必ず選択してください</v>
      </c>
    </row>
    <row r="296" spans="2:13" ht="37.700000000000003" customHeight="1">
      <c r="B296" s="1108" t="s">
        <v>74</v>
      </c>
      <c r="C296" s="1176"/>
      <c r="D296" s="1177"/>
      <c r="E296" s="43"/>
      <c r="F296" s="1111"/>
      <c r="G296" s="1140"/>
      <c r="H296" s="1140"/>
      <c r="I296" s="1140"/>
      <c r="J296" s="1141"/>
      <c r="M296" s="72" t="str">
        <f t="shared" si="2"/>
        <v>←【事項の有無】が選択されていません。必ず選択してください</v>
      </c>
    </row>
    <row r="297" spans="2:13" ht="37.700000000000003" customHeight="1">
      <c r="B297" s="1108" t="s">
        <v>259</v>
      </c>
      <c r="C297" s="1176"/>
      <c r="D297" s="1177"/>
      <c r="E297" s="43"/>
      <c r="F297" s="1111"/>
      <c r="G297" s="1140"/>
      <c r="H297" s="1140"/>
      <c r="I297" s="1140"/>
      <c r="J297" s="1141"/>
      <c r="M297" s="72" t="str">
        <f t="shared" si="2"/>
        <v>←【事項の有無】が選択されていません。必ず選択してください</v>
      </c>
    </row>
    <row r="298" spans="2:13" ht="37.700000000000003" customHeight="1">
      <c r="B298" s="1108" t="s">
        <v>72</v>
      </c>
      <c r="C298" s="1176"/>
      <c r="D298" s="1177"/>
      <c r="E298" s="43"/>
      <c r="F298" s="1111"/>
      <c r="G298" s="1140"/>
      <c r="H298" s="1140"/>
      <c r="I298" s="1140"/>
      <c r="J298" s="1141"/>
      <c r="M298" s="72" t="str">
        <f t="shared" si="2"/>
        <v>←【事項の有無】が選択されていません。必ず選択してください</v>
      </c>
    </row>
    <row r="299" spans="2:13" ht="13.5" customHeight="1">
      <c r="C299" s="73"/>
      <c r="D299" s="73"/>
      <c r="E299" s="73"/>
      <c r="F299" s="73"/>
      <c r="G299" s="73"/>
      <c r="H299" s="73"/>
      <c r="I299" s="73"/>
      <c r="J299" s="73"/>
    </row>
    <row r="301" spans="2:13">
      <c r="B301" s="1" t="s">
        <v>84</v>
      </c>
    </row>
    <row r="302" spans="2:13" ht="61.7" customHeight="1">
      <c r="B302" s="1111"/>
      <c r="C302" s="1205"/>
      <c r="D302" s="1205"/>
      <c r="E302" s="1205"/>
      <c r="F302" s="1205"/>
      <c r="G302" s="1205"/>
      <c r="H302" s="1205"/>
      <c r="I302" s="1205"/>
      <c r="J302" s="1206"/>
    </row>
    <row r="304" spans="2:13" ht="18" customHeight="1">
      <c r="B304" s="1" t="s">
        <v>85</v>
      </c>
    </row>
    <row r="305" spans="1:13">
      <c r="C305" s="1" t="s">
        <v>2104</v>
      </c>
    </row>
    <row r="306" spans="1:13" ht="27.95" customHeight="1">
      <c r="B306" s="1108" t="s">
        <v>81</v>
      </c>
      <c r="C306" s="709"/>
      <c r="D306" s="709"/>
      <c r="E306" s="1109"/>
      <c r="F306" s="1110"/>
      <c r="G306" s="1110"/>
      <c r="H306" s="1110"/>
      <c r="I306" s="1110"/>
      <c r="J306" s="1110"/>
    </row>
    <row r="307" spans="1:13" ht="27.95" customHeight="1">
      <c r="B307" s="1108" t="s">
        <v>2110</v>
      </c>
      <c r="C307" s="709"/>
      <c r="D307" s="709"/>
      <c r="E307" s="1109"/>
      <c r="F307" s="1111"/>
      <c r="G307" s="1112"/>
      <c r="H307" s="1112"/>
      <c r="I307" s="1112"/>
      <c r="J307" s="1113"/>
    </row>
    <row r="308" spans="1:13" ht="27.95" customHeight="1">
      <c r="B308" s="1108" t="s">
        <v>82</v>
      </c>
      <c r="C308" s="709"/>
      <c r="D308" s="709"/>
      <c r="E308" s="1109"/>
      <c r="F308" s="1110"/>
      <c r="G308" s="1110"/>
      <c r="H308" s="1110"/>
      <c r="I308" s="1110"/>
      <c r="J308" s="1110"/>
    </row>
    <row r="310" spans="1:13">
      <c r="C310" s="1" t="s">
        <v>2105</v>
      </c>
    </row>
    <row r="311" spans="1:13" ht="27.95" customHeight="1">
      <c r="B311" s="1108" t="s">
        <v>261</v>
      </c>
      <c r="C311" s="709"/>
      <c r="D311" s="709"/>
      <c r="E311" s="1109"/>
      <c r="F311" s="1110"/>
      <c r="G311" s="1110"/>
      <c r="H311" s="1110"/>
      <c r="I311" s="1110"/>
      <c r="J311" s="1110"/>
    </row>
    <row r="312" spans="1:13" ht="27.95" customHeight="1">
      <c r="B312" s="1108" t="s">
        <v>2080</v>
      </c>
      <c r="C312" s="709"/>
      <c r="D312" s="709"/>
      <c r="E312" s="1109"/>
      <c r="F312" s="1111"/>
      <c r="G312" s="1112"/>
      <c r="H312" s="1112"/>
      <c r="I312" s="1112"/>
      <c r="J312" s="1113"/>
    </row>
    <row r="313" spans="1:13" ht="27.95" customHeight="1">
      <c r="B313" s="1108" t="s">
        <v>82</v>
      </c>
      <c r="C313" s="709"/>
      <c r="D313" s="709"/>
      <c r="E313" s="1109"/>
      <c r="F313" s="1110"/>
      <c r="G313" s="1110"/>
      <c r="H313" s="1110"/>
      <c r="I313" s="1110"/>
      <c r="J313" s="1110"/>
    </row>
    <row r="314" spans="1:13" ht="6" customHeight="1">
      <c r="B314" s="73"/>
      <c r="C314"/>
      <c r="D314"/>
      <c r="E314"/>
      <c r="F314" s="73"/>
      <c r="G314" s="73"/>
      <c r="H314" s="73"/>
      <c r="I314" s="73"/>
      <c r="J314" s="73"/>
    </row>
    <row r="315" spans="1:13" ht="18" customHeight="1">
      <c r="B315" s="1" t="s">
        <v>262</v>
      </c>
    </row>
    <row r="316" spans="1:13" ht="36" customHeight="1">
      <c r="B316" s="1118" t="s">
        <v>260</v>
      </c>
      <c r="C316" s="1119"/>
      <c r="D316" s="1120"/>
      <c r="E316" s="1115"/>
      <c r="F316" s="1109"/>
      <c r="G316" s="1116"/>
      <c r="H316" s="1117"/>
      <c r="I316" s="679"/>
      <c r="J316" s="1114"/>
      <c r="M316" s="83" t="s">
        <v>2094</v>
      </c>
    </row>
    <row r="317" spans="1:13" ht="3" customHeight="1"/>
    <row r="319" spans="1:13" ht="36" customHeight="1">
      <c r="A319" s="47"/>
      <c r="B319" s="1209"/>
      <c r="C319" s="1209"/>
      <c r="D319" s="1209"/>
      <c r="E319" s="1209"/>
      <c r="F319" s="1209"/>
      <c r="G319" s="1209"/>
      <c r="H319" s="1209"/>
      <c r="I319" s="1209"/>
      <c r="J319" s="1209"/>
      <c r="K319" s="47"/>
      <c r="L319" s="1"/>
      <c r="M319" s="1"/>
    </row>
  </sheetData>
  <sheetProtection formatCells="0"/>
  <mergeCells count="279">
    <mergeCell ref="B319:J319"/>
    <mergeCell ref="D39:F39"/>
    <mergeCell ref="F293:J293"/>
    <mergeCell ref="D174:F174"/>
    <mergeCell ref="B293:D293"/>
    <mergeCell ref="F292:J292"/>
    <mergeCell ref="B292:D292"/>
    <mergeCell ref="E185:F185"/>
    <mergeCell ref="H185:I185"/>
    <mergeCell ref="C273:J279"/>
    <mergeCell ref="D117:F117"/>
    <mergeCell ref="D143:F143"/>
    <mergeCell ref="D150:F150"/>
    <mergeCell ref="D148:F148"/>
    <mergeCell ref="F298:J298"/>
    <mergeCell ref="B296:D296"/>
    <mergeCell ref="B298:D298"/>
    <mergeCell ref="F308:J308"/>
    <mergeCell ref="D105:F105"/>
    <mergeCell ref="D109:F109"/>
    <mergeCell ref="B308:E308"/>
    <mergeCell ref="F307:J307"/>
    <mergeCell ref="F295:J295"/>
    <mergeCell ref="B307:E307"/>
    <mergeCell ref="F297:J297"/>
    <mergeCell ref="B302:J302"/>
    <mergeCell ref="B306:E306"/>
    <mergeCell ref="F296:J296"/>
    <mergeCell ref="B295:D295"/>
    <mergeCell ref="C230:J230"/>
    <mergeCell ref="C231:J231"/>
    <mergeCell ref="F294:J294"/>
    <mergeCell ref="B192:D192"/>
    <mergeCell ref="B193:D193"/>
    <mergeCell ref="D108:F108"/>
    <mergeCell ref="D151:F151"/>
    <mergeCell ref="F306:J306"/>
    <mergeCell ref="G178:H178"/>
    <mergeCell ref="G174:H174"/>
    <mergeCell ref="G176:H176"/>
    <mergeCell ref="G147:I147"/>
    <mergeCell ref="D199:J199"/>
    <mergeCell ref="D178:F178"/>
    <mergeCell ref="G144:I144"/>
    <mergeCell ref="C170:D170"/>
    <mergeCell ref="C171:D171"/>
    <mergeCell ref="C167:D167"/>
    <mergeCell ref="G153:I153"/>
    <mergeCell ref="G154:I154"/>
    <mergeCell ref="C169:D169"/>
    <mergeCell ref="C168:D168"/>
    <mergeCell ref="D154:F154"/>
    <mergeCell ref="B183:J184"/>
    <mergeCell ref="B294:D294"/>
    <mergeCell ref="D176:F176"/>
    <mergeCell ref="C215:J221"/>
    <mergeCell ref="C172:D172"/>
    <mergeCell ref="B297:D297"/>
    <mergeCell ref="M180:M183"/>
    <mergeCell ref="D120:F120"/>
    <mergeCell ref="C166:D166"/>
    <mergeCell ref="D142:F142"/>
    <mergeCell ref="D144:F144"/>
    <mergeCell ref="D147:F147"/>
    <mergeCell ref="G151:I151"/>
    <mergeCell ref="G152:I152"/>
    <mergeCell ref="C165:D165"/>
    <mergeCell ref="D153:F153"/>
    <mergeCell ref="D132:F132"/>
    <mergeCell ref="D138:F138"/>
    <mergeCell ref="D140:F140"/>
    <mergeCell ref="D152:F152"/>
    <mergeCell ref="G148:I148"/>
    <mergeCell ref="G141:I141"/>
    <mergeCell ref="G122:I122"/>
    <mergeCell ref="D129:F129"/>
    <mergeCell ref="G150:I150"/>
    <mergeCell ref="G133:I133"/>
    <mergeCell ref="G134:I134"/>
    <mergeCell ref="G137:I137"/>
    <mergeCell ref="G138:I138"/>
    <mergeCell ref="G140:I140"/>
    <mergeCell ref="C7:E7"/>
    <mergeCell ref="C21:E21"/>
    <mergeCell ref="D58:F58"/>
    <mergeCell ref="F8:G8"/>
    <mergeCell ref="C10:E10"/>
    <mergeCell ref="F10:G10"/>
    <mergeCell ref="E14:J14"/>
    <mergeCell ref="H8:I8"/>
    <mergeCell ref="G75:I75"/>
    <mergeCell ref="I10:J10"/>
    <mergeCell ref="D56:F56"/>
    <mergeCell ref="D53:F53"/>
    <mergeCell ref="D60:F60"/>
    <mergeCell ref="D52:F52"/>
    <mergeCell ref="F24:G24"/>
    <mergeCell ref="H24:J24"/>
    <mergeCell ref="G56:I56"/>
    <mergeCell ref="G61:I61"/>
    <mergeCell ref="G62:I62"/>
    <mergeCell ref="G72:I72"/>
    <mergeCell ref="G73:I73"/>
    <mergeCell ref="G44:I44"/>
    <mergeCell ref="D45:F45"/>
    <mergeCell ref="G45:I45"/>
    <mergeCell ref="F22:J22"/>
    <mergeCell ref="G25:J25"/>
    <mergeCell ref="C25:D25"/>
    <mergeCell ref="C28:E28"/>
    <mergeCell ref="C26:D27"/>
    <mergeCell ref="H23:J23"/>
    <mergeCell ref="G132:I132"/>
    <mergeCell ref="G118:I118"/>
    <mergeCell ref="D133:F133"/>
    <mergeCell ref="D121:F121"/>
    <mergeCell ref="G76:I76"/>
    <mergeCell ref="G77:I77"/>
    <mergeCell ref="G80:I80"/>
    <mergeCell ref="G81:I81"/>
    <mergeCell ref="D90:F90"/>
    <mergeCell ref="D88:F88"/>
    <mergeCell ref="D89:F89"/>
    <mergeCell ref="G88:I88"/>
    <mergeCell ref="D77:F77"/>
    <mergeCell ref="D80:F80"/>
    <mergeCell ref="D81:F81"/>
    <mergeCell ref="G85:I85"/>
    <mergeCell ref="G84:I84"/>
    <mergeCell ref="D82:F82"/>
    <mergeCell ref="B3:J3"/>
    <mergeCell ref="F29:G29"/>
    <mergeCell ref="F28:G28"/>
    <mergeCell ref="C29:E29"/>
    <mergeCell ref="F7:J7"/>
    <mergeCell ref="F9:J9"/>
    <mergeCell ref="C9:E9"/>
    <mergeCell ref="C8:E8"/>
    <mergeCell ref="F26:J26"/>
    <mergeCell ref="F27:J27"/>
    <mergeCell ref="B26:B27"/>
    <mergeCell ref="F21:J21"/>
    <mergeCell ref="C23:E23"/>
    <mergeCell ref="C24:E24"/>
    <mergeCell ref="C22:E22"/>
    <mergeCell ref="B14:D14"/>
    <mergeCell ref="B17:D17"/>
    <mergeCell ref="E16:J16"/>
    <mergeCell ref="E15:J15"/>
    <mergeCell ref="E17:F17"/>
    <mergeCell ref="G17:H17"/>
    <mergeCell ref="I17:J17"/>
    <mergeCell ref="B15:D16"/>
    <mergeCell ref="F23:G23"/>
    <mergeCell ref="M41:U43"/>
    <mergeCell ref="D102:F102"/>
    <mergeCell ref="G89:I89"/>
    <mergeCell ref="D92:F92"/>
    <mergeCell ref="D84:F84"/>
    <mergeCell ref="D110:F110"/>
    <mergeCell ref="G101:I101"/>
    <mergeCell ref="D106:F106"/>
    <mergeCell ref="D61:F61"/>
    <mergeCell ref="D62:F62"/>
    <mergeCell ref="D75:F75"/>
    <mergeCell ref="D76:F76"/>
    <mergeCell ref="D72:F72"/>
    <mergeCell ref="D73:F73"/>
    <mergeCell ref="D63:F63"/>
    <mergeCell ref="G83:I83"/>
    <mergeCell ref="D44:F44"/>
    <mergeCell ref="D85:F85"/>
    <mergeCell ref="D74:F74"/>
    <mergeCell ref="D83:F83"/>
    <mergeCell ref="D46:F46"/>
    <mergeCell ref="G46:I46"/>
    <mergeCell ref="D47:F47"/>
    <mergeCell ref="D48:F48"/>
    <mergeCell ref="B312:E312"/>
    <mergeCell ref="F312:J312"/>
    <mergeCell ref="B313:E313"/>
    <mergeCell ref="F313:J313"/>
    <mergeCell ref="I316:J316"/>
    <mergeCell ref="E316:F316"/>
    <mergeCell ref="G92:I92"/>
    <mergeCell ref="D93:F93"/>
    <mergeCell ref="G316:H316"/>
    <mergeCell ref="B316:D316"/>
    <mergeCell ref="D139:F139"/>
    <mergeCell ref="D149:F149"/>
    <mergeCell ref="G117:I117"/>
    <mergeCell ref="D131:F131"/>
    <mergeCell ref="D122:F122"/>
    <mergeCell ref="D127:F127"/>
    <mergeCell ref="D118:F118"/>
    <mergeCell ref="G113:I113"/>
    <mergeCell ref="D134:F134"/>
    <mergeCell ref="G120:I120"/>
    <mergeCell ref="G121:I121"/>
    <mergeCell ref="G114:I114"/>
    <mergeCell ref="D103:F103"/>
    <mergeCell ref="D111:F111"/>
    <mergeCell ref="D49:F49"/>
    <mergeCell ref="G49:I49"/>
    <mergeCell ref="D50:F50"/>
    <mergeCell ref="G50:I50"/>
    <mergeCell ref="G52:I52"/>
    <mergeCell ref="G53:I53"/>
    <mergeCell ref="D54:F54"/>
    <mergeCell ref="G54:I54"/>
    <mergeCell ref="B311:E311"/>
    <mergeCell ref="F311:J311"/>
    <mergeCell ref="G102:I102"/>
    <mergeCell ref="G93:I93"/>
    <mergeCell ref="G91:I91"/>
    <mergeCell ref="D104:F104"/>
    <mergeCell ref="D101:F101"/>
    <mergeCell ref="D91:F91"/>
    <mergeCell ref="G105:I105"/>
    <mergeCell ref="G104:I104"/>
    <mergeCell ref="D112:F112"/>
    <mergeCell ref="D114:F114"/>
    <mergeCell ref="D119:F119"/>
    <mergeCell ref="D113:F113"/>
    <mergeCell ref="G112:I112"/>
    <mergeCell ref="G106:I106"/>
    <mergeCell ref="D55:F55"/>
    <mergeCell ref="D57:F57"/>
    <mergeCell ref="G57:I57"/>
    <mergeCell ref="G58:I58"/>
    <mergeCell ref="G60:I60"/>
    <mergeCell ref="D64:F64"/>
    <mergeCell ref="G64:I64"/>
    <mergeCell ref="D65:F65"/>
    <mergeCell ref="G65:I65"/>
    <mergeCell ref="D66:F66"/>
    <mergeCell ref="G66:I66"/>
    <mergeCell ref="D71:F71"/>
    <mergeCell ref="G71:I71"/>
    <mergeCell ref="D79:F79"/>
    <mergeCell ref="G79:I79"/>
    <mergeCell ref="D87:F87"/>
    <mergeCell ref="G87:I87"/>
    <mergeCell ref="D100:F100"/>
    <mergeCell ref="G100:I100"/>
    <mergeCell ref="D96:F96"/>
    <mergeCell ref="D116:F116"/>
    <mergeCell ref="G116:I116"/>
    <mergeCell ref="D126:F126"/>
    <mergeCell ref="G126:I126"/>
    <mergeCell ref="D136:F136"/>
    <mergeCell ref="G136:I136"/>
    <mergeCell ref="D146:F146"/>
    <mergeCell ref="G146:I146"/>
    <mergeCell ref="D137:F137"/>
    <mergeCell ref="D141:F141"/>
    <mergeCell ref="G131:I131"/>
    <mergeCell ref="G142:I142"/>
    <mergeCell ref="G143:I143"/>
    <mergeCell ref="G139:I139"/>
    <mergeCell ref="D130:F130"/>
    <mergeCell ref="D128:F128"/>
    <mergeCell ref="G127:I127"/>
    <mergeCell ref="G128:I128"/>
    <mergeCell ref="G130:I130"/>
    <mergeCell ref="G149:I149"/>
    <mergeCell ref="G47:I47"/>
    <mergeCell ref="G63:I63"/>
    <mergeCell ref="G74:I74"/>
    <mergeCell ref="G82:I82"/>
    <mergeCell ref="G90:I90"/>
    <mergeCell ref="G103:I103"/>
    <mergeCell ref="G111:I111"/>
    <mergeCell ref="G119:I119"/>
    <mergeCell ref="G129:I129"/>
    <mergeCell ref="G108:I108"/>
    <mergeCell ref="G48:I48"/>
    <mergeCell ref="G109:I109"/>
    <mergeCell ref="G110:I110"/>
  </mergeCells>
  <phoneticPr fontId="12"/>
  <conditionalFormatting sqref="F293:J298">
    <cfRule type="expression" dxfId="4" priority="6" stopIfTrue="1">
      <formula>$E293="無"</formula>
    </cfRule>
  </conditionalFormatting>
  <conditionalFormatting sqref="I96">
    <cfRule type="expression" dxfId="3" priority="1">
      <formula>G104&lt;&gt;""</formula>
    </cfRule>
  </conditionalFormatting>
  <dataValidations disablePrompts="1" count="1">
    <dataValidation type="list" allowBlank="1" showInputMessage="1" showErrorMessage="1" sqref="E293:E298" xr:uid="{00000000-0002-0000-0D00-000000000000}">
      <formula1>"有,無"</formula1>
    </dataValidation>
  </dataValidations>
  <pageMargins left="0.70866141732283472" right="0.70866141732283472" top="0.74803149606299213" bottom="0.74803149606299213" header="0.31496062992125984" footer="0.31496062992125984"/>
  <pageSetup paperSize="9" scale="88" orientation="portrait" blackAndWhite="1" r:id="rId1"/>
  <rowBreaks count="6" manualBreakCount="6">
    <brk id="34" max="11" man="1"/>
    <brk id="94" max="11" man="1"/>
    <brk id="135" max="11" man="1"/>
    <brk id="182" max="11" man="1"/>
    <brk id="226" max="11" man="1"/>
    <brk id="283" max="11" man="1"/>
  </rowBreaks>
  <ignoredErrors>
    <ignoredError sqref="F26:J29 G24:J24 G21:J21 F22:J22 F21 F25:J2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64" r:id="rId4" name="Check Box 20">
              <controlPr defaultSize="0" autoFill="0" autoLine="0" autoPict="0">
                <anchor moveWithCells="1">
                  <from>
                    <xdr:col>4</xdr:col>
                    <xdr:colOff>85725</xdr:colOff>
                    <xdr:row>315</xdr:row>
                    <xdr:rowOff>104775</xdr:rowOff>
                  </from>
                  <to>
                    <xdr:col>5</xdr:col>
                    <xdr:colOff>9525</xdr:colOff>
                    <xdr:row>315</xdr:row>
                    <xdr:rowOff>342900</xdr:rowOff>
                  </to>
                </anchor>
              </controlPr>
            </control>
          </mc:Choice>
        </mc:AlternateContent>
        <mc:AlternateContent xmlns:mc="http://schemas.openxmlformats.org/markup-compatibility/2006">
          <mc:Choice Requires="x14">
            <control shapeId="6165" r:id="rId5" name="Check Box 21">
              <controlPr defaultSize="0" autoFill="0" autoLine="0" autoPict="0">
                <anchor moveWithCells="1">
                  <from>
                    <xdr:col>4</xdr:col>
                    <xdr:colOff>657225</xdr:colOff>
                    <xdr:row>315</xdr:row>
                    <xdr:rowOff>114300</xdr:rowOff>
                  </from>
                  <to>
                    <xdr:col>5</xdr:col>
                    <xdr:colOff>581025</xdr:colOff>
                    <xdr:row>315</xdr:row>
                    <xdr:rowOff>352425</xdr:rowOff>
                  </to>
                </anchor>
              </controlPr>
            </control>
          </mc:Choice>
        </mc:AlternateContent>
        <mc:AlternateContent xmlns:mc="http://schemas.openxmlformats.org/markup-compatibility/2006">
          <mc:Choice Requires="x14">
            <control shapeId="6171" r:id="rId6" name="Check Box 27">
              <controlPr defaultSize="0" autoFill="0" autoLine="0" autoPict="0">
                <anchor moveWithCells="1">
                  <from>
                    <xdr:col>4</xdr:col>
                    <xdr:colOff>85725</xdr:colOff>
                    <xdr:row>315</xdr:row>
                    <xdr:rowOff>104775</xdr:rowOff>
                  </from>
                  <to>
                    <xdr:col>5</xdr:col>
                    <xdr:colOff>9525</xdr:colOff>
                    <xdr:row>315</xdr:row>
                    <xdr:rowOff>342900</xdr:rowOff>
                  </to>
                </anchor>
              </controlPr>
            </control>
          </mc:Choice>
        </mc:AlternateContent>
        <mc:AlternateContent xmlns:mc="http://schemas.openxmlformats.org/markup-compatibility/2006">
          <mc:Choice Requires="x14">
            <control shapeId="6172" r:id="rId7" name="Check Box 28">
              <controlPr defaultSize="0" autoFill="0" autoLine="0" autoPict="0">
                <anchor moveWithCells="1">
                  <from>
                    <xdr:col>4</xdr:col>
                    <xdr:colOff>657225</xdr:colOff>
                    <xdr:row>315</xdr:row>
                    <xdr:rowOff>114300</xdr:rowOff>
                  </from>
                  <to>
                    <xdr:col>5</xdr:col>
                    <xdr:colOff>581025</xdr:colOff>
                    <xdr:row>315</xdr:row>
                    <xdr:rowOff>352425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G24"/>
  <sheetViews>
    <sheetView showGridLines="0" showZeros="0" view="pageBreakPreview" zoomScaleNormal="70" zoomScaleSheetLayoutView="100" workbookViewId="0">
      <selection activeCell="A2" sqref="A2"/>
    </sheetView>
  </sheetViews>
  <sheetFormatPr defaultColWidth="8.875" defaultRowHeight="14.25"/>
  <cols>
    <col min="1" max="1" width="2.875" style="291" customWidth="1"/>
    <col min="2" max="2" width="16.375" style="291" customWidth="1"/>
    <col min="3" max="3" width="13.5" style="291" customWidth="1"/>
    <col min="4" max="4" width="20.5" style="291" customWidth="1"/>
    <col min="5" max="6" width="16.375" style="291" customWidth="1"/>
    <col min="7" max="7" width="2.875" style="291" customWidth="1"/>
    <col min="8" max="8" width="2.625" style="291" customWidth="1"/>
    <col min="9" max="16384" width="8.875" style="291"/>
  </cols>
  <sheetData>
    <row r="1" spans="2:6" ht="13.7" customHeight="1">
      <c r="B1" s="292"/>
    </row>
    <row r="2" spans="2:6" ht="22.7" customHeight="1">
      <c r="B2" s="291" t="s">
        <v>2088</v>
      </c>
      <c r="C2" s="293"/>
      <c r="D2" s="293"/>
    </row>
    <row r="3" spans="2:6" ht="5.0999999999999996" customHeight="1">
      <c r="B3" s="1234"/>
      <c r="C3" s="1234"/>
      <c r="D3" s="1234"/>
      <c r="E3" s="1234"/>
      <c r="F3" s="1234"/>
    </row>
    <row r="4" spans="2:6" ht="49.7" customHeight="1">
      <c r="B4" s="290" t="s">
        <v>2386</v>
      </c>
      <c r="C4" s="290" t="s">
        <v>2085</v>
      </c>
      <c r="D4" s="290" t="s">
        <v>2095</v>
      </c>
      <c r="E4" s="290" t="s">
        <v>2387</v>
      </c>
      <c r="F4" s="290" t="s">
        <v>2096</v>
      </c>
    </row>
    <row r="5" spans="2:6" ht="49.7" customHeight="1">
      <c r="B5" s="294"/>
      <c r="C5" s="294"/>
      <c r="D5" s="294"/>
      <c r="E5" s="294"/>
      <c r="F5" s="295" t="str">
        <f>IF(E5="","",C5*D5*E5)</f>
        <v/>
      </c>
    </row>
    <row r="6" spans="2:6" ht="49.7" customHeight="1">
      <c r="B6" s="294"/>
      <c r="C6" s="294"/>
      <c r="D6" s="294"/>
      <c r="E6" s="294"/>
      <c r="F6" s="295" t="str">
        <f>IF(E6="","",C6*D6*E6)</f>
        <v/>
      </c>
    </row>
    <row r="7" spans="2:6" ht="49.7" customHeight="1">
      <c r="B7" s="294"/>
      <c r="C7" s="294"/>
      <c r="D7" s="294"/>
      <c r="E7" s="294"/>
      <c r="F7" s="295" t="str">
        <f t="shared" ref="F7:F14" si="0">IF(E7="","",C7*D7*E7)</f>
        <v/>
      </c>
    </row>
    <row r="8" spans="2:6" ht="49.7" customHeight="1">
      <c r="B8" s="294"/>
      <c r="C8" s="294"/>
      <c r="D8" s="294"/>
      <c r="E8" s="294"/>
      <c r="F8" s="295" t="str">
        <f t="shared" si="0"/>
        <v/>
      </c>
    </row>
    <row r="9" spans="2:6" ht="49.7" hidden="1" customHeight="1">
      <c r="B9" s="294"/>
      <c r="C9" s="294"/>
      <c r="D9" s="294"/>
      <c r="E9" s="294"/>
      <c r="F9" s="295" t="str">
        <f t="shared" si="0"/>
        <v/>
      </c>
    </row>
    <row r="10" spans="2:6" ht="49.7" hidden="1" customHeight="1">
      <c r="B10" s="294"/>
      <c r="C10" s="294"/>
      <c r="D10" s="294"/>
      <c r="E10" s="294"/>
      <c r="F10" s="295" t="str">
        <f t="shared" si="0"/>
        <v/>
      </c>
    </row>
    <row r="11" spans="2:6" ht="49.7" hidden="1" customHeight="1">
      <c r="B11" s="294"/>
      <c r="C11" s="294"/>
      <c r="D11" s="294"/>
      <c r="E11" s="294"/>
      <c r="F11" s="295" t="str">
        <f t="shared" si="0"/>
        <v/>
      </c>
    </row>
    <row r="12" spans="2:6" ht="49.7" customHeight="1">
      <c r="B12" s="294"/>
      <c r="C12" s="294"/>
      <c r="D12" s="294"/>
      <c r="E12" s="294"/>
      <c r="F12" s="295" t="str">
        <f t="shared" si="0"/>
        <v/>
      </c>
    </row>
    <row r="13" spans="2:6" ht="49.7" customHeight="1">
      <c r="B13" s="294"/>
      <c r="C13" s="294"/>
      <c r="D13" s="294"/>
      <c r="E13" s="294"/>
      <c r="F13" s="295" t="str">
        <f t="shared" si="0"/>
        <v/>
      </c>
    </row>
    <row r="14" spans="2:6" ht="49.7" customHeight="1">
      <c r="B14" s="294"/>
      <c r="C14" s="294"/>
      <c r="D14" s="294"/>
      <c r="E14" s="294"/>
      <c r="F14" s="295" t="str">
        <f t="shared" si="0"/>
        <v/>
      </c>
    </row>
    <row r="15" spans="2:6" ht="49.7" customHeight="1">
      <c r="B15" s="296" t="s">
        <v>2086</v>
      </c>
      <c r="C15" s="297"/>
      <c r="D15" s="297"/>
      <c r="E15" s="297"/>
      <c r="F15" s="298">
        <f>SUM(F5:F14)</f>
        <v>0</v>
      </c>
    </row>
    <row r="16" spans="2:6" ht="28.35" customHeight="1">
      <c r="B16" s="291" t="s">
        <v>2087</v>
      </c>
    </row>
    <row r="17" spans="1:7" ht="69" customHeight="1">
      <c r="B17" s="1224" t="s">
        <v>2103</v>
      </c>
      <c r="C17" s="1225"/>
      <c r="D17" s="1225"/>
      <c r="E17" s="1225"/>
      <c r="F17" s="1226"/>
    </row>
    <row r="18" spans="1:7" ht="69" customHeight="1">
      <c r="B18" s="1227"/>
      <c r="C18" s="1228"/>
      <c r="D18" s="1228"/>
      <c r="E18" s="1228"/>
      <c r="F18" s="1229"/>
    </row>
    <row r="19" spans="1:7" ht="70.349999999999994" hidden="1" customHeight="1">
      <c r="B19" s="1230"/>
      <c r="C19" s="1228"/>
      <c r="D19" s="1228"/>
      <c r="E19" s="1228"/>
      <c r="F19" s="1229"/>
    </row>
    <row r="20" spans="1:7" ht="69" hidden="1" customHeight="1">
      <c r="B20" s="1230"/>
      <c r="C20" s="1228"/>
      <c r="D20" s="1228"/>
      <c r="E20" s="1228"/>
      <c r="F20" s="1229"/>
    </row>
    <row r="21" spans="1:7" ht="69" hidden="1" customHeight="1">
      <c r="B21" s="1230"/>
      <c r="C21" s="1228"/>
      <c r="D21" s="1228"/>
      <c r="E21" s="1228"/>
      <c r="F21" s="1229"/>
    </row>
    <row r="22" spans="1:7" ht="69" hidden="1" customHeight="1">
      <c r="B22" s="1230"/>
      <c r="C22" s="1228"/>
      <c r="D22" s="1228"/>
      <c r="E22" s="1228"/>
      <c r="F22" s="1229"/>
    </row>
    <row r="23" spans="1:7" ht="69" customHeight="1">
      <c r="B23" s="1231"/>
      <c r="C23" s="1232"/>
      <c r="D23" s="1232"/>
      <c r="E23" s="1232"/>
      <c r="F23" s="1233"/>
    </row>
    <row r="24" spans="1:7" ht="14.45" customHeight="1">
      <c r="A24" s="299"/>
      <c r="B24" s="299"/>
      <c r="C24" s="299"/>
      <c r="D24" s="299"/>
      <c r="E24" s="299"/>
      <c r="F24" s="299"/>
      <c r="G24" s="299"/>
    </row>
  </sheetData>
  <sheetProtection formatCells="0"/>
  <mergeCells count="3">
    <mergeCell ref="B17:F17"/>
    <mergeCell ref="B18:F23"/>
    <mergeCell ref="B3:F3"/>
  </mergeCells>
  <phoneticPr fontId="56"/>
  <pageMargins left="0.70866141732283472" right="0.70866141732283472" top="0.74803149606299213" bottom="0.74803149606299213"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P29"/>
  <sheetViews>
    <sheetView showGridLines="0" showZeros="0" view="pageBreakPreview" zoomScale="85" zoomScaleNormal="100" zoomScaleSheetLayoutView="85" workbookViewId="0">
      <selection activeCell="A2" sqref="A2"/>
    </sheetView>
  </sheetViews>
  <sheetFormatPr defaultColWidth="8.875" defaultRowHeight="11.25"/>
  <cols>
    <col min="1" max="1" width="14.5" style="191" customWidth="1"/>
    <col min="2" max="6" width="11.875" style="191" customWidth="1"/>
    <col min="7" max="16384" width="8.875" style="191"/>
  </cols>
  <sheetData>
    <row r="1" spans="1:16" ht="18" customHeight="1" thickBot="1">
      <c r="A1" s="118" t="s">
        <v>2388</v>
      </c>
    </row>
    <row r="2" spans="1:16" ht="18" customHeight="1" thickBot="1">
      <c r="A2" s="192" t="s">
        <v>2129</v>
      </c>
      <c r="D2" s="1235" t="s">
        <v>2391</v>
      </c>
      <c r="E2" s="1236"/>
    </row>
    <row r="3" spans="1:16" ht="12" thickBot="1"/>
    <row r="4" spans="1:16" ht="27">
      <c r="A4" s="193" t="s">
        <v>2131</v>
      </c>
      <c r="B4" s="194">
        <v>1</v>
      </c>
      <c r="C4" s="194">
        <v>2</v>
      </c>
      <c r="D4" s="1246" t="s">
        <v>2086</v>
      </c>
      <c r="E4" s="1248" t="s">
        <v>2132</v>
      </c>
      <c r="F4" s="1250" t="str">
        <f>IFERROR((VLOOKUP(D2,K4:P12,6,FALSE)),"")</f>
        <v>交付申請額</v>
      </c>
      <c r="K4" s="191" t="s">
        <v>2133</v>
      </c>
      <c r="L4" s="195" t="s">
        <v>2134</v>
      </c>
      <c r="M4" s="196" t="s">
        <v>2135</v>
      </c>
      <c r="N4" s="197" t="s">
        <v>2136</v>
      </c>
      <c r="O4" s="196" t="s">
        <v>2137</v>
      </c>
      <c r="P4" s="191" t="s">
        <v>2133</v>
      </c>
    </row>
    <row r="5" spans="1:16" ht="26.45" customHeight="1">
      <c r="A5" s="193" t="s">
        <v>2138</v>
      </c>
      <c r="B5" s="194" t="str">
        <f>×共通様式_太陽光発電!B7</f>
        <v>太陽光発電</v>
      </c>
      <c r="C5" s="194" t="str">
        <f>IF(×共通様式_蓄電池!E10="","","蓄電池")</f>
        <v/>
      </c>
      <c r="D5" s="1247"/>
      <c r="E5" s="1249"/>
      <c r="F5" s="1251"/>
      <c r="K5" s="194" t="s">
        <v>2391</v>
      </c>
      <c r="L5" s="199" t="s">
        <v>2139</v>
      </c>
      <c r="M5" s="199" t="s">
        <v>2140</v>
      </c>
      <c r="N5" s="199" t="s">
        <v>2141</v>
      </c>
      <c r="O5" s="199" t="s">
        <v>2142</v>
      </c>
      <c r="P5" s="191" t="s">
        <v>2143</v>
      </c>
    </row>
    <row r="6" spans="1:16" ht="26.45" customHeight="1">
      <c r="A6" s="193" t="s">
        <v>2144</v>
      </c>
      <c r="B6" s="269">
        <f>×共通様式_太陽光発電!E40</f>
        <v>0</v>
      </c>
      <c r="C6" s="269">
        <f>×共通様式_蓄電池!E45</f>
        <v>0</v>
      </c>
      <c r="D6" s="269">
        <f>SUM(B6:C6)</f>
        <v>0</v>
      </c>
      <c r="E6" s="1252"/>
      <c r="F6" s="1255"/>
      <c r="K6" s="194" t="s">
        <v>2392</v>
      </c>
      <c r="L6" s="199" t="s">
        <v>2139</v>
      </c>
      <c r="M6" s="199" t="s">
        <v>2140</v>
      </c>
      <c r="N6" s="199" t="s">
        <v>2141</v>
      </c>
      <c r="O6" s="199" t="s">
        <v>2142</v>
      </c>
      <c r="P6" s="191" t="s">
        <v>2143</v>
      </c>
    </row>
    <row r="7" spans="1:16" ht="31.7" customHeight="1">
      <c r="A7" s="193" t="s">
        <v>2146</v>
      </c>
      <c r="B7" s="269">
        <f>×共通様式_太陽光発電!F40</f>
        <v>0</v>
      </c>
      <c r="C7" s="269">
        <f>×共通様式_蓄電池!F45</f>
        <v>0</v>
      </c>
      <c r="D7" s="269">
        <f>SUM(B7:C7)</f>
        <v>0</v>
      </c>
      <c r="E7" s="1253"/>
      <c r="F7" s="1256"/>
      <c r="K7" s="194" t="s">
        <v>2393</v>
      </c>
      <c r="L7" s="199" t="s">
        <v>2139</v>
      </c>
      <c r="M7" s="199" t="s">
        <v>2140</v>
      </c>
      <c r="N7" s="199" t="s">
        <v>2141</v>
      </c>
      <c r="O7" s="199" t="s">
        <v>2142</v>
      </c>
      <c r="P7" s="191" t="s">
        <v>2143</v>
      </c>
    </row>
    <row r="8" spans="1:16" ht="31.7" customHeight="1">
      <c r="A8" s="193" t="s">
        <v>2135</v>
      </c>
      <c r="B8" s="269">
        <f>×共通様式_太陽光発電!G40</f>
        <v>0</v>
      </c>
      <c r="C8" s="269">
        <f>×共通様式_蓄電池!G45</f>
        <v>0</v>
      </c>
      <c r="D8" s="269">
        <f>SUM(B8:C8)</f>
        <v>0</v>
      </c>
      <c r="E8" s="1253"/>
      <c r="F8" s="1256"/>
      <c r="K8" s="194" t="s">
        <v>2394</v>
      </c>
      <c r="L8" s="199" t="s">
        <v>2139</v>
      </c>
      <c r="M8" s="199" t="s">
        <v>2140</v>
      </c>
      <c r="N8" s="199" t="s">
        <v>2141</v>
      </c>
      <c r="O8" s="200" t="s">
        <v>2149</v>
      </c>
      <c r="P8" s="191" t="s">
        <v>2150</v>
      </c>
    </row>
    <row r="9" spans="1:16" ht="31.7" customHeight="1">
      <c r="A9" s="193" t="s">
        <v>2136</v>
      </c>
      <c r="B9" s="269">
        <f>×共通様式_太陽光発電!H40</f>
        <v>0</v>
      </c>
      <c r="C9" s="269">
        <f>×共通様式_蓄電池!H45</f>
        <v>0</v>
      </c>
      <c r="D9" s="269">
        <f>SUM(B9:C9)</f>
        <v>0</v>
      </c>
      <c r="E9" s="1254"/>
      <c r="F9" s="1257"/>
      <c r="K9" s="194" t="s">
        <v>2395</v>
      </c>
      <c r="L9" s="199" t="s">
        <v>2139</v>
      </c>
      <c r="M9" s="199" t="s">
        <v>2140</v>
      </c>
      <c r="N9" s="199" t="s">
        <v>2141</v>
      </c>
      <c r="O9" s="199" t="s">
        <v>2142</v>
      </c>
      <c r="P9" s="191" t="s">
        <v>2143</v>
      </c>
    </row>
    <row r="10" spans="1:16" ht="31.7" customHeight="1" thickBot="1">
      <c r="A10" s="193" t="str">
        <f>F4</f>
        <v>交付申請額</v>
      </c>
      <c r="B10" s="269">
        <f>×共通様式_太陽光発電!I43</f>
        <v>0</v>
      </c>
      <c r="C10" s="269" t="str">
        <f>×共通様式_蓄電池!I48</f>
        <v/>
      </c>
      <c r="D10" s="269">
        <f>SUM(B10:C10)</f>
        <v>0</v>
      </c>
      <c r="E10" s="270">
        <f>×共通様式_太陽光発電!O18</f>
        <v>100000000</v>
      </c>
      <c r="F10" s="271">
        <f>IFERROR((MIN(D10:E10)),"")</f>
        <v>0</v>
      </c>
      <c r="K10" s="194" t="s">
        <v>2396</v>
      </c>
      <c r="L10" s="199" t="s">
        <v>2139</v>
      </c>
      <c r="M10" s="199" t="s">
        <v>2140</v>
      </c>
      <c r="N10" s="199" t="s">
        <v>2141</v>
      </c>
      <c r="O10" s="199" t="s">
        <v>2142</v>
      </c>
      <c r="P10" s="191" t="s">
        <v>2143</v>
      </c>
    </row>
    <row r="11" spans="1:16" ht="18" customHeight="1">
      <c r="K11" s="194" t="s">
        <v>2397</v>
      </c>
      <c r="L11" s="199" t="s">
        <v>2139</v>
      </c>
      <c r="M11" s="199" t="s">
        <v>2140</v>
      </c>
      <c r="N11" s="199" t="s">
        <v>2141</v>
      </c>
      <c r="O11" s="199" t="s">
        <v>2142</v>
      </c>
      <c r="P11" s="191" t="s">
        <v>2143</v>
      </c>
    </row>
    <row r="12" spans="1:16" ht="18" customHeight="1">
      <c r="K12" s="194" t="s">
        <v>2398</v>
      </c>
      <c r="L12" s="199" t="s">
        <v>2139</v>
      </c>
      <c r="M12" s="199" t="s">
        <v>2140</v>
      </c>
      <c r="N12" s="199" t="s">
        <v>2141</v>
      </c>
      <c r="O12" s="200" t="s">
        <v>2149</v>
      </c>
      <c r="P12" s="191" t="s">
        <v>2150</v>
      </c>
    </row>
    <row r="13" spans="1:16" ht="18" customHeight="1">
      <c r="A13" s="191" t="s">
        <v>2151</v>
      </c>
    </row>
    <row r="14" spans="1:16" ht="18" customHeight="1">
      <c r="A14" s="1237"/>
      <c r="B14" s="1238"/>
      <c r="C14" s="1238"/>
      <c r="D14" s="1238"/>
      <c r="E14" s="1238"/>
      <c r="F14" s="1239"/>
      <c r="G14" s="202"/>
      <c r="H14" s="202"/>
    </row>
    <row r="15" spans="1:16" ht="18" customHeight="1">
      <c r="A15" s="1240"/>
      <c r="B15" s="1241"/>
      <c r="C15" s="1241"/>
      <c r="D15" s="1241"/>
      <c r="E15" s="1241"/>
      <c r="F15" s="1242"/>
    </row>
    <row r="16" spans="1:16" ht="18" customHeight="1">
      <c r="A16" s="1240"/>
      <c r="B16" s="1241"/>
      <c r="C16" s="1241"/>
      <c r="D16" s="1241"/>
      <c r="E16" s="1241"/>
      <c r="F16" s="1242"/>
    </row>
    <row r="17" spans="1:6" ht="18" customHeight="1">
      <c r="A17" s="1240"/>
      <c r="B17" s="1241"/>
      <c r="C17" s="1241"/>
      <c r="D17" s="1241"/>
      <c r="E17" s="1241"/>
      <c r="F17" s="1242"/>
    </row>
    <row r="18" spans="1:6" ht="18" customHeight="1">
      <c r="A18" s="1240"/>
      <c r="B18" s="1241"/>
      <c r="C18" s="1241"/>
      <c r="D18" s="1241"/>
      <c r="E18" s="1241"/>
      <c r="F18" s="1242"/>
    </row>
    <row r="19" spans="1:6" ht="18" customHeight="1">
      <c r="A19" s="1240"/>
      <c r="B19" s="1241"/>
      <c r="C19" s="1241"/>
      <c r="D19" s="1241"/>
      <c r="E19" s="1241"/>
      <c r="F19" s="1242"/>
    </row>
    <row r="20" spans="1:6" ht="18" customHeight="1">
      <c r="A20" s="1240"/>
      <c r="B20" s="1241"/>
      <c r="C20" s="1241"/>
      <c r="D20" s="1241"/>
      <c r="E20" s="1241"/>
      <c r="F20" s="1242"/>
    </row>
    <row r="21" spans="1:6" ht="18" customHeight="1">
      <c r="A21" s="1240"/>
      <c r="B21" s="1241"/>
      <c r="C21" s="1241"/>
      <c r="D21" s="1241"/>
      <c r="E21" s="1241"/>
      <c r="F21" s="1242"/>
    </row>
    <row r="22" spans="1:6" ht="18" customHeight="1">
      <c r="A22" s="1240"/>
      <c r="B22" s="1241"/>
      <c r="C22" s="1241"/>
      <c r="D22" s="1241"/>
      <c r="E22" s="1241"/>
      <c r="F22" s="1242"/>
    </row>
    <row r="23" spans="1:6" ht="18" customHeight="1">
      <c r="A23" s="1240"/>
      <c r="B23" s="1241"/>
      <c r="C23" s="1241"/>
      <c r="D23" s="1241"/>
      <c r="E23" s="1241"/>
      <c r="F23" s="1242"/>
    </row>
    <row r="24" spans="1:6" ht="18" customHeight="1">
      <c r="A24" s="1240"/>
      <c r="B24" s="1241"/>
      <c r="C24" s="1241"/>
      <c r="D24" s="1241"/>
      <c r="E24" s="1241"/>
      <c r="F24" s="1242"/>
    </row>
    <row r="25" spans="1:6" ht="18" customHeight="1">
      <c r="A25" s="1240"/>
      <c r="B25" s="1241"/>
      <c r="C25" s="1241"/>
      <c r="D25" s="1241"/>
      <c r="E25" s="1241"/>
      <c r="F25" s="1242"/>
    </row>
    <row r="26" spans="1:6" ht="18" customHeight="1">
      <c r="A26" s="1240"/>
      <c r="B26" s="1241"/>
      <c r="C26" s="1241"/>
      <c r="D26" s="1241"/>
      <c r="E26" s="1241"/>
      <c r="F26" s="1242"/>
    </row>
    <row r="27" spans="1:6" ht="18" customHeight="1">
      <c r="A27" s="1243"/>
      <c r="B27" s="1244"/>
      <c r="C27" s="1244"/>
      <c r="D27" s="1244"/>
      <c r="E27" s="1244"/>
      <c r="F27" s="1245"/>
    </row>
    <row r="28" spans="1:6" ht="18" customHeight="1"/>
    <row r="29" spans="1:6" ht="18" customHeight="1"/>
  </sheetData>
  <sheetProtection formatCells="0"/>
  <mergeCells count="7">
    <mergeCell ref="D2:E2"/>
    <mergeCell ref="A14:F27"/>
    <mergeCell ref="D4:D5"/>
    <mergeCell ref="E4:E5"/>
    <mergeCell ref="F4:F5"/>
    <mergeCell ref="E6:E9"/>
    <mergeCell ref="F6:F9"/>
  </mergeCells>
  <phoneticPr fontId="56"/>
  <dataValidations count="1">
    <dataValidation type="list" allowBlank="1" showInputMessage="1" showErrorMessage="1" sqref="D2:E2" xr:uid="{00000000-0002-0000-0F00-000000000000}">
      <formula1>$K$4:$K$12</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B1:AA45"/>
  <sheetViews>
    <sheetView showGridLines="0" showZeros="0" view="pageBreakPreview" zoomScaleNormal="100" zoomScaleSheetLayoutView="100" workbookViewId="0">
      <selection activeCell="A2" sqref="A2"/>
    </sheetView>
  </sheetViews>
  <sheetFormatPr defaultColWidth="8.875" defaultRowHeight="11.25"/>
  <cols>
    <col min="1" max="1" width="2.125" style="191" customWidth="1"/>
    <col min="2" max="2" width="4.5" style="191" customWidth="1"/>
    <col min="3" max="9" width="10.5" style="191" customWidth="1"/>
    <col min="10" max="11" width="4.125" style="191" customWidth="1"/>
    <col min="12" max="13" width="8.875" style="191"/>
    <col min="14" max="14" width="15.875" style="198" customWidth="1"/>
    <col min="15" max="15" width="18.125" style="198" customWidth="1"/>
    <col min="16" max="16" width="16.5" style="198" customWidth="1"/>
    <col min="17" max="17" width="15.125" style="198" customWidth="1"/>
    <col min="18" max="18" width="9.5" style="198" bestFit="1" customWidth="1"/>
    <col min="19" max="27" width="8.875" style="198"/>
    <col min="28" max="16384" width="8.875" style="191"/>
  </cols>
  <sheetData>
    <row r="1" spans="2:20" ht="10.35" customHeight="1" thickBot="1"/>
    <row r="2" spans="2:20" ht="14.25" thickBot="1">
      <c r="C2" s="118" t="s">
        <v>2388</v>
      </c>
      <c r="D2" s="118"/>
      <c r="F2" s="1286" t="str">
        <f>×共通様式_全体!D2</f>
        <v>交付申請（実施要綱第５条一項ア～サ）</v>
      </c>
      <c r="G2" s="1287"/>
      <c r="N2" s="272" t="s">
        <v>2330</v>
      </c>
      <c r="O2" s="273" t="str">
        <f>基本情報!E2</f>
        <v>選択してください</v>
      </c>
    </row>
    <row r="3" spans="2:20" ht="9" customHeight="1"/>
    <row r="4" spans="2:20" ht="13.5">
      <c r="C4" s="118" t="s">
        <v>2152</v>
      </c>
    </row>
    <row r="5" spans="2:20" ht="13.5">
      <c r="N5" s="1288" t="s">
        <v>2153</v>
      </c>
      <c r="O5" s="1289"/>
      <c r="P5" s="203" t="s">
        <v>2154</v>
      </c>
      <c r="Q5" s="203" t="s">
        <v>2155</v>
      </c>
    </row>
    <row r="6" spans="2:20" ht="26.45" customHeight="1">
      <c r="B6" s="1290" t="s">
        <v>2138</v>
      </c>
      <c r="C6" s="1289"/>
      <c r="D6" s="250" t="s">
        <v>2156</v>
      </c>
      <c r="E6" s="1248" t="s">
        <v>2157</v>
      </c>
      <c r="F6" s="1291"/>
      <c r="G6" s="1292"/>
      <c r="H6" s="204" t="s">
        <v>2158</v>
      </c>
      <c r="I6" s="205"/>
      <c r="J6" s="205"/>
      <c r="N6" s="203"/>
      <c r="O6" s="203" t="s">
        <v>2159</v>
      </c>
      <c r="P6" s="203" t="s">
        <v>2159</v>
      </c>
      <c r="Q6" s="203"/>
    </row>
    <row r="7" spans="2:20" ht="13.5">
      <c r="B7" s="1293" t="s">
        <v>2160</v>
      </c>
      <c r="C7" s="1294"/>
      <c r="D7" s="304">
        <v>10</v>
      </c>
      <c r="E7" s="332" t="s">
        <v>2400</v>
      </c>
      <c r="F7" s="302" t="str">
        <f>IF(E7=O7,N7,N8)</f>
        <v>300,000円/kW</v>
      </c>
      <c r="G7" s="302" t="str">
        <f>IF(E7=O7,Q7,Q8)</f>
        <v>１億円</v>
      </c>
      <c r="H7" s="206" t="s">
        <v>2161</v>
      </c>
      <c r="I7" s="205"/>
      <c r="J7" s="205"/>
      <c r="N7" s="207" t="s">
        <v>2399</v>
      </c>
      <c r="O7" s="203" t="s">
        <v>2401</v>
      </c>
      <c r="P7" s="203" t="s">
        <v>2163</v>
      </c>
      <c r="Q7" s="207" t="s">
        <v>2164</v>
      </c>
    </row>
    <row r="8" spans="2:20">
      <c r="C8" s="205"/>
      <c r="D8" s="205"/>
      <c r="E8" s="205"/>
      <c r="F8" s="205"/>
      <c r="G8" s="205"/>
      <c r="H8" s="205"/>
      <c r="I8" s="205"/>
      <c r="J8" s="205"/>
      <c r="N8" s="333" t="s">
        <v>2165</v>
      </c>
      <c r="O8" s="334" t="s">
        <v>2166</v>
      </c>
      <c r="P8" s="203" t="s">
        <v>2161</v>
      </c>
      <c r="Q8" s="333" t="s">
        <v>2167</v>
      </c>
    </row>
    <row r="9" spans="2:20">
      <c r="B9" s="208" t="s">
        <v>2168</v>
      </c>
      <c r="C9" s="209"/>
      <c r="D9" s="209"/>
      <c r="E9" s="210"/>
      <c r="F9" s="211" t="s">
        <v>2169</v>
      </c>
      <c r="G9" s="208" t="s">
        <v>2170</v>
      </c>
      <c r="H9" s="209"/>
      <c r="I9" s="208"/>
      <c r="J9" s="1284" t="s">
        <v>2171</v>
      </c>
      <c r="K9" s="1285"/>
    </row>
    <row r="10" spans="2:20" ht="30" customHeight="1">
      <c r="B10" s="212" t="s">
        <v>2172</v>
      </c>
      <c r="C10" s="212"/>
      <c r="D10" s="212" t="s">
        <v>2144</v>
      </c>
      <c r="E10" s="212"/>
      <c r="F10" s="288" t="s">
        <v>2146</v>
      </c>
      <c r="G10" s="274" t="s">
        <v>2135</v>
      </c>
      <c r="H10" s="303" t="s">
        <v>2136</v>
      </c>
      <c r="I10" s="213" t="str">
        <f>IFERROR((VLOOKUP(F2,N30:S33,5,FALSE)),"")</f>
        <v>都助成
交付申請額</v>
      </c>
      <c r="J10" s="854"/>
      <c r="K10" s="856"/>
      <c r="M10" s="194" t="s">
        <v>2161</v>
      </c>
      <c r="N10" s="203" t="s">
        <v>2401</v>
      </c>
      <c r="O10" s="214">
        <v>0.75</v>
      </c>
      <c r="P10" s="207">
        <v>300000</v>
      </c>
      <c r="Q10" s="207">
        <v>100000000</v>
      </c>
      <c r="R10" s="203" t="s">
        <v>2402</v>
      </c>
      <c r="S10" s="203" t="s">
        <v>2173</v>
      </c>
    </row>
    <row r="11" spans="2:20" ht="21.95" customHeight="1">
      <c r="B11" s="211" t="s">
        <v>2131</v>
      </c>
      <c r="C11" s="211" t="s">
        <v>2175</v>
      </c>
      <c r="D11" s="215" t="s">
        <v>2176</v>
      </c>
      <c r="E11" s="211" t="s">
        <v>2177</v>
      </c>
      <c r="F11" s="211" t="s">
        <v>2177</v>
      </c>
      <c r="G11" s="211" t="s">
        <v>2177</v>
      </c>
      <c r="H11" s="216" t="s">
        <v>2177</v>
      </c>
      <c r="I11" s="216" t="s">
        <v>2177</v>
      </c>
      <c r="J11" s="1281"/>
      <c r="K11" s="1282"/>
      <c r="M11" s="194" t="s">
        <v>2161</v>
      </c>
      <c r="N11" s="203" t="s">
        <v>2166</v>
      </c>
      <c r="O11" s="217">
        <v>0.5</v>
      </c>
      <c r="P11" s="207">
        <v>150000</v>
      </c>
      <c r="Q11" s="207">
        <v>75000000</v>
      </c>
      <c r="R11" s="203" t="s">
        <v>2174</v>
      </c>
      <c r="S11" s="203" t="s">
        <v>2178</v>
      </c>
    </row>
    <row r="12" spans="2:20" ht="18" customHeight="1">
      <c r="B12" s="1283" t="s">
        <v>2179</v>
      </c>
      <c r="C12" s="238"/>
      <c r="D12" s="238"/>
      <c r="E12" s="239"/>
      <c r="F12" s="239"/>
      <c r="G12" s="239"/>
      <c r="H12" s="240">
        <f>G12-F12</f>
        <v>0</v>
      </c>
      <c r="I12" s="240">
        <f>(H12*$S$14)/$R$14</f>
        <v>0</v>
      </c>
      <c r="J12" s="1279"/>
      <c r="K12" s="1278"/>
      <c r="M12" s="194"/>
      <c r="N12" s="203"/>
      <c r="O12" s="214"/>
      <c r="P12" s="207"/>
      <c r="Q12" s="207"/>
      <c r="R12" s="203"/>
      <c r="S12" s="203"/>
      <c r="T12" s="191"/>
    </row>
    <row r="13" spans="2:20" ht="18" customHeight="1" thickBot="1">
      <c r="B13" s="1280"/>
      <c r="C13" s="238"/>
      <c r="D13" s="238"/>
      <c r="E13" s="239"/>
      <c r="F13" s="239"/>
      <c r="G13" s="239"/>
      <c r="H13" s="240">
        <f>G13-F13</f>
        <v>0</v>
      </c>
      <c r="I13" s="240">
        <f>(H13*$S$14)/$R$14</f>
        <v>0</v>
      </c>
      <c r="J13" s="1279"/>
      <c r="K13" s="1278"/>
      <c r="M13" s="194"/>
      <c r="N13" s="218"/>
      <c r="O13" s="219"/>
      <c r="P13" s="220"/>
      <c r="Q13" s="220"/>
      <c r="R13" s="218"/>
      <c r="S13" s="218"/>
    </row>
    <row r="14" spans="2:20" ht="18" customHeight="1" thickBot="1">
      <c r="B14" s="1280"/>
      <c r="C14" s="241"/>
      <c r="D14" s="241"/>
      <c r="E14" s="242"/>
      <c r="F14" s="242"/>
      <c r="G14" s="242"/>
      <c r="H14" s="243">
        <f t="shared" ref="H14" si="0">G14-F14</f>
        <v>0</v>
      </c>
      <c r="I14" s="240">
        <f>(H14*$S$14)/$R$14</f>
        <v>0</v>
      </c>
      <c r="J14" s="1279"/>
      <c r="K14" s="1278"/>
      <c r="N14" s="221" t="str">
        <f>E7</f>
        <v>3/4</v>
      </c>
      <c r="O14" s="222">
        <f>IF($N$14="3/4",O10,O11)</f>
        <v>0.75</v>
      </c>
      <c r="P14" s="223">
        <f>IF($N$14="3/4",P10,P11)</f>
        <v>300000</v>
      </c>
      <c r="Q14" s="224">
        <f>IF($N$14="3/4",Q10,Q11)</f>
        <v>100000000</v>
      </c>
      <c r="R14" s="224" t="str">
        <f>IF($N$14="3/4",R10,R11)</f>
        <v>4</v>
      </c>
      <c r="S14" s="224" t="str">
        <f>IF($N$14="3/4",S10,S11)</f>
        <v>3</v>
      </c>
      <c r="T14" s="191" t="s">
        <v>2180</v>
      </c>
    </row>
    <row r="15" spans="2:20" ht="18" customHeight="1" thickBot="1">
      <c r="B15" s="1275" t="s">
        <v>2181</v>
      </c>
      <c r="C15" s="1276"/>
      <c r="D15" s="265"/>
      <c r="E15" s="266">
        <f>SUM(E12:E14)</f>
        <v>0</v>
      </c>
      <c r="F15" s="266">
        <f t="shared" ref="F15" si="1">SUM(F12:F14)</f>
        <v>0</v>
      </c>
      <c r="G15" s="266">
        <f>SUM(G12:G14)</f>
        <v>0</v>
      </c>
      <c r="H15" s="266">
        <f>SUM(H12:H14)</f>
        <v>0</v>
      </c>
      <c r="I15" s="275">
        <f>SUM(I12:I14)</f>
        <v>0</v>
      </c>
      <c r="J15" s="1277"/>
      <c r="K15" s="1278"/>
    </row>
    <row r="16" spans="2:20" ht="18" customHeight="1" thickTop="1">
      <c r="B16" s="1280" t="s">
        <v>2182</v>
      </c>
      <c r="C16" s="244"/>
      <c r="D16" s="244"/>
      <c r="E16" s="245"/>
      <c r="F16" s="245"/>
      <c r="G16" s="245"/>
      <c r="H16" s="246">
        <f>G16-F16</f>
        <v>0</v>
      </c>
      <c r="I16" s="246">
        <f>(H16*$S$14)/$R$14</f>
        <v>0</v>
      </c>
      <c r="J16" s="1279"/>
      <c r="K16" s="1278"/>
      <c r="N16" s="225" t="s">
        <v>2183</v>
      </c>
      <c r="O16" s="226"/>
      <c r="P16" s="191"/>
      <c r="Q16" s="194" t="s">
        <v>2184</v>
      </c>
      <c r="R16" s="201">
        <f>G40</f>
        <v>0</v>
      </c>
      <c r="S16" s="191"/>
    </row>
    <row r="17" spans="2:19" ht="18" customHeight="1">
      <c r="B17" s="1280"/>
      <c r="C17" s="238"/>
      <c r="D17" s="238"/>
      <c r="E17" s="239"/>
      <c r="F17" s="239"/>
      <c r="G17" s="239"/>
      <c r="H17" s="240">
        <f t="shared" ref="H17:H25" si="2">G17-F17</f>
        <v>0</v>
      </c>
      <c r="I17" s="240">
        <f t="shared" ref="I17:I25" si="3">(H17*$S$14)/$R$14</f>
        <v>0</v>
      </c>
      <c r="J17" s="1279"/>
      <c r="K17" s="1278"/>
      <c r="N17" s="227" t="s">
        <v>2185</v>
      </c>
      <c r="O17" s="228">
        <f>P14*D7</f>
        <v>3000000</v>
      </c>
      <c r="P17" s="191" t="s">
        <v>2180</v>
      </c>
      <c r="Q17" s="194" t="s">
        <v>2186</v>
      </c>
      <c r="R17" s="201">
        <f>H40</f>
        <v>0</v>
      </c>
      <c r="S17" s="191"/>
    </row>
    <row r="18" spans="2:19" ht="18" customHeight="1">
      <c r="B18" s="1280"/>
      <c r="C18" s="238"/>
      <c r="D18" s="238"/>
      <c r="E18" s="239"/>
      <c r="F18" s="239"/>
      <c r="G18" s="239"/>
      <c r="H18" s="240">
        <f t="shared" si="2"/>
        <v>0</v>
      </c>
      <c r="I18" s="240">
        <f t="shared" si="3"/>
        <v>0</v>
      </c>
      <c r="J18" s="1279"/>
      <c r="K18" s="1278"/>
      <c r="N18" s="227" t="s">
        <v>2187</v>
      </c>
      <c r="O18" s="229">
        <v>100000000</v>
      </c>
      <c r="P18" s="191" t="s">
        <v>2180</v>
      </c>
      <c r="Q18" s="194" t="s">
        <v>2188</v>
      </c>
      <c r="R18" s="194" t="e">
        <f>R17/R16</f>
        <v>#DIV/0!</v>
      </c>
      <c r="S18" s="191"/>
    </row>
    <row r="19" spans="2:19" ht="18" customHeight="1">
      <c r="B19" s="1280"/>
      <c r="C19" s="238"/>
      <c r="D19" s="238"/>
      <c r="E19" s="239"/>
      <c r="F19" s="239"/>
      <c r="G19" s="239"/>
      <c r="H19" s="240">
        <f t="shared" si="2"/>
        <v>0</v>
      </c>
      <c r="I19" s="240">
        <f t="shared" si="3"/>
        <v>0</v>
      </c>
      <c r="J19" s="1279"/>
      <c r="K19" s="1278"/>
      <c r="N19" s="230" t="s">
        <v>2189</v>
      </c>
      <c r="O19" s="231">
        <f>IF(O2="実施要綱第5条第一項サ", I41,I40)</f>
        <v>0</v>
      </c>
      <c r="P19" s="191" t="s">
        <v>2180</v>
      </c>
      <c r="Q19" s="191"/>
      <c r="R19" s="191"/>
      <c r="S19" s="191"/>
    </row>
    <row r="20" spans="2:19" ht="18" customHeight="1" thickBot="1">
      <c r="B20" s="1280"/>
      <c r="C20" s="238"/>
      <c r="D20" s="238"/>
      <c r="E20" s="239"/>
      <c r="F20" s="239"/>
      <c r="G20" s="239"/>
      <c r="H20" s="240">
        <f t="shared" si="2"/>
        <v>0</v>
      </c>
      <c r="I20" s="240">
        <f t="shared" si="3"/>
        <v>0</v>
      </c>
      <c r="J20" s="1279"/>
      <c r="K20" s="1278"/>
      <c r="N20" s="232" t="s">
        <v>2143</v>
      </c>
      <c r="O20" s="233">
        <f>ROUNDDOWN(MIN(O17:O19),-3)</f>
        <v>0</v>
      </c>
      <c r="P20" s="191" t="s">
        <v>2180</v>
      </c>
      <c r="Q20" s="234"/>
      <c r="R20" s="191"/>
      <c r="S20" s="191"/>
    </row>
    <row r="21" spans="2:19" ht="18" customHeight="1" thickTop="1">
      <c r="B21" s="1280"/>
      <c r="C21" s="238"/>
      <c r="D21" s="238"/>
      <c r="E21" s="239"/>
      <c r="F21" s="239"/>
      <c r="G21" s="239"/>
      <c r="H21" s="240">
        <f t="shared" si="2"/>
        <v>0</v>
      </c>
      <c r="I21" s="240">
        <f t="shared" si="3"/>
        <v>0</v>
      </c>
      <c r="J21" s="1279"/>
      <c r="K21" s="1278"/>
      <c r="N21" s="191"/>
      <c r="O21" s="191"/>
      <c r="P21" s="191"/>
      <c r="Q21" s="235"/>
      <c r="R21" s="191"/>
      <c r="S21" s="191"/>
    </row>
    <row r="22" spans="2:19" ht="18" customHeight="1">
      <c r="B22" s="1280"/>
      <c r="C22" s="238"/>
      <c r="D22" s="238"/>
      <c r="E22" s="239"/>
      <c r="F22" s="239"/>
      <c r="G22" s="239"/>
      <c r="H22" s="240">
        <f t="shared" si="2"/>
        <v>0</v>
      </c>
      <c r="I22" s="240">
        <f t="shared" si="3"/>
        <v>0</v>
      </c>
      <c r="J22" s="1279"/>
      <c r="K22" s="1278"/>
      <c r="N22" s="191" t="s">
        <v>2190</v>
      </c>
      <c r="O22" s="236"/>
      <c r="P22" s="191"/>
      <c r="Q22" s="191"/>
      <c r="R22" s="191"/>
      <c r="S22" s="191"/>
    </row>
    <row r="23" spans="2:19" ht="18" customHeight="1">
      <c r="B23" s="1280"/>
      <c r="C23" s="238"/>
      <c r="D23" s="238"/>
      <c r="E23" s="239"/>
      <c r="F23" s="239"/>
      <c r="G23" s="239"/>
      <c r="H23" s="240">
        <f t="shared" si="2"/>
        <v>0</v>
      </c>
      <c r="I23" s="240">
        <f t="shared" si="3"/>
        <v>0</v>
      </c>
      <c r="J23" s="1279"/>
      <c r="K23" s="1278"/>
      <c r="N23" s="191" t="s">
        <v>2133</v>
      </c>
      <c r="O23" s="191"/>
      <c r="P23" s="191"/>
      <c r="Q23" s="191"/>
      <c r="R23" s="191"/>
      <c r="S23" s="191"/>
    </row>
    <row r="24" spans="2:19" ht="18" customHeight="1">
      <c r="B24" s="1280"/>
      <c r="C24" s="238"/>
      <c r="D24" s="238"/>
      <c r="E24" s="239"/>
      <c r="F24" s="239"/>
      <c r="G24" s="239"/>
      <c r="H24" s="240">
        <f t="shared" si="2"/>
        <v>0</v>
      </c>
      <c r="I24" s="240">
        <f t="shared" si="3"/>
        <v>0</v>
      </c>
      <c r="J24" s="1279"/>
      <c r="K24" s="1278"/>
      <c r="N24" s="194" t="s">
        <v>2130</v>
      </c>
      <c r="O24" s="194"/>
      <c r="P24" s="194"/>
      <c r="Q24" s="194"/>
      <c r="R24" s="191"/>
      <c r="S24" s="191"/>
    </row>
    <row r="25" spans="2:19" ht="18" customHeight="1" thickBot="1">
      <c r="B25" s="1280"/>
      <c r="C25" s="241"/>
      <c r="D25" s="241"/>
      <c r="E25" s="242"/>
      <c r="F25" s="242"/>
      <c r="G25" s="242"/>
      <c r="H25" s="243">
        <f t="shared" si="2"/>
        <v>0</v>
      </c>
      <c r="I25" s="240">
        <f t="shared" si="3"/>
        <v>0</v>
      </c>
      <c r="J25" s="1279"/>
      <c r="K25" s="1278"/>
      <c r="N25" s="194" t="s">
        <v>2145</v>
      </c>
      <c r="O25" s="194"/>
      <c r="P25" s="194"/>
      <c r="Q25" s="194"/>
      <c r="R25" s="191"/>
      <c r="S25" s="191"/>
    </row>
    <row r="26" spans="2:19" ht="18" customHeight="1" thickBot="1">
      <c r="B26" s="1275" t="s">
        <v>2181</v>
      </c>
      <c r="C26" s="1276"/>
      <c r="D26" s="265"/>
      <c r="E26" s="266">
        <f>SUM(E16:E25)</f>
        <v>0</v>
      </c>
      <c r="F26" s="266">
        <f t="shared" ref="F26:I26" si="4">SUM(F16:F25)</f>
        <v>0</v>
      </c>
      <c r="G26" s="266">
        <f t="shared" si="4"/>
        <v>0</v>
      </c>
      <c r="H26" s="266">
        <f>SUM(H16:H25)</f>
        <v>0</v>
      </c>
      <c r="I26" s="275">
        <f t="shared" si="4"/>
        <v>0</v>
      </c>
      <c r="J26" s="1277"/>
      <c r="K26" s="1278"/>
      <c r="N26" s="194" t="s">
        <v>2147</v>
      </c>
      <c r="O26" s="194"/>
      <c r="P26" s="194"/>
      <c r="Q26" s="194"/>
      <c r="R26" s="191"/>
      <c r="S26" s="191"/>
    </row>
    <row r="27" spans="2:19" ht="18" customHeight="1">
      <c r="B27" s="1280" t="s">
        <v>2191</v>
      </c>
      <c r="C27" s="244"/>
      <c r="D27" s="244"/>
      <c r="E27" s="245"/>
      <c r="F27" s="245"/>
      <c r="G27" s="245"/>
      <c r="H27" s="246">
        <f>G27-F27</f>
        <v>0</v>
      </c>
      <c r="I27" s="240">
        <f>(H27*$S$14)/$R$14</f>
        <v>0</v>
      </c>
      <c r="J27" s="1279"/>
      <c r="K27" s="1278"/>
      <c r="N27" s="194" t="s">
        <v>2148</v>
      </c>
      <c r="O27" s="194"/>
      <c r="P27" s="194"/>
      <c r="Q27" s="194"/>
      <c r="R27" s="191"/>
      <c r="S27" s="191"/>
    </row>
    <row r="28" spans="2:19" ht="18" customHeight="1">
      <c r="B28" s="1280"/>
      <c r="C28" s="238"/>
      <c r="D28" s="238"/>
      <c r="E28" s="239"/>
      <c r="F28" s="239"/>
      <c r="G28" s="239"/>
      <c r="H28" s="240">
        <f t="shared" ref="H28:H37" si="5">G28-F28</f>
        <v>0</v>
      </c>
      <c r="I28" s="240">
        <f t="shared" ref="I28:I36" si="6">(H28*$S$14)/$R$14</f>
        <v>0</v>
      </c>
      <c r="J28" s="1279"/>
      <c r="K28" s="1278"/>
      <c r="N28" s="191"/>
      <c r="O28" s="191"/>
      <c r="P28" s="191"/>
      <c r="Q28" s="191"/>
      <c r="R28" s="191"/>
      <c r="S28" s="191"/>
    </row>
    <row r="29" spans="2:19" ht="18" customHeight="1">
      <c r="B29" s="1280"/>
      <c r="C29" s="238"/>
      <c r="D29" s="238"/>
      <c r="E29" s="239"/>
      <c r="F29" s="239"/>
      <c r="G29" s="239"/>
      <c r="H29" s="240">
        <f t="shared" si="5"/>
        <v>0</v>
      </c>
      <c r="I29" s="240">
        <f t="shared" si="6"/>
        <v>0</v>
      </c>
      <c r="J29" s="1279"/>
      <c r="K29" s="1278"/>
      <c r="N29" s="191" t="s">
        <v>2133</v>
      </c>
      <c r="O29" s="195" t="s">
        <v>2134</v>
      </c>
      <c r="P29" s="196" t="s">
        <v>2135</v>
      </c>
      <c r="Q29" s="197" t="s">
        <v>2136</v>
      </c>
      <c r="R29" s="196" t="s">
        <v>2137</v>
      </c>
      <c r="S29" s="191" t="s">
        <v>2133</v>
      </c>
    </row>
    <row r="30" spans="2:19" ht="18" customHeight="1">
      <c r="B30" s="1280"/>
      <c r="C30" s="238"/>
      <c r="D30" s="238"/>
      <c r="E30" s="239"/>
      <c r="F30" s="239"/>
      <c r="G30" s="239"/>
      <c r="H30" s="240">
        <f t="shared" si="5"/>
        <v>0</v>
      </c>
      <c r="I30" s="240">
        <f t="shared" si="6"/>
        <v>0</v>
      </c>
      <c r="J30" s="1279"/>
      <c r="K30" s="1278"/>
      <c r="N30" s="194" t="s">
        <v>2391</v>
      </c>
      <c r="O30" s="199" t="s">
        <v>2139</v>
      </c>
      <c r="P30" s="199" t="s">
        <v>2140</v>
      </c>
      <c r="Q30" s="199" t="s">
        <v>2141</v>
      </c>
      <c r="R30" s="199" t="s">
        <v>2142</v>
      </c>
      <c r="S30" s="191" t="s">
        <v>2143</v>
      </c>
    </row>
    <row r="31" spans="2:19" ht="18" customHeight="1">
      <c r="B31" s="1280"/>
      <c r="C31" s="238"/>
      <c r="D31" s="238"/>
      <c r="E31" s="239"/>
      <c r="F31" s="239"/>
      <c r="G31" s="239"/>
      <c r="H31" s="240">
        <f t="shared" si="5"/>
        <v>0</v>
      </c>
      <c r="I31" s="240">
        <f t="shared" si="6"/>
        <v>0</v>
      </c>
      <c r="J31" s="1279"/>
      <c r="K31" s="1278"/>
      <c r="N31" s="194" t="s">
        <v>2392</v>
      </c>
      <c r="O31" s="199" t="s">
        <v>2139</v>
      </c>
      <c r="P31" s="199" t="s">
        <v>2140</v>
      </c>
      <c r="Q31" s="199" t="s">
        <v>2141</v>
      </c>
      <c r="R31" s="199" t="s">
        <v>2142</v>
      </c>
      <c r="S31" s="191" t="s">
        <v>2143</v>
      </c>
    </row>
    <row r="32" spans="2:19" ht="18" customHeight="1">
      <c r="B32" s="1280"/>
      <c r="C32" s="238"/>
      <c r="D32" s="238"/>
      <c r="E32" s="239"/>
      <c r="F32" s="239"/>
      <c r="G32" s="239"/>
      <c r="H32" s="240">
        <f t="shared" si="5"/>
        <v>0</v>
      </c>
      <c r="I32" s="240">
        <f t="shared" si="6"/>
        <v>0</v>
      </c>
      <c r="J32" s="1279"/>
      <c r="K32" s="1278"/>
      <c r="N32" s="194" t="s">
        <v>2393</v>
      </c>
      <c r="O32" s="199" t="s">
        <v>2139</v>
      </c>
      <c r="P32" s="199" t="s">
        <v>2140</v>
      </c>
      <c r="Q32" s="199" t="s">
        <v>2141</v>
      </c>
      <c r="R32" s="199" t="s">
        <v>2142</v>
      </c>
      <c r="S32" s="191" t="s">
        <v>2143</v>
      </c>
    </row>
    <row r="33" spans="2:19" ht="18" customHeight="1">
      <c r="B33" s="1280"/>
      <c r="C33" s="238"/>
      <c r="D33" s="238"/>
      <c r="E33" s="239"/>
      <c r="F33" s="239"/>
      <c r="G33" s="239"/>
      <c r="H33" s="240">
        <f t="shared" si="5"/>
        <v>0</v>
      </c>
      <c r="I33" s="240">
        <f t="shared" si="6"/>
        <v>0</v>
      </c>
      <c r="J33" s="1279"/>
      <c r="K33" s="1278"/>
      <c r="N33" s="194" t="s">
        <v>2394</v>
      </c>
      <c r="O33" s="199" t="s">
        <v>2139</v>
      </c>
      <c r="P33" s="199" t="s">
        <v>2140</v>
      </c>
      <c r="Q33" s="199" t="s">
        <v>2141</v>
      </c>
      <c r="R33" s="200" t="s">
        <v>2149</v>
      </c>
      <c r="S33" s="191" t="s">
        <v>2150</v>
      </c>
    </row>
    <row r="34" spans="2:19" ht="18" customHeight="1">
      <c r="B34" s="1280"/>
      <c r="C34" s="238"/>
      <c r="D34" s="238"/>
      <c r="E34" s="239"/>
      <c r="F34" s="239"/>
      <c r="G34" s="239"/>
      <c r="H34" s="240">
        <f t="shared" si="5"/>
        <v>0</v>
      </c>
      <c r="I34" s="240">
        <f>(H34*$S$14)/$R$14</f>
        <v>0</v>
      </c>
      <c r="J34" s="1279"/>
      <c r="K34" s="1278"/>
      <c r="N34" s="194" t="s">
        <v>2395</v>
      </c>
      <c r="O34" s="199" t="s">
        <v>2139</v>
      </c>
      <c r="P34" s="199" t="s">
        <v>2140</v>
      </c>
      <c r="Q34" s="199" t="s">
        <v>2141</v>
      </c>
      <c r="R34" s="199" t="s">
        <v>2142</v>
      </c>
      <c r="S34" s="191" t="s">
        <v>2143</v>
      </c>
    </row>
    <row r="35" spans="2:19" ht="18" customHeight="1">
      <c r="B35" s="1280"/>
      <c r="C35" s="238"/>
      <c r="D35" s="238"/>
      <c r="E35" s="239"/>
      <c r="F35" s="239"/>
      <c r="G35" s="239"/>
      <c r="H35" s="240">
        <f t="shared" si="5"/>
        <v>0</v>
      </c>
      <c r="I35" s="240">
        <f t="shared" si="6"/>
        <v>0</v>
      </c>
      <c r="J35" s="1279"/>
      <c r="K35" s="1278"/>
      <c r="N35" s="194" t="s">
        <v>2396</v>
      </c>
      <c r="O35" s="199" t="s">
        <v>2139</v>
      </c>
      <c r="P35" s="199" t="s">
        <v>2140</v>
      </c>
      <c r="Q35" s="199" t="s">
        <v>2141</v>
      </c>
      <c r="R35" s="199" t="s">
        <v>2142</v>
      </c>
      <c r="S35" s="191" t="s">
        <v>2143</v>
      </c>
    </row>
    <row r="36" spans="2:19" ht="18" customHeight="1">
      <c r="B36" s="1280"/>
      <c r="C36" s="238"/>
      <c r="D36" s="238"/>
      <c r="E36" s="239"/>
      <c r="F36" s="239"/>
      <c r="G36" s="239"/>
      <c r="H36" s="240">
        <f t="shared" si="5"/>
        <v>0</v>
      </c>
      <c r="I36" s="240">
        <f t="shared" si="6"/>
        <v>0</v>
      </c>
      <c r="J36" s="1279"/>
      <c r="K36" s="1278"/>
      <c r="N36" s="194" t="s">
        <v>2397</v>
      </c>
      <c r="O36" s="199" t="s">
        <v>2139</v>
      </c>
      <c r="P36" s="199" t="s">
        <v>2140</v>
      </c>
      <c r="Q36" s="199" t="s">
        <v>2141</v>
      </c>
      <c r="R36" s="199" t="s">
        <v>2142</v>
      </c>
      <c r="S36" s="191" t="s">
        <v>2143</v>
      </c>
    </row>
    <row r="37" spans="2:19" ht="18" customHeight="1" thickBot="1">
      <c r="B37" s="1280"/>
      <c r="C37" s="241"/>
      <c r="D37" s="241"/>
      <c r="E37" s="242"/>
      <c r="F37" s="242"/>
      <c r="G37" s="242"/>
      <c r="H37" s="243">
        <f t="shared" si="5"/>
        <v>0</v>
      </c>
      <c r="I37" s="240">
        <f>(H37*$S$14)/$R$14</f>
        <v>0</v>
      </c>
      <c r="J37" s="1279"/>
      <c r="K37" s="1278"/>
      <c r="N37" s="194" t="s">
        <v>2398</v>
      </c>
      <c r="O37" s="199" t="s">
        <v>2139</v>
      </c>
      <c r="P37" s="199" t="s">
        <v>2140</v>
      </c>
      <c r="Q37" s="199" t="s">
        <v>2141</v>
      </c>
      <c r="R37" s="200" t="s">
        <v>2149</v>
      </c>
      <c r="S37" s="191" t="s">
        <v>2150</v>
      </c>
    </row>
    <row r="38" spans="2:19" ht="18" customHeight="1" thickBot="1">
      <c r="B38" s="1275" t="s">
        <v>2181</v>
      </c>
      <c r="C38" s="1276"/>
      <c r="D38" s="266"/>
      <c r="E38" s="266">
        <f>SUM(E27:E37)</f>
        <v>0</v>
      </c>
      <c r="F38" s="266">
        <f t="shared" ref="F38:I38" si="7">SUM(F27:F37)</f>
        <v>0</v>
      </c>
      <c r="G38" s="266">
        <f t="shared" si="7"/>
        <v>0</v>
      </c>
      <c r="H38" s="266">
        <f t="shared" si="7"/>
        <v>0</v>
      </c>
      <c r="I38" s="275">
        <f t="shared" si="7"/>
        <v>0</v>
      </c>
      <c r="J38" s="1277"/>
      <c r="K38" s="1278"/>
    </row>
    <row r="39" spans="2:19" ht="18" customHeight="1" thickBot="1">
      <c r="B39" s="1275" t="s">
        <v>2192</v>
      </c>
      <c r="C39" s="1276"/>
      <c r="D39" s="266"/>
      <c r="E39" s="266">
        <f>E41-E40</f>
        <v>0</v>
      </c>
      <c r="F39" s="266">
        <f t="shared" ref="F39:G39" si="8">F41-F40</f>
        <v>0</v>
      </c>
      <c r="G39" s="266">
        <f t="shared" si="8"/>
        <v>0</v>
      </c>
      <c r="H39" s="266">
        <f>H41-H40</f>
        <v>0</v>
      </c>
      <c r="I39" s="275">
        <f>(H39*$S$14)/$R$14</f>
        <v>0</v>
      </c>
      <c r="J39" s="1277"/>
      <c r="K39" s="1278"/>
    </row>
    <row r="40" spans="2:19" ht="18" customHeight="1" thickBot="1">
      <c r="B40" s="1275" t="s">
        <v>2193</v>
      </c>
      <c r="C40" s="1276"/>
      <c r="D40" s="266"/>
      <c r="E40" s="266">
        <f>E15+E26+E38</f>
        <v>0</v>
      </c>
      <c r="F40" s="266">
        <f t="shared" ref="F40:H40" si="9">F15+F26+F38</f>
        <v>0</v>
      </c>
      <c r="G40" s="266">
        <f t="shared" si="9"/>
        <v>0</v>
      </c>
      <c r="H40" s="266">
        <f t="shared" si="9"/>
        <v>0</v>
      </c>
      <c r="I40" s="275">
        <f>I15+I26+I38</f>
        <v>0</v>
      </c>
      <c r="J40" s="1277"/>
      <c r="K40" s="1278"/>
    </row>
    <row r="41" spans="2:19" ht="18" customHeight="1" thickBot="1">
      <c r="B41" s="1275" t="s">
        <v>2194</v>
      </c>
      <c r="C41" s="1276"/>
      <c r="D41" s="266"/>
      <c r="E41" s="266">
        <f>ROUNDDOWN(E40*1.1,0)</f>
        <v>0</v>
      </c>
      <c r="F41" s="266">
        <f t="shared" ref="F41:H41" si="10">ROUNDDOWN(F40*1.1,0)</f>
        <v>0</v>
      </c>
      <c r="G41" s="266">
        <f t="shared" si="10"/>
        <v>0</v>
      </c>
      <c r="H41" s="266">
        <f t="shared" si="10"/>
        <v>0</v>
      </c>
      <c r="I41" s="275">
        <f>SUM(I39:I40)</f>
        <v>0</v>
      </c>
      <c r="J41" s="1277"/>
      <c r="K41" s="1278"/>
    </row>
    <row r="42" spans="2:19" ht="10.35" customHeight="1" thickBot="1">
      <c r="B42" s="1258"/>
      <c r="C42" s="1259"/>
    </row>
    <row r="43" spans="2:19" ht="7.7" customHeight="1">
      <c r="B43" s="1260" t="s">
        <v>2195</v>
      </c>
      <c r="C43" s="1261"/>
      <c r="D43" s="1262"/>
      <c r="E43" s="1266">
        <f>IFERROR((MIN(O17:O18)),"")</f>
        <v>3000000</v>
      </c>
      <c r="F43" s="1267"/>
      <c r="G43" s="1270" t="str">
        <f>IFERROR((VLOOKUP(F2,N29:S37,6,FALSE)),"")</f>
        <v>交付申請額</v>
      </c>
      <c r="H43" s="1271"/>
      <c r="I43" s="1266">
        <f>IFERROR((O20),"")</f>
        <v>0</v>
      </c>
      <c r="J43" s="1274"/>
      <c r="K43" s="1267"/>
    </row>
    <row r="44" spans="2:19" ht="12" thickBot="1">
      <c r="B44" s="1263"/>
      <c r="C44" s="1264"/>
      <c r="D44" s="1265"/>
      <c r="E44" s="1268"/>
      <c r="F44" s="1269"/>
      <c r="G44" s="1272"/>
      <c r="H44" s="1273"/>
      <c r="I44" s="1268"/>
      <c r="J44" s="1268"/>
      <c r="K44" s="1269"/>
    </row>
    <row r="45" spans="2:19" ht="13.7" customHeight="1">
      <c r="B45" s="237"/>
      <c r="C45" s="237"/>
      <c r="D45" s="237"/>
      <c r="E45" s="237"/>
      <c r="F45" s="237"/>
      <c r="G45" s="237"/>
      <c r="H45" s="237"/>
      <c r="I45" s="237"/>
    </row>
  </sheetData>
  <sheetProtection formatCells="0"/>
  <mergeCells count="51">
    <mergeCell ref="J9:K10"/>
    <mergeCell ref="F2:G2"/>
    <mergeCell ref="N5:O5"/>
    <mergeCell ref="B6:C6"/>
    <mergeCell ref="E6:G6"/>
    <mergeCell ref="B7:C7"/>
    <mergeCell ref="J24:K24"/>
    <mergeCell ref="J11:K11"/>
    <mergeCell ref="B12:B14"/>
    <mergeCell ref="J12:K12"/>
    <mergeCell ref="J13:K13"/>
    <mergeCell ref="J14:K14"/>
    <mergeCell ref="B15:C15"/>
    <mergeCell ref="J15:K15"/>
    <mergeCell ref="J19:K19"/>
    <mergeCell ref="J20:K20"/>
    <mergeCell ref="J21:K21"/>
    <mergeCell ref="J22:K22"/>
    <mergeCell ref="J23:K23"/>
    <mergeCell ref="B38:C38"/>
    <mergeCell ref="J38:K38"/>
    <mergeCell ref="J25:K25"/>
    <mergeCell ref="B26:C26"/>
    <mergeCell ref="J26:K26"/>
    <mergeCell ref="B27:B37"/>
    <mergeCell ref="J27:K27"/>
    <mergeCell ref="J28:K28"/>
    <mergeCell ref="J29:K29"/>
    <mergeCell ref="J30:K30"/>
    <mergeCell ref="J31:K31"/>
    <mergeCell ref="J32:K32"/>
    <mergeCell ref="B16:B25"/>
    <mergeCell ref="J16:K16"/>
    <mergeCell ref="J17:K17"/>
    <mergeCell ref="J18:K18"/>
    <mergeCell ref="J33:K33"/>
    <mergeCell ref="J34:K34"/>
    <mergeCell ref="J35:K35"/>
    <mergeCell ref="J36:K36"/>
    <mergeCell ref="J37:K37"/>
    <mergeCell ref="B39:C39"/>
    <mergeCell ref="J39:K39"/>
    <mergeCell ref="B40:C40"/>
    <mergeCell ref="J40:K40"/>
    <mergeCell ref="B41:C41"/>
    <mergeCell ref="J41:K41"/>
    <mergeCell ref="B42:C42"/>
    <mergeCell ref="B43:D44"/>
    <mergeCell ref="E43:F44"/>
    <mergeCell ref="G43:H44"/>
    <mergeCell ref="I43:K44"/>
  </mergeCells>
  <phoneticPr fontId="56"/>
  <dataValidations count="2">
    <dataValidation type="list" allowBlank="1" showInputMessage="1" showErrorMessage="1" sqref="F8 H7 I8:J8" xr:uid="{00000000-0002-0000-1000-000000000000}">
      <formula1>$P$6:$P$8</formula1>
    </dataValidation>
    <dataValidation type="list" allowBlank="1" showInputMessage="1" showErrorMessage="1" sqref="G8:H8 E8" xr:uid="{00000000-0002-0000-1000-000001000000}">
      <formula1>$O$6:$O$8</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B1:AA49"/>
  <sheetViews>
    <sheetView showGridLines="0" showZeros="0" view="pageBreakPreview" zoomScaleNormal="100" zoomScaleSheetLayoutView="100" workbookViewId="0">
      <selection activeCell="A2" sqref="A2"/>
    </sheetView>
  </sheetViews>
  <sheetFormatPr defaultColWidth="8.875" defaultRowHeight="11.25"/>
  <cols>
    <col min="1" max="1" width="2.125" style="191" customWidth="1"/>
    <col min="2" max="2" width="4.5" style="191" customWidth="1"/>
    <col min="3" max="7" width="10.5" style="191" customWidth="1"/>
    <col min="8" max="8" width="10.625" style="191" customWidth="1"/>
    <col min="9" max="9" width="10.5" style="191" customWidth="1"/>
    <col min="10" max="10" width="7.125" style="191" customWidth="1"/>
    <col min="11" max="11" width="3" style="191" customWidth="1"/>
    <col min="12" max="13" width="8.875" style="191"/>
    <col min="14" max="14" width="15.875" style="198" customWidth="1"/>
    <col min="15" max="15" width="18.125" style="198" customWidth="1"/>
    <col min="16" max="16" width="16.5" style="198" customWidth="1"/>
    <col min="17" max="17" width="15.125" style="198" customWidth="1"/>
    <col min="18" max="27" width="8.875" style="198"/>
    <col min="28" max="16384" width="8.875" style="191"/>
  </cols>
  <sheetData>
    <row r="1" spans="2:19" ht="10.35" customHeight="1" thickBot="1"/>
    <row r="2" spans="2:19" ht="14.25" thickBot="1">
      <c r="C2" s="118" t="s">
        <v>2388</v>
      </c>
      <c r="D2" s="118"/>
      <c r="F2" s="1286" t="str">
        <f>×共通様式_全体!D2</f>
        <v>交付申請（実施要綱第５条一項ア～サ）</v>
      </c>
      <c r="G2" s="1287"/>
    </row>
    <row r="3" spans="2:19" ht="6" customHeight="1" thickBot="1"/>
    <row r="4" spans="2:19" ht="18" customHeight="1" thickBot="1">
      <c r="C4" s="118" t="s">
        <v>2331</v>
      </c>
      <c r="N4" s="272" t="s">
        <v>2330</v>
      </c>
      <c r="O4" s="273" t="str">
        <f>基本情報!E2</f>
        <v>選択してください</v>
      </c>
    </row>
    <row r="5" spans="2:19" ht="8.4499999999999993" customHeight="1">
      <c r="N5" s="1288" t="s">
        <v>2153</v>
      </c>
      <c r="O5" s="1289"/>
      <c r="P5" s="203" t="s">
        <v>2154</v>
      </c>
      <c r="Q5" s="203" t="s">
        <v>2155</v>
      </c>
    </row>
    <row r="6" spans="2:19" ht="18" customHeight="1">
      <c r="B6" s="1293" t="s">
        <v>2138</v>
      </c>
      <c r="C6" s="1294"/>
      <c r="D6" s="250" t="s">
        <v>2196</v>
      </c>
      <c r="E6" s="250" t="s">
        <v>2406</v>
      </c>
      <c r="F6" s="1295" t="s">
        <v>2157</v>
      </c>
      <c r="G6" s="1296"/>
      <c r="H6" s="1297"/>
      <c r="I6" s="300" t="s">
        <v>2158</v>
      </c>
      <c r="J6" s="205"/>
      <c r="N6" s="203"/>
      <c r="O6" s="203" t="s">
        <v>2159</v>
      </c>
      <c r="P6" s="203" t="s">
        <v>2159</v>
      </c>
      <c r="Q6" s="203"/>
    </row>
    <row r="7" spans="2:19" s="198" customFormat="1" ht="18" customHeight="1">
      <c r="B7" s="1293" t="s">
        <v>2160</v>
      </c>
      <c r="C7" s="1294"/>
      <c r="D7" s="301">
        <f>×共通様式_太陽光発電!D7</f>
        <v>10</v>
      </c>
      <c r="E7" s="335"/>
      <c r="F7" s="332" t="s">
        <v>2400</v>
      </c>
      <c r="G7" s="302" t="str">
        <f>IF(F7=O7,N7,N8)</f>
        <v>300,000円/kWh</v>
      </c>
      <c r="H7" s="302" t="str">
        <f>IF(F7=O7,Q7,Q8)</f>
        <v>１億円</v>
      </c>
      <c r="I7" s="206" t="s">
        <v>2161</v>
      </c>
      <c r="J7" s="205"/>
      <c r="K7" s="191"/>
      <c r="L7" s="191"/>
      <c r="M7" s="191"/>
      <c r="N7" s="207" t="s">
        <v>2403</v>
      </c>
      <c r="O7" s="203" t="s">
        <v>2401</v>
      </c>
      <c r="P7" s="203" t="s">
        <v>2163</v>
      </c>
      <c r="Q7" s="207" t="s">
        <v>2164</v>
      </c>
    </row>
    <row r="8" spans="2:19" s="198" customFormat="1" ht="7.7" customHeight="1">
      <c r="B8" s="205"/>
      <c r="C8" s="118"/>
      <c r="D8" s="251"/>
      <c r="E8" s="252"/>
      <c r="F8" s="253"/>
      <c r="G8" s="253"/>
      <c r="H8" s="254"/>
      <c r="I8" s="205"/>
      <c r="J8" s="205"/>
      <c r="K8" s="191"/>
      <c r="L8" s="191"/>
      <c r="M8" s="191"/>
      <c r="N8" s="333" t="s">
        <v>2197</v>
      </c>
      <c r="O8" s="334" t="s">
        <v>2166</v>
      </c>
      <c r="P8" s="334" t="s">
        <v>2161</v>
      </c>
      <c r="Q8" s="333" t="s">
        <v>2167</v>
      </c>
    </row>
    <row r="9" spans="2:19" s="198" customFormat="1" ht="18" customHeight="1">
      <c r="B9" s="1298" t="s">
        <v>2408</v>
      </c>
      <c r="C9" s="1299"/>
      <c r="D9" s="1299"/>
      <c r="E9" s="336">
        <f>SUM(D7:E7)</f>
        <v>10</v>
      </c>
      <c r="F9" s="256" t="s">
        <v>2198</v>
      </c>
      <c r="G9" s="1300" t="s">
        <v>2199</v>
      </c>
      <c r="H9" s="1289"/>
      <c r="I9" s="267" t="str">
        <f>IF(E10="","",IF(E9&gt;=E10,E10,E9))</f>
        <v/>
      </c>
      <c r="J9" s="257" t="s">
        <v>2198</v>
      </c>
      <c r="K9" s="191"/>
      <c r="L9" s="191"/>
      <c r="M9" s="191"/>
      <c r="N9" s="258"/>
      <c r="Q9" s="258"/>
    </row>
    <row r="10" spans="2:19" s="198" customFormat="1" ht="18" customHeight="1">
      <c r="B10" s="1298" t="s">
        <v>2407</v>
      </c>
      <c r="C10" s="1299"/>
      <c r="D10" s="1299"/>
      <c r="E10" s="255" t="str">
        <f>'△第4(太陽光・蓄電池）'!G96</f>
        <v/>
      </c>
      <c r="F10" s="256" t="s">
        <v>2198</v>
      </c>
      <c r="G10" s="1300" t="s">
        <v>2200</v>
      </c>
      <c r="H10" s="1289"/>
      <c r="I10" s="268" t="str">
        <f>IFERROR((I9/E10),"")</f>
        <v/>
      </c>
      <c r="J10" s="205"/>
      <c r="K10" s="191"/>
      <c r="L10" s="191"/>
      <c r="M10" s="191"/>
      <c r="N10" s="258"/>
      <c r="Q10" s="258"/>
    </row>
    <row r="11" spans="2:19" s="198" customFormat="1" ht="18" customHeight="1">
      <c r="B11" s="1301" t="s">
        <v>2409</v>
      </c>
      <c r="C11" s="1302"/>
      <c r="D11" s="1302"/>
      <c r="E11" s="337" t="str">
        <f>IFERROR(IF(E10-E9&lt;=0,"",E10-E9),"")</f>
        <v/>
      </c>
      <c r="F11" s="256"/>
      <c r="G11" s="253"/>
      <c r="H11" s="259"/>
      <c r="I11" s="205"/>
      <c r="J11" s="205"/>
      <c r="K11" s="191"/>
      <c r="L11" s="191"/>
      <c r="M11" s="191"/>
      <c r="N11" s="260"/>
      <c r="Q11" s="258"/>
      <c r="S11" s="260"/>
    </row>
    <row r="12" spans="2:19" s="198" customFormat="1" ht="18" customHeight="1">
      <c r="B12" s="1303"/>
      <c r="C12" s="1302"/>
      <c r="D12" s="1302"/>
      <c r="E12" s="338"/>
      <c r="F12" s="256"/>
      <c r="G12" s="253"/>
      <c r="H12" s="254"/>
      <c r="I12" s="205"/>
      <c r="J12" s="205"/>
      <c r="K12" s="191"/>
      <c r="L12" s="191"/>
      <c r="M12" s="191"/>
      <c r="N12" s="258"/>
      <c r="Q12" s="258"/>
      <c r="S12" s="258"/>
    </row>
    <row r="13" spans="2:19" s="198" customFormat="1" ht="8.4499999999999993" customHeight="1">
      <c r="B13" s="191"/>
      <c r="C13" s="205"/>
      <c r="D13" s="205"/>
      <c r="E13" s="205"/>
      <c r="F13" s="205"/>
      <c r="G13" s="205"/>
      <c r="H13" s="205"/>
      <c r="I13" s="205"/>
      <c r="J13" s="205"/>
      <c r="K13" s="191"/>
      <c r="L13" s="191"/>
      <c r="M13" s="191"/>
    </row>
    <row r="14" spans="2:19" s="198" customFormat="1">
      <c r="B14" s="208" t="s">
        <v>2168</v>
      </c>
      <c r="C14" s="209"/>
      <c r="D14" s="209"/>
      <c r="E14" s="210"/>
      <c r="F14" s="211" t="s">
        <v>2169</v>
      </c>
      <c r="G14" s="208" t="s">
        <v>2170</v>
      </c>
      <c r="H14" s="209"/>
      <c r="I14" s="208"/>
      <c r="J14" s="1284" t="s">
        <v>2171</v>
      </c>
      <c r="K14" s="1285"/>
      <c r="L14" s="191"/>
      <c r="M14" s="191"/>
      <c r="N14" s="203" t="s">
        <v>2162</v>
      </c>
      <c r="O14" s="214">
        <v>0.66666666666600005</v>
      </c>
      <c r="P14" s="207">
        <v>200000</v>
      </c>
      <c r="Q14" s="207">
        <v>100000000</v>
      </c>
    </row>
    <row r="15" spans="2:19" s="198" customFormat="1" ht="30.6" customHeight="1">
      <c r="B15" s="212" t="s">
        <v>2172</v>
      </c>
      <c r="C15" s="212"/>
      <c r="D15" s="212" t="s">
        <v>2144</v>
      </c>
      <c r="E15" s="212"/>
      <c r="F15" s="288" t="s">
        <v>2146</v>
      </c>
      <c r="G15" s="274" t="s">
        <v>2135</v>
      </c>
      <c r="H15" s="303" t="s">
        <v>2136</v>
      </c>
      <c r="I15" s="213" t="str">
        <f>×共通様式_太陽光発電!I10</f>
        <v>都助成
交付申請額</v>
      </c>
      <c r="J15" s="854"/>
      <c r="K15" s="856"/>
      <c r="L15" s="191"/>
      <c r="M15" s="194" t="s">
        <v>2161</v>
      </c>
      <c r="N15" s="203" t="s">
        <v>2401</v>
      </c>
      <c r="O15" s="217">
        <v>0.75</v>
      </c>
      <c r="P15" s="207">
        <v>300000</v>
      </c>
      <c r="Q15" s="207">
        <v>100000000</v>
      </c>
      <c r="R15" s="203" t="s">
        <v>2402</v>
      </c>
      <c r="S15" s="203" t="s">
        <v>2173</v>
      </c>
    </row>
    <row r="16" spans="2:19" s="198" customFormat="1" ht="18" customHeight="1">
      <c r="B16" s="247" t="s">
        <v>2131</v>
      </c>
      <c r="C16" s="247" t="s">
        <v>2175</v>
      </c>
      <c r="D16" s="248" t="s">
        <v>2176</v>
      </c>
      <c r="E16" s="247" t="s">
        <v>2177</v>
      </c>
      <c r="F16" s="247" t="s">
        <v>2177</v>
      </c>
      <c r="G16" s="247" t="s">
        <v>2177</v>
      </c>
      <c r="H16" s="249" t="s">
        <v>2177</v>
      </c>
      <c r="I16" s="249" t="s">
        <v>2177</v>
      </c>
      <c r="J16" s="1279"/>
      <c r="K16" s="1278"/>
      <c r="L16" s="191"/>
      <c r="M16" s="194" t="s">
        <v>2161</v>
      </c>
      <c r="N16" s="203"/>
      <c r="O16" s="214"/>
      <c r="P16" s="207"/>
      <c r="Q16" s="207"/>
      <c r="R16" s="203" t="s">
        <v>2174</v>
      </c>
      <c r="S16" s="203" t="s">
        <v>2178</v>
      </c>
    </row>
    <row r="17" spans="2:20" s="198" customFormat="1" ht="18" customHeight="1" thickBot="1">
      <c r="B17" s="1283" t="s">
        <v>2179</v>
      </c>
      <c r="C17" s="238"/>
      <c r="D17" s="238"/>
      <c r="E17" s="239"/>
      <c r="F17" s="239"/>
      <c r="G17" s="239"/>
      <c r="H17" s="240">
        <f>G17-F17</f>
        <v>0</v>
      </c>
      <c r="I17" s="240" t="str">
        <f>IFERROR((((H17*$S$19)/$R$19)*$I$10),"")</f>
        <v/>
      </c>
      <c r="J17" s="1279"/>
      <c r="K17" s="1278"/>
      <c r="L17" s="191"/>
      <c r="M17" s="194"/>
      <c r="N17" s="218"/>
      <c r="O17" s="219"/>
      <c r="P17" s="220"/>
      <c r="Q17" s="220"/>
      <c r="R17" s="203"/>
      <c r="S17" s="203"/>
      <c r="T17" s="191"/>
    </row>
    <row r="18" spans="2:20" s="198" customFormat="1" ht="18" customHeight="1" thickBot="1">
      <c r="B18" s="1280"/>
      <c r="C18" s="238"/>
      <c r="D18" s="238"/>
      <c r="E18" s="239"/>
      <c r="F18" s="239"/>
      <c r="G18" s="239"/>
      <c r="H18" s="240">
        <f>G18-F18</f>
        <v>0</v>
      </c>
      <c r="I18" s="240" t="str">
        <f t="shared" ref="I18" si="0">IFERROR((((H18*$S$19)/$R$19)*$I$10),"")</f>
        <v/>
      </c>
      <c r="J18" s="1279"/>
      <c r="K18" s="1278"/>
      <c r="L18" s="191"/>
      <c r="M18" s="194"/>
      <c r="N18" s="221" t="str">
        <f>F7</f>
        <v>3/4</v>
      </c>
      <c r="O18" s="222">
        <f>IF($N$18="2/3",O14,O15)</f>
        <v>0.75</v>
      </c>
      <c r="P18" s="223">
        <f>IF($N$18="2/3",P14,P15)</f>
        <v>300000</v>
      </c>
      <c r="Q18" s="224">
        <f>IF($N$18="2/3",Q14,Q15)</f>
        <v>100000000</v>
      </c>
      <c r="R18" s="218"/>
      <c r="S18" s="218"/>
    </row>
    <row r="19" spans="2:20" s="198" customFormat="1" ht="18" customHeight="1" thickBot="1">
      <c r="B19" s="1280"/>
      <c r="C19" s="241"/>
      <c r="D19" s="241"/>
      <c r="E19" s="242"/>
      <c r="F19" s="242"/>
      <c r="G19" s="242"/>
      <c r="H19" s="243">
        <f>G19-F19</f>
        <v>0</v>
      </c>
      <c r="I19" s="240" t="str">
        <f>IFERROR((((H19*$S$19)/$R$19)*$I$10),"")</f>
        <v/>
      </c>
      <c r="J19" s="1279"/>
      <c r="K19" s="1278"/>
      <c r="L19" s="191"/>
      <c r="M19" s="191"/>
      <c r="R19" s="224" t="str">
        <f>IF($N$18="3/4",R15,R16)</f>
        <v>4</v>
      </c>
      <c r="S19" s="224" t="str">
        <f>IF($N$18="3/4",S15,S16)</f>
        <v>3</v>
      </c>
      <c r="T19" s="191" t="s">
        <v>2180</v>
      </c>
    </row>
    <row r="20" spans="2:20" s="198" customFormat="1" ht="18" customHeight="1" thickTop="1" thickBot="1">
      <c r="B20" s="1275" t="s">
        <v>2181</v>
      </c>
      <c r="C20" s="1276"/>
      <c r="D20" s="265"/>
      <c r="E20" s="266">
        <f>SUM(E17:E19)</f>
        <v>0</v>
      </c>
      <c r="F20" s="266">
        <f t="shared" ref="F20" si="1">SUM(F17:F19)</f>
        <v>0</v>
      </c>
      <c r="G20" s="266">
        <f>SUM(G17:G19)</f>
        <v>0</v>
      </c>
      <c r="H20" s="266">
        <f>SUM(H17:H19)</f>
        <v>0</v>
      </c>
      <c r="I20" s="275">
        <f>SUM(I17:I19)</f>
        <v>0</v>
      </c>
      <c r="J20" s="1277"/>
      <c r="K20" s="1278"/>
      <c r="L20" s="191"/>
      <c r="M20" s="191"/>
      <c r="N20" s="225" t="s">
        <v>2183</v>
      </c>
      <c r="O20" s="226"/>
      <c r="P20" s="191"/>
      <c r="Q20" s="194" t="s">
        <v>2184</v>
      </c>
    </row>
    <row r="21" spans="2:20" s="198" customFormat="1" ht="18" customHeight="1">
      <c r="B21" s="1280" t="s">
        <v>2182</v>
      </c>
      <c r="C21" s="244"/>
      <c r="D21" s="244"/>
      <c r="E21" s="245"/>
      <c r="F21" s="245"/>
      <c r="G21" s="245"/>
      <c r="H21" s="246">
        <f t="shared" ref="H21:H30" si="2">G21-F21</f>
        <v>0</v>
      </c>
      <c r="I21" s="246" t="str">
        <f>IFERROR((((H21*$S$19)/$R$19)*$I$10),"")</f>
        <v/>
      </c>
      <c r="J21" s="1279"/>
      <c r="K21" s="1278"/>
      <c r="L21" s="191"/>
      <c r="M21" s="191"/>
      <c r="N21" s="227" t="s">
        <v>2201</v>
      </c>
      <c r="O21" s="228" t="str">
        <f>IFERROR(P18*I9,"")</f>
        <v/>
      </c>
      <c r="P21" s="191" t="s">
        <v>2180</v>
      </c>
      <c r="Q21" s="194" t="s">
        <v>2186</v>
      </c>
      <c r="R21" s="201">
        <f>G45</f>
        <v>0</v>
      </c>
      <c r="S21" s="191"/>
    </row>
    <row r="22" spans="2:20" s="198" customFormat="1" ht="18" customHeight="1">
      <c r="B22" s="1280"/>
      <c r="C22" s="238"/>
      <c r="D22" s="238"/>
      <c r="E22" s="239"/>
      <c r="F22" s="239"/>
      <c r="G22" s="239"/>
      <c r="H22" s="240">
        <f t="shared" si="2"/>
        <v>0</v>
      </c>
      <c r="I22" s="240" t="str">
        <f t="shared" ref="I22:I30" si="3">IFERROR((((H22*$S$19)/$R$19)*$I$10),"")</f>
        <v/>
      </c>
      <c r="J22" s="1279"/>
      <c r="K22" s="1278"/>
      <c r="L22" s="191"/>
      <c r="M22" s="191"/>
      <c r="N22" s="227" t="s">
        <v>2187</v>
      </c>
      <c r="O22" s="229">
        <f>Q18</f>
        <v>100000000</v>
      </c>
      <c r="P22" s="191" t="s">
        <v>2180</v>
      </c>
      <c r="Q22" s="194" t="s">
        <v>2188</v>
      </c>
      <c r="R22" s="201">
        <f>H45</f>
        <v>0</v>
      </c>
      <c r="S22" s="191"/>
    </row>
    <row r="23" spans="2:20" s="198" customFormat="1" ht="18" customHeight="1">
      <c r="B23" s="1280"/>
      <c r="C23" s="238"/>
      <c r="D23" s="238"/>
      <c r="E23" s="239"/>
      <c r="F23" s="239"/>
      <c r="G23" s="239"/>
      <c r="H23" s="240">
        <f t="shared" si="2"/>
        <v>0</v>
      </c>
      <c r="I23" s="240" t="str">
        <f t="shared" si="3"/>
        <v/>
      </c>
      <c r="J23" s="1279"/>
      <c r="K23" s="1278"/>
      <c r="L23" s="191"/>
      <c r="M23" s="191"/>
      <c r="N23" s="230" t="s">
        <v>2189</v>
      </c>
      <c r="O23" s="231" t="str">
        <f>IF(O4="実施要綱第5条第一項サ", I46,I45)</f>
        <v/>
      </c>
      <c r="P23" s="191" t="s">
        <v>2180</v>
      </c>
      <c r="Q23" s="191"/>
      <c r="R23" s="194" t="e">
        <f>R22/R21</f>
        <v>#DIV/0!</v>
      </c>
      <c r="S23" s="191"/>
    </row>
    <row r="24" spans="2:20" s="198" customFormat="1" ht="18" customHeight="1" thickBot="1">
      <c r="B24" s="1280"/>
      <c r="C24" s="238"/>
      <c r="D24" s="238"/>
      <c r="E24" s="239"/>
      <c r="F24" s="239"/>
      <c r="G24" s="239"/>
      <c r="H24" s="240">
        <f t="shared" si="2"/>
        <v>0</v>
      </c>
      <c r="I24" s="240" t="str">
        <f t="shared" si="3"/>
        <v/>
      </c>
      <c r="J24" s="1279"/>
      <c r="K24" s="1278"/>
      <c r="L24" s="191"/>
      <c r="M24" s="191"/>
      <c r="N24" s="232" t="s">
        <v>2143</v>
      </c>
      <c r="O24" s="233">
        <f>ROUNDDOWN(MIN(O21:O23),-3)</f>
        <v>100000000</v>
      </c>
      <c r="P24" s="191" t="s">
        <v>2180</v>
      </c>
      <c r="Q24" s="191"/>
      <c r="R24" s="191"/>
      <c r="S24" s="191"/>
    </row>
    <row r="25" spans="2:20" s="198" customFormat="1" ht="18" customHeight="1" thickTop="1">
      <c r="B25" s="1280"/>
      <c r="C25" s="238"/>
      <c r="D25" s="238"/>
      <c r="E25" s="239"/>
      <c r="F25" s="239"/>
      <c r="G25" s="239"/>
      <c r="H25" s="240">
        <f t="shared" si="2"/>
        <v>0</v>
      </c>
      <c r="I25" s="240" t="str">
        <f t="shared" si="3"/>
        <v/>
      </c>
      <c r="J25" s="1279"/>
      <c r="K25" s="1278"/>
      <c r="L25" s="191"/>
      <c r="M25" s="191"/>
      <c r="N25" s="191"/>
      <c r="O25" s="191"/>
      <c r="P25" s="191"/>
      <c r="Q25" s="191"/>
      <c r="R25" s="191"/>
      <c r="S25" s="191"/>
    </row>
    <row r="26" spans="2:20" s="198" customFormat="1" ht="18" customHeight="1">
      <c r="B26" s="1280"/>
      <c r="C26" s="238"/>
      <c r="D26" s="238"/>
      <c r="E26" s="239"/>
      <c r="F26" s="239"/>
      <c r="G26" s="239"/>
      <c r="H26" s="240">
        <f t="shared" si="2"/>
        <v>0</v>
      </c>
      <c r="I26" s="240" t="str">
        <f t="shared" si="3"/>
        <v/>
      </c>
      <c r="J26" s="1279"/>
      <c r="K26" s="1278"/>
      <c r="L26" s="191"/>
      <c r="M26" s="191"/>
      <c r="N26" s="191" t="s">
        <v>2190</v>
      </c>
      <c r="O26" s="236"/>
      <c r="P26" s="191"/>
      <c r="Q26" s="191"/>
      <c r="R26" s="191"/>
      <c r="S26" s="191"/>
    </row>
    <row r="27" spans="2:20" s="198" customFormat="1" ht="18" customHeight="1">
      <c r="B27" s="1280"/>
      <c r="C27" s="238"/>
      <c r="D27" s="238"/>
      <c r="E27" s="239"/>
      <c r="F27" s="239"/>
      <c r="G27" s="239"/>
      <c r="H27" s="240">
        <f t="shared" si="2"/>
        <v>0</v>
      </c>
      <c r="I27" s="240" t="str">
        <f t="shared" si="3"/>
        <v/>
      </c>
      <c r="J27" s="1279"/>
      <c r="K27" s="1278"/>
      <c r="L27" s="191"/>
      <c r="M27" s="191"/>
      <c r="N27" s="191" t="s">
        <v>2133</v>
      </c>
      <c r="O27" s="191"/>
      <c r="P27" s="191"/>
      <c r="Q27" s="191"/>
      <c r="R27" s="191"/>
      <c r="S27" s="191"/>
    </row>
    <row r="28" spans="2:20" s="198" customFormat="1" ht="18" customHeight="1">
      <c r="B28" s="1280"/>
      <c r="C28" s="238"/>
      <c r="D28" s="238"/>
      <c r="E28" s="239"/>
      <c r="F28" s="239"/>
      <c r="G28" s="239"/>
      <c r="H28" s="240">
        <f t="shared" si="2"/>
        <v>0</v>
      </c>
      <c r="I28" s="240" t="str">
        <f t="shared" si="3"/>
        <v/>
      </c>
      <c r="J28" s="1279"/>
      <c r="K28" s="1278"/>
      <c r="L28" s="191"/>
      <c r="M28" s="191"/>
      <c r="N28" s="194" t="s">
        <v>2130</v>
      </c>
      <c r="O28" s="194"/>
      <c r="P28" s="194"/>
      <c r="Q28" s="194"/>
      <c r="R28" s="191"/>
      <c r="S28" s="191"/>
    </row>
    <row r="29" spans="2:20" s="198" customFormat="1" ht="18" customHeight="1">
      <c r="B29" s="1280"/>
      <c r="C29" s="238"/>
      <c r="D29" s="238"/>
      <c r="E29" s="239"/>
      <c r="F29" s="239"/>
      <c r="G29" s="239"/>
      <c r="H29" s="240">
        <f t="shared" si="2"/>
        <v>0</v>
      </c>
      <c r="I29" s="240" t="str">
        <f t="shared" si="3"/>
        <v/>
      </c>
      <c r="J29" s="1279"/>
      <c r="K29" s="1278"/>
      <c r="L29" s="191"/>
      <c r="M29" s="191"/>
      <c r="N29" s="194" t="s">
        <v>2145</v>
      </c>
      <c r="O29" s="194"/>
      <c r="P29" s="194"/>
      <c r="Q29" s="194"/>
      <c r="R29" s="191"/>
      <c r="S29" s="191"/>
    </row>
    <row r="30" spans="2:20" s="198" customFormat="1" ht="18" customHeight="1" thickBot="1">
      <c r="B30" s="1280"/>
      <c r="C30" s="241"/>
      <c r="D30" s="241"/>
      <c r="E30" s="242"/>
      <c r="F30" s="242"/>
      <c r="G30" s="242"/>
      <c r="H30" s="243">
        <f t="shared" si="2"/>
        <v>0</v>
      </c>
      <c r="I30" s="240" t="str">
        <f t="shared" si="3"/>
        <v/>
      </c>
      <c r="J30" s="1279"/>
      <c r="K30" s="1278"/>
      <c r="L30" s="191"/>
      <c r="M30" s="191"/>
      <c r="N30" s="194" t="s">
        <v>2147</v>
      </c>
      <c r="O30" s="194"/>
      <c r="P30" s="194"/>
      <c r="Q30" s="194"/>
      <c r="R30" s="191"/>
      <c r="S30" s="191"/>
    </row>
    <row r="31" spans="2:20" s="198" customFormat="1" ht="18" customHeight="1" thickBot="1">
      <c r="B31" s="1275" t="s">
        <v>2181</v>
      </c>
      <c r="C31" s="1276"/>
      <c r="D31" s="265"/>
      <c r="E31" s="266">
        <f>SUM(E21:E30)</f>
        <v>0</v>
      </c>
      <c r="F31" s="266">
        <f t="shared" ref="F31:I31" si="4">SUM(F21:F30)</f>
        <v>0</v>
      </c>
      <c r="G31" s="266">
        <f t="shared" si="4"/>
        <v>0</v>
      </c>
      <c r="H31" s="266">
        <f t="shared" si="4"/>
        <v>0</v>
      </c>
      <c r="I31" s="275">
        <f t="shared" si="4"/>
        <v>0</v>
      </c>
      <c r="J31" s="1277"/>
      <c r="K31" s="1278"/>
      <c r="L31" s="191"/>
      <c r="M31" s="191"/>
      <c r="N31" s="194" t="s">
        <v>2148</v>
      </c>
      <c r="O31" s="194"/>
      <c r="P31" s="194"/>
      <c r="Q31" s="194"/>
      <c r="R31" s="191"/>
      <c r="S31" s="191"/>
    </row>
    <row r="32" spans="2:20" s="198" customFormat="1" ht="18" customHeight="1">
      <c r="B32" s="1280" t="s">
        <v>2191</v>
      </c>
      <c r="C32" s="244"/>
      <c r="D32" s="244"/>
      <c r="E32" s="245"/>
      <c r="F32" s="245"/>
      <c r="G32" s="245"/>
      <c r="H32" s="246">
        <f t="shared" ref="H32:H42" si="5">G32-F32</f>
        <v>0</v>
      </c>
      <c r="I32" s="240" t="str">
        <f>IFERROR((((H32*$S$19)/$R$19)*$I$10),"")</f>
        <v/>
      </c>
      <c r="J32" s="1279"/>
      <c r="K32" s="1278"/>
      <c r="L32" s="191"/>
      <c r="M32" s="191"/>
      <c r="N32" s="191"/>
      <c r="O32" s="191"/>
      <c r="P32" s="191"/>
      <c r="Q32" s="191"/>
      <c r="R32" s="191"/>
      <c r="S32" s="191"/>
    </row>
    <row r="33" spans="2:19" s="198" customFormat="1" ht="18" customHeight="1">
      <c r="B33" s="1280"/>
      <c r="C33" s="238"/>
      <c r="D33" s="238"/>
      <c r="E33" s="239"/>
      <c r="F33" s="239"/>
      <c r="G33" s="239"/>
      <c r="H33" s="240">
        <f t="shared" si="5"/>
        <v>0</v>
      </c>
      <c r="I33" s="240" t="str">
        <f t="shared" ref="I33:I41" si="6">IFERROR((((H33*$S$19)/$R$19)*$I$10),"")</f>
        <v/>
      </c>
      <c r="J33" s="1279"/>
      <c r="K33" s="1278"/>
      <c r="L33" s="191"/>
      <c r="M33" s="191"/>
      <c r="N33" s="191" t="s">
        <v>2133</v>
      </c>
      <c r="O33" s="195" t="s">
        <v>2134</v>
      </c>
      <c r="P33" s="196" t="s">
        <v>2135</v>
      </c>
      <c r="Q33" s="197" t="s">
        <v>2136</v>
      </c>
      <c r="R33" s="196" t="s">
        <v>2137</v>
      </c>
      <c r="S33" s="191" t="s">
        <v>2133</v>
      </c>
    </row>
    <row r="34" spans="2:19" s="198" customFormat="1" ht="18" customHeight="1">
      <c r="B34" s="1280"/>
      <c r="C34" s="238"/>
      <c r="D34" s="238"/>
      <c r="E34" s="239"/>
      <c r="F34" s="239"/>
      <c r="G34" s="239"/>
      <c r="H34" s="240">
        <f t="shared" si="5"/>
        <v>0</v>
      </c>
      <c r="I34" s="240" t="str">
        <f t="shared" si="6"/>
        <v/>
      </c>
      <c r="J34" s="1279"/>
      <c r="K34" s="1278"/>
      <c r="L34" s="191"/>
      <c r="M34" s="191"/>
      <c r="N34" s="194" t="s">
        <v>2130</v>
      </c>
      <c r="O34" s="199" t="s">
        <v>2139</v>
      </c>
      <c r="P34" s="199" t="s">
        <v>2140</v>
      </c>
      <c r="Q34" s="199" t="s">
        <v>2141</v>
      </c>
      <c r="R34" s="199" t="s">
        <v>2142</v>
      </c>
      <c r="S34" s="191" t="s">
        <v>2143</v>
      </c>
    </row>
    <row r="35" spans="2:19" s="198" customFormat="1" ht="18" customHeight="1">
      <c r="B35" s="1280"/>
      <c r="C35" s="238"/>
      <c r="D35" s="238"/>
      <c r="E35" s="239"/>
      <c r="F35" s="239"/>
      <c r="G35" s="239"/>
      <c r="H35" s="240">
        <f t="shared" si="5"/>
        <v>0</v>
      </c>
      <c r="I35" s="240" t="str">
        <f t="shared" si="6"/>
        <v/>
      </c>
      <c r="J35" s="1279"/>
      <c r="K35" s="1278"/>
      <c r="L35" s="191"/>
      <c r="M35" s="191"/>
      <c r="N35" s="194" t="s">
        <v>2145</v>
      </c>
      <c r="O35" s="199" t="s">
        <v>2139</v>
      </c>
      <c r="P35" s="199" t="s">
        <v>2140</v>
      </c>
      <c r="Q35" s="199" t="s">
        <v>2141</v>
      </c>
      <c r="R35" s="199" t="s">
        <v>2142</v>
      </c>
      <c r="S35" s="191" t="s">
        <v>2143</v>
      </c>
    </row>
    <row r="36" spans="2:19" s="198" customFormat="1" ht="18" customHeight="1">
      <c r="B36" s="1280"/>
      <c r="C36" s="238"/>
      <c r="D36" s="238"/>
      <c r="E36" s="239"/>
      <c r="F36" s="239"/>
      <c r="G36" s="239"/>
      <c r="H36" s="240">
        <f t="shared" si="5"/>
        <v>0</v>
      </c>
      <c r="I36" s="240" t="str">
        <f t="shared" si="6"/>
        <v/>
      </c>
      <c r="J36" s="1279"/>
      <c r="K36" s="1278"/>
      <c r="L36" s="191"/>
      <c r="M36" s="191"/>
      <c r="N36" s="194" t="s">
        <v>2147</v>
      </c>
      <c r="O36" s="199" t="s">
        <v>2139</v>
      </c>
      <c r="P36" s="199" t="s">
        <v>2140</v>
      </c>
      <c r="Q36" s="199" t="s">
        <v>2141</v>
      </c>
      <c r="R36" s="200" t="s">
        <v>2149</v>
      </c>
      <c r="S36" s="191" t="s">
        <v>2150</v>
      </c>
    </row>
    <row r="37" spans="2:19" s="198" customFormat="1" ht="18" customHeight="1">
      <c r="B37" s="1280"/>
      <c r="C37" s="238"/>
      <c r="D37" s="238"/>
      <c r="E37" s="239"/>
      <c r="F37" s="239"/>
      <c r="G37" s="239"/>
      <c r="H37" s="240">
        <f t="shared" si="5"/>
        <v>0</v>
      </c>
      <c r="I37" s="240" t="str">
        <f t="shared" si="6"/>
        <v/>
      </c>
      <c r="J37" s="1279"/>
      <c r="K37" s="1278"/>
      <c r="L37" s="191"/>
      <c r="M37" s="191"/>
      <c r="N37" s="194" t="s">
        <v>2148</v>
      </c>
      <c r="O37" s="199" t="s">
        <v>2139</v>
      </c>
      <c r="P37" s="199" t="s">
        <v>2140</v>
      </c>
      <c r="Q37" s="199" t="s">
        <v>2141</v>
      </c>
      <c r="R37" s="200" t="s">
        <v>2149</v>
      </c>
      <c r="S37" s="191" t="s">
        <v>2150</v>
      </c>
    </row>
    <row r="38" spans="2:19" s="198" customFormat="1" ht="18" customHeight="1">
      <c r="B38" s="1280"/>
      <c r="C38" s="238"/>
      <c r="D38" s="238"/>
      <c r="E38" s="239"/>
      <c r="F38" s="239"/>
      <c r="G38" s="239"/>
      <c r="H38" s="240">
        <f t="shared" si="5"/>
        <v>0</v>
      </c>
      <c r="I38" s="240" t="str">
        <f t="shared" si="6"/>
        <v/>
      </c>
      <c r="J38" s="1279"/>
      <c r="K38" s="1278"/>
      <c r="L38" s="191"/>
      <c r="M38" s="191"/>
    </row>
    <row r="39" spans="2:19" s="198" customFormat="1" ht="18" customHeight="1">
      <c r="B39" s="1280"/>
      <c r="C39" s="238"/>
      <c r="D39" s="238"/>
      <c r="E39" s="239"/>
      <c r="F39" s="239"/>
      <c r="G39" s="239"/>
      <c r="H39" s="240">
        <f t="shared" si="5"/>
        <v>0</v>
      </c>
      <c r="I39" s="240" t="str">
        <f t="shared" si="6"/>
        <v/>
      </c>
      <c r="J39" s="1279"/>
      <c r="K39" s="1278"/>
      <c r="L39" s="191"/>
      <c r="M39" s="191"/>
    </row>
    <row r="40" spans="2:19" s="198" customFormat="1" ht="18" customHeight="1">
      <c r="B40" s="1280"/>
      <c r="C40" s="238"/>
      <c r="D40" s="238"/>
      <c r="E40" s="239"/>
      <c r="F40" s="239"/>
      <c r="G40" s="239"/>
      <c r="H40" s="240">
        <f t="shared" si="5"/>
        <v>0</v>
      </c>
      <c r="I40" s="240" t="str">
        <f t="shared" si="6"/>
        <v/>
      </c>
      <c r="J40" s="1279"/>
      <c r="K40" s="1278"/>
      <c r="L40" s="191"/>
      <c r="M40" s="191"/>
    </row>
    <row r="41" spans="2:19" s="198" customFormat="1" ht="18" customHeight="1" thickBot="1">
      <c r="B41" s="1280"/>
      <c r="C41" s="238"/>
      <c r="D41" s="238"/>
      <c r="E41" s="239"/>
      <c r="F41" s="239"/>
      <c r="G41" s="239"/>
      <c r="H41" s="240">
        <f t="shared" si="5"/>
        <v>0</v>
      </c>
      <c r="I41" s="240" t="str">
        <f t="shared" si="6"/>
        <v/>
      </c>
      <c r="J41" s="1279"/>
      <c r="K41" s="1278"/>
      <c r="L41" s="191"/>
      <c r="M41" s="191"/>
    </row>
    <row r="42" spans="2:19" s="198" customFormat="1" ht="18" hidden="1" customHeight="1" thickBot="1">
      <c r="B42" s="1280"/>
      <c r="C42" s="241"/>
      <c r="D42" s="241"/>
      <c r="E42" s="242"/>
      <c r="F42" s="242"/>
      <c r="G42" s="242"/>
      <c r="H42" s="243">
        <f t="shared" si="5"/>
        <v>0</v>
      </c>
      <c r="I42" s="240" t="e">
        <f t="shared" ref="I42" si="7">((H42*$S$19)/$R$19)*$I$10</f>
        <v>#VALUE!</v>
      </c>
      <c r="J42" s="1279"/>
      <c r="K42" s="1278"/>
      <c r="L42" s="191"/>
      <c r="M42" s="191"/>
    </row>
    <row r="43" spans="2:19" s="198" customFormat="1" ht="18" customHeight="1" thickBot="1">
      <c r="B43" s="1275" t="s">
        <v>2181</v>
      </c>
      <c r="C43" s="1276"/>
      <c r="D43" s="266"/>
      <c r="E43" s="266">
        <f>SUM(E32:E42)</f>
        <v>0</v>
      </c>
      <c r="F43" s="266">
        <f t="shared" ref="F43:H43" si="8">SUM(F32:F42)</f>
        <v>0</v>
      </c>
      <c r="G43" s="266">
        <f t="shared" si="8"/>
        <v>0</v>
      </c>
      <c r="H43" s="266">
        <f t="shared" si="8"/>
        <v>0</v>
      </c>
      <c r="I43" s="275" t="str">
        <f>IFERROR((SUM(I32:I42)),"")</f>
        <v/>
      </c>
      <c r="J43" s="1277"/>
      <c r="K43" s="1278"/>
      <c r="L43" s="191"/>
      <c r="M43" s="191"/>
    </row>
    <row r="44" spans="2:19" s="198" customFormat="1" ht="18" customHeight="1" thickBot="1">
      <c r="B44" s="1275" t="s">
        <v>2192</v>
      </c>
      <c r="C44" s="1276"/>
      <c r="D44" s="266"/>
      <c r="E44" s="266">
        <f>E46-E45</f>
        <v>0</v>
      </c>
      <c r="F44" s="266">
        <f t="shared" ref="F44:H44" si="9">F46-F45</f>
        <v>0</v>
      </c>
      <c r="G44" s="266">
        <f t="shared" si="9"/>
        <v>0</v>
      </c>
      <c r="H44" s="266">
        <f t="shared" si="9"/>
        <v>0</v>
      </c>
      <c r="I44" s="275" t="str">
        <f>IFERROR((((H44*$S$19)/$R$19)*$I$10),"")</f>
        <v/>
      </c>
      <c r="J44" s="1277"/>
      <c r="K44" s="1278"/>
      <c r="L44" s="191"/>
      <c r="M44" s="191"/>
    </row>
    <row r="45" spans="2:19" s="198" customFormat="1" ht="18" customHeight="1" thickBot="1">
      <c r="B45" s="1275" t="s">
        <v>2193</v>
      </c>
      <c r="C45" s="1276"/>
      <c r="D45" s="266"/>
      <c r="E45" s="266">
        <f>E20+E31+E43</f>
        <v>0</v>
      </c>
      <c r="F45" s="266">
        <f t="shared" ref="F45:H45" si="10">F20+F31+F43</f>
        <v>0</v>
      </c>
      <c r="G45" s="266">
        <f>G20+G31+G43</f>
        <v>0</v>
      </c>
      <c r="H45" s="266">
        <f t="shared" si="10"/>
        <v>0</v>
      </c>
      <c r="I45" s="275" t="str">
        <f>IFERROR((I20+I31+I43),"")</f>
        <v/>
      </c>
      <c r="J45" s="1277"/>
      <c r="K45" s="1278"/>
      <c r="L45" s="191"/>
      <c r="M45" s="191"/>
    </row>
    <row r="46" spans="2:19" s="198" customFormat="1" ht="18" customHeight="1" thickBot="1">
      <c r="B46" s="1275" t="s">
        <v>2194</v>
      </c>
      <c r="C46" s="1276"/>
      <c r="D46" s="266"/>
      <c r="E46" s="266">
        <f>ROUNDDOWN(E45*1.1,0)</f>
        <v>0</v>
      </c>
      <c r="F46" s="266">
        <f t="shared" ref="F46:H46" si="11">ROUNDDOWN(F45*1.1,0)</f>
        <v>0</v>
      </c>
      <c r="G46" s="266">
        <f t="shared" si="11"/>
        <v>0</v>
      </c>
      <c r="H46" s="266">
        <f t="shared" si="11"/>
        <v>0</v>
      </c>
      <c r="I46" s="275">
        <f>SUM(I44:I45)</f>
        <v>0</v>
      </c>
      <c r="J46" s="1277"/>
      <c r="K46" s="1278"/>
      <c r="L46" s="191"/>
      <c r="M46" s="191"/>
    </row>
    <row r="47" spans="2:19" s="198" customFormat="1" ht="10.35" customHeight="1" thickBot="1">
      <c r="B47" s="1258"/>
      <c r="C47" s="1259"/>
      <c r="D47" s="191"/>
      <c r="E47" s="191"/>
      <c r="F47" s="191"/>
      <c r="G47" s="191"/>
      <c r="H47" s="191"/>
      <c r="I47" s="191"/>
      <c r="J47" s="191"/>
      <c r="K47" s="191"/>
      <c r="L47" s="191"/>
      <c r="M47" s="191"/>
    </row>
    <row r="48" spans="2:19" s="198" customFormat="1" ht="7.7" customHeight="1">
      <c r="B48" s="1260" t="s">
        <v>2195</v>
      </c>
      <c r="C48" s="1261"/>
      <c r="D48" s="1262"/>
      <c r="E48" s="1266">
        <f>MIN(O21:O22)</f>
        <v>100000000</v>
      </c>
      <c r="F48" s="1267"/>
      <c r="G48" s="1270" t="str">
        <f>×共通様式_太陽光発電!G43</f>
        <v>交付申請額</v>
      </c>
      <c r="H48" s="1271"/>
      <c r="I48" s="1266" t="str">
        <f>IF(E10="","",O24)</f>
        <v/>
      </c>
      <c r="J48" s="1274"/>
      <c r="K48" s="1267"/>
      <c r="L48" s="191"/>
      <c r="M48" s="191"/>
    </row>
    <row r="49" spans="2:11" s="198" customFormat="1" ht="12" thickBot="1">
      <c r="B49" s="1263"/>
      <c r="C49" s="1264"/>
      <c r="D49" s="1265"/>
      <c r="E49" s="1268"/>
      <c r="F49" s="1269"/>
      <c r="G49" s="1272"/>
      <c r="H49" s="1273"/>
      <c r="I49" s="1268"/>
      <c r="J49" s="1268"/>
      <c r="K49" s="1269"/>
    </row>
  </sheetData>
  <sheetProtection formatCells="0"/>
  <mergeCells count="57">
    <mergeCell ref="J16:K16"/>
    <mergeCell ref="F2:G2"/>
    <mergeCell ref="N5:O5"/>
    <mergeCell ref="B6:C6"/>
    <mergeCell ref="F6:H6"/>
    <mergeCell ref="B7:C7"/>
    <mergeCell ref="B9:D9"/>
    <mergeCell ref="G9:H9"/>
    <mergeCell ref="B10:D10"/>
    <mergeCell ref="G10:H10"/>
    <mergeCell ref="B11:D11"/>
    <mergeCell ref="B12:D12"/>
    <mergeCell ref="J14:K15"/>
    <mergeCell ref="J29:K29"/>
    <mergeCell ref="B17:B19"/>
    <mergeCell ref="J17:K17"/>
    <mergeCell ref="J18:K18"/>
    <mergeCell ref="J19:K19"/>
    <mergeCell ref="B20:C20"/>
    <mergeCell ref="J20:K20"/>
    <mergeCell ref="J24:K24"/>
    <mergeCell ref="J25:K25"/>
    <mergeCell ref="J26:K26"/>
    <mergeCell ref="J27:K27"/>
    <mergeCell ref="J28:K28"/>
    <mergeCell ref="B43:C43"/>
    <mergeCell ref="J43:K43"/>
    <mergeCell ref="J30:K30"/>
    <mergeCell ref="B31:C31"/>
    <mergeCell ref="J31:K31"/>
    <mergeCell ref="B32:B42"/>
    <mergeCell ref="J32:K32"/>
    <mergeCell ref="J33:K33"/>
    <mergeCell ref="J34:K34"/>
    <mergeCell ref="J35:K35"/>
    <mergeCell ref="J36:K36"/>
    <mergeCell ref="J37:K37"/>
    <mergeCell ref="B21:B30"/>
    <mergeCell ref="J21:K21"/>
    <mergeCell ref="J22:K22"/>
    <mergeCell ref="J23:K23"/>
    <mergeCell ref="J38:K38"/>
    <mergeCell ref="J39:K39"/>
    <mergeCell ref="J40:K40"/>
    <mergeCell ref="J41:K41"/>
    <mergeCell ref="J42:K42"/>
    <mergeCell ref="B44:C44"/>
    <mergeCell ref="J44:K44"/>
    <mergeCell ref="B45:C45"/>
    <mergeCell ref="J45:K45"/>
    <mergeCell ref="B46:C46"/>
    <mergeCell ref="J46:K46"/>
    <mergeCell ref="B47:C47"/>
    <mergeCell ref="B48:D49"/>
    <mergeCell ref="E48:F49"/>
    <mergeCell ref="G48:H49"/>
    <mergeCell ref="I48:K49"/>
  </mergeCells>
  <phoneticPr fontId="56"/>
  <dataValidations count="2">
    <dataValidation type="list" allowBlank="1" showInputMessage="1" showErrorMessage="1" sqref="G13:H13 E8" xr:uid="{00000000-0002-0000-1100-000000000000}">
      <formula1>$O$6:$O$8</formula1>
    </dataValidation>
    <dataValidation type="list" allowBlank="1" showInputMessage="1" showErrorMessage="1" sqref="F13 I13:J13 I7 H8" xr:uid="{00000000-0002-0000-1100-000001000000}">
      <formula1>$P$6:$P$8</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B1:U39"/>
  <sheetViews>
    <sheetView showGridLines="0" showZeros="0" view="pageBreakPreview" zoomScaleNormal="100" zoomScaleSheetLayoutView="100" workbookViewId="0"/>
  </sheetViews>
  <sheetFormatPr defaultColWidth="8.875" defaultRowHeight="13.5"/>
  <cols>
    <col min="1" max="1" width="1" style="353" customWidth="1"/>
    <col min="2" max="2" width="4.125" style="353" customWidth="1"/>
    <col min="3" max="3" width="13.875" style="353" customWidth="1"/>
    <col min="4" max="4" width="10.875" style="353" customWidth="1"/>
    <col min="5" max="5" width="13.875" style="353" customWidth="1"/>
    <col min="6" max="6" width="10.875" style="353" customWidth="1"/>
    <col min="7" max="7" width="0" style="353" hidden="1" customWidth="1"/>
    <col min="8" max="8" width="13.875" style="353" customWidth="1"/>
    <col min="9" max="9" width="10.875" style="353" customWidth="1"/>
    <col min="10" max="10" width="4.125" style="353" customWidth="1"/>
    <col min="11" max="13" width="4.5" style="353" customWidth="1"/>
    <col min="14" max="16384" width="8.875" style="353"/>
  </cols>
  <sheetData>
    <row r="1" spans="2:11" ht="18.600000000000001" customHeight="1">
      <c r="B1" s="352" t="s">
        <v>2354</v>
      </c>
    </row>
    <row r="2" spans="2:11" ht="11.45" hidden="1" customHeight="1">
      <c r="B2" s="1304"/>
      <c r="C2" s="1304"/>
      <c r="D2" s="1304"/>
    </row>
    <row r="3" spans="2:11" ht="11.45" hidden="1" customHeight="1">
      <c r="B3" s="1304"/>
      <c r="C3" s="1304"/>
      <c r="D3" s="1304"/>
    </row>
    <row r="4" spans="2:11" ht="11.45" customHeight="1" thickBot="1"/>
    <row r="5" spans="2:11">
      <c r="B5" s="354"/>
      <c r="C5" s="355"/>
      <c r="D5" s="355"/>
      <c r="E5" s="355"/>
      <c r="F5" s="355"/>
      <c r="G5" s="355"/>
      <c r="H5" s="356"/>
      <c r="I5" s="355"/>
      <c r="J5" s="357"/>
      <c r="K5" s="358"/>
    </row>
    <row r="6" spans="2:11" ht="24.95" customHeight="1">
      <c r="B6" s="359"/>
      <c r="C6" s="1305" t="s">
        <v>2355</v>
      </c>
      <c r="D6" s="1306"/>
      <c r="E6" s="1307"/>
      <c r="F6" s="360" t="s">
        <v>2356</v>
      </c>
      <c r="G6" s="358"/>
      <c r="H6" s="361"/>
      <c r="I6" s="358"/>
      <c r="J6" s="362"/>
      <c r="K6" s="358"/>
    </row>
    <row r="7" spans="2:11" ht="24.95" customHeight="1">
      <c r="B7" s="359"/>
      <c r="C7" s="1308"/>
      <c r="D7" s="1309"/>
      <c r="E7" s="1310"/>
      <c r="F7" s="363" t="s">
        <v>2357</v>
      </c>
      <c r="G7" s="358"/>
      <c r="H7" s="361"/>
      <c r="I7" s="358"/>
      <c r="J7" s="362"/>
      <c r="K7" s="358"/>
    </row>
    <row r="8" spans="2:11">
      <c r="B8" s="359"/>
      <c r="C8" s="358"/>
      <c r="D8" s="358"/>
      <c r="E8" s="358"/>
      <c r="F8" s="358"/>
      <c r="G8" s="358"/>
      <c r="H8" s="361"/>
      <c r="I8" s="358"/>
      <c r="J8" s="362"/>
      <c r="K8" s="358"/>
    </row>
    <row r="9" spans="2:11" ht="27.95" customHeight="1">
      <c r="B9" s="359"/>
      <c r="C9" s="364"/>
      <c r="D9" s="364" t="s">
        <v>2358</v>
      </c>
      <c r="E9" s="364"/>
      <c r="F9" s="364" t="s">
        <v>2359</v>
      </c>
      <c r="G9" s="364"/>
      <c r="H9" s="365"/>
      <c r="I9" s="364" t="s">
        <v>2360</v>
      </c>
      <c r="J9" s="362"/>
      <c r="K9" s="358"/>
    </row>
    <row r="10" spans="2:11" ht="27.95" customHeight="1">
      <c r="B10" s="359"/>
      <c r="C10" s="365" t="s">
        <v>2361</v>
      </c>
      <c r="D10" s="366"/>
      <c r="E10" s="365" t="s">
        <v>2439</v>
      </c>
      <c r="F10" s="367"/>
      <c r="G10" s="364"/>
      <c r="H10" s="365" t="s">
        <v>2440</v>
      </c>
      <c r="I10" s="368" t="str">
        <f>IFERROR((D12/F12)*F10," ")</f>
        <v xml:space="preserve"> </v>
      </c>
      <c r="J10" s="362"/>
      <c r="K10" s="358"/>
    </row>
    <row r="11" spans="2:11" ht="27.95" customHeight="1">
      <c r="B11" s="359"/>
      <c r="C11" s="364" t="s">
        <v>2362</v>
      </c>
      <c r="D11" s="368">
        <f>D10-D12</f>
        <v>0</v>
      </c>
      <c r="E11" s="365" t="s">
        <v>2363</v>
      </c>
      <c r="F11" s="367"/>
      <c r="G11" s="364"/>
      <c r="H11" s="365" t="s">
        <v>2364</v>
      </c>
      <c r="I11" s="368" t="str">
        <f>IFERROR((D12/F12)*F11,"")</f>
        <v/>
      </c>
      <c r="J11" s="362"/>
      <c r="K11" s="358"/>
    </row>
    <row r="12" spans="2:11" ht="27.95" customHeight="1">
      <c r="B12" s="359"/>
      <c r="C12" s="364" t="s">
        <v>2365</v>
      </c>
      <c r="D12" s="366"/>
      <c r="E12" s="365" t="s">
        <v>2366</v>
      </c>
      <c r="F12" s="363">
        <f>IFERROR(SUM(F10:F11)," ")</f>
        <v>0</v>
      </c>
      <c r="G12" s="364"/>
      <c r="H12" s="365" t="s">
        <v>2367</v>
      </c>
      <c r="I12" s="368">
        <f>IFERROR(SUM(I10:I11),"")</f>
        <v>0</v>
      </c>
      <c r="J12" s="362"/>
      <c r="K12" s="358"/>
    </row>
    <row r="13" spans="2:11" ht="27.95" customHeight="1">
      <c r="B13" s="359"/>
      <c r="C13" s="364"/>
      <c r="D13" s="364"/>
      <c r="E13" s="365"/>
      <c r="F13" s="364"/>
      <c r="G13" s="364"/>
      <c r="H13" s="365" t="s">
        <v>2368</v>
      </c>
      <c r="I13" s="368">
        <f>D10</f>
        <v>0</v>
      </c>
      <c r="J13" s="362"/>
      <c r="K13" s="358"/>
    </row>
    <row r="14" spans="2:11" ht="28.7" customHeight="1" thickBot="1">
      <c r="B14" s="369"/>
      <c r="C14" s="370" t="s">
        <v>2369</v>
      </c>
      <c r="D14" s="371"/>
      <c r="E14" s="371"/>
      <c r="F14" s="371"/>
      <c r="G14" s="371"/>
      <c r="H14" s="372"/>
      <c r="I14" s="373"/>
      <c r="J14" s="374"/>
      <c r="K14" s="358"/>
    </row>
    <row r="15" spans="2:11" ht="5.0999999999999996" customHeight="1">
      <c r="B15" s="358"/>
      <c r="C15" s="358"/>
      <c r="D15" s="358"/>
      <c r="E15" s="358"/>
      <c r="F15" s="358"/>
      <c r="G15" s="358"/>
      <c r="H15" s="361"/>
      <c r="I15" s="375"/>
      <c r="J15" s="358"/>
      <c r="K15" s="358"/>
    </row>
    <row r="16" spans="2:11" ht="5.0999999999999996" customHeight="1" thickBot="1">
      <c r="B16" s="358"/>
      <c r="C16" s="358"/>
      <c r="D16" s="358"/>
      <c r="E16" s="358"/>
      <c r="F16" s="358"/>
      <c r="G16" s="358"/>
      <c r="H16" s="361"/>
      <c r="I16" s="375"/>
      <c r="J16" s="358"/>
      <c r="K16" s="358"/>
    </row>
    <row r="17" spans="2:21" ht="13.7" customHeight="1">
      <c r="B17" s="354"/>
      <c r="C17" s="355"/>
      <c r="D17" s="355"/>
      <c r="E17" s="355"/>
      <c r="F17" s="355"/>
      <c r="G17" s="355"/>
      <c r="H17" s="356"/>
      <c r="I17" s="355"/>
      <c r="J17" s="357"/>
      <c r="K17" s="358"/>
      <c r="L17" s="358"/>
      <c r="M17" s="358"/>
      <c r="N17" s="352"/>
      <c r="O17" s="352"/>
      <c r="P17" s="352"/>
    </row>
    <row r="18" spans="2:21" ht="24.95" customHeight="1">
      <c r="B18" s="359"/>
      <c r="C18" s="1305" t="s">
        <v>2370</v>
      </c>
      <c r="D18" s="1306"/>
      <c r="E18" s="1307"/>
      <c r="F18" s="360" t="s">
        <v>2356</v>
      </c>
      <c r="G18" s="358"/>
      <c r="H18" s="361"/>
      <c r="I18" s="358"/>
      <c r="J18" s="362"/>
      <c r="K18" s="358"/>
      <c r="L18" s="358"/>
      <c r="M18" s="1311" t="s">
        <v>2441</v>
      </c>
      <c r="N18" s="1312"/>
      <c r="O18" s="1312"/>
      <c r="P18" s="1312"/>
      <c r="Q18" s="1312"/>
      <c r="R18" s="1312"/>
      <c r="S18" s="1312"/>
      <c r="T18" s="1312"/>
      <c r="U18" s="1312"/>
    </row>
    <row r="19" spans="2:21" ht="24.95" customHeight="1">
      <c r="B19" s="359"/>
      <c r="C19" s="1308"/>
      <c r="D19" s="1309"/>
      <c r="E19" s="1310"/>
      <c r="F19" s="363" t="s">
        <v>2357</v>
      </c>
      <c r="G19" s="358"/>
      <c r="H19" s="361"/>
      <c r="I19" s="358"/>
      <c r="J19" s="362"/>
      <c r="K19" s="358"/>
      <c r="L19" s="358"/>
      <c r="M19" s="1312"/>
      <c r="N19" s="1312"/>
      <c r="O19" s="1312"/>
      <c r="P19" s="1312"/>
      <c r="Q19" s="1312"/>
      <c r="R19" s="1312"/>
      <c r="S19" s="1312"/>
      <c r="T19" s="1312"/>
      <c r="U19" s="1312"/>
    </row>
    <row r="20" spans="2:21">
      <c r="B20" s="359"/>
      <c r="C20" s="358"/>
      <c r="D20" s="358"/>
      <c r="E20" s="358"/>
      <c r="F20" s="358"/>
      <c r="G20" s="358"/>
      <c r="H20" s="361"/>
      <c r="I20" s="358"/>
      <c r="J20" s="362"/>
      <c r="K20" s="358"/>
      <c r="L20" s="358"/>
      <c r="M20" s="1312"/>
      <c r="N20" s="1312"/>
      <c r="O20" s="1312"/>
      <c r="P20" s="1312"/>
      <c r="Q20" s="1312"/>
      <c r="R20" s="1312"/>
      <c r="S20" s="1312"/>
      <c r="T20" s="1312"/>
      <c r="U20" s="1312"/>
    </row>
    <row r="21" spans="2:21" ht="27.95" customHeight="1">
      <c r="B21" s="359"/>
      <c r="C21" s="364"/>
      <c r="D21" s="364" t="s">
        <v>2358</v>
      </c>
      <c r="E21" s="364"/>
      <c r="F21" s="364" t="s">
        <v>2359</v>
      </c>
      <c r="G21" s="364"/>
      <c r="H21" s="365"/>
      <c r="I21" s="364" t="s">
        <v>2360</v>
      </c>
      <c r="J21" s="362"/>
      <c r="K21" s="358"/>
      <c r="L21" s="358"/>
      <c r="M21" s="1312"/>
      <c r="N21" s="1312"/>
      <c r="O21" s="1312"/>
      <c r="P21" s="1312"/>
      <c r="Q21" s="1312"/>
      <c r="R21" s="1312"/>
      <c r="S21" s="1312"/>
      <c r="T21" s="1312"/>
      <c r="U21" s="1312"/>
    </row>
    <row r="22" spans="2:21" ht="27.95" customHeight="1">
      <c r="B22" s="359"/>
      <c r="C22" s="364" t="s">
        <v>2371</v>
      </c>
      <c r="D22" s="366"/>
      <c r="E22" s="365" t="s">
        <v>2439</v>
      </c>
      <c r="F22" s="367"/>
      <c r="G22" s="364"/>
      <c r="H22" s="365" t="s">
        <v>2440</v>
      </c>
      <c r="I22" s="368" t="str">
        <f>IFERROR((D22/F24)*F22," ")</f>
        <v xml:space="preserve"> </v>
      </c>
      <c r="J22" s="362"/>
      <c r="K22" s="358"/>
      <c r="L22" s="358"/>
      <c r="M22" s="1312"/>
      <c r="N22" s="1312"/>
      <c r="O22" s="1312"/>
      <c r="P22" s="1312"/>
      <c r="Q22" s="1312"/>
      <c r="R22" s="1312"/>
      <c r="S22" s="1312"/>
      <c r="T22" s="1312"/>
      <c r="U22" s="1312"/>
    </row>
    <row r="23" spans="2:21" ht="27.95" customHeight="1">
      <c r="B23" s="359"/>
      <c r="C23" s="364"/>
      <c r="D23" s="376"/>
      <c r="E23" s="365" t="s">
        <v>2363</v>
      </c>
      <c r="F23" s="367"/>
      <c r="G23" s="364"/>
      <c r="H23" s="365" t="s">
        <v>2364</v>
      </c>
      <c r="I23" s="368" t="str">
        <f>IFERROR((D22/F24)*F23,"")</f>
        <v/>
      </c>
      <c r="J23" s="362"/>
      <c r="K23" s="358"/>
      <c r="L23" s="358"/>
      <c r="M23" s="1312"/>
      <c r="N23" s="1312"/>
      <c r="O23" s="1312"/>
      <c r="P23" s="1312"/>
      <c r="Q23" s="1312"/>
      <c r="R23" s="1312"/>
      <c r="S23" s="1312"/>
      <c r="T23" s="1312"/>
      <c r="U23" s="1312"/>
    </row>
    <row r="24" spans="2:21" ht="27.95" customHeight="1">
      <c r="B24" s="359"/>
      <c r="C24" s="364"/>
      <c r="D24" s="377"/>
      <c r="E24" s="365" t="s">
        <v>2366</v>
      </c>
      <c r="F24" s="363">
        <f>SUM(F22:F23)</f>
        <v>0</v>
      </c>
      <c r="G24" s="364"/>
      <c r="H24" s="365" t="s">
        <v>2367</v>
      </c>
      <c r="I24" s="368">
        <f>SUM(I22:I23)</f>
        <v>0</v>
      </c>
      <c r="J24" s="362"/>
      <c r="K24" s="358"/>
      <c r="L24" s="358"/>
      <c r="M24" s="1312"/>
      <c r="N24" s="1312"/>
      <c r="O24" s="1312"/>
      <c r="P24" s="1312"/>
      <c r="Q24" s="1312"/>
      <c r="R24" s="1312"/>
      <c r="S24" s="1312"/>
      <c r="T24" s="1312"/>
      <c r="U24" s="1312"/>
    </row>
    <row r="25" spans="2:21" ht="27.95" customHeight="1">
      <c r="B25" s="359"/>
      <c r="C25" s="364"/>
      <c r="D25" s="364"/>
      <c r="E25" s="365"/>
      <c r="F25" s="364"/>
      <c r="G25" s="364"/>
      <c r="H25" s="365" t="s">
        <v>2372</v>
      </c>
      <c r="I25" s="368">
        <f>D22</f>
        <v>0</v>
      </c>
      <c r="J25" s="362"/>
      <c r="K25" s="358"/>
      <c r="L25" s="358"/>
      <c r="M25" s="1312"/>
      <c r="N25" s="1312"/>
      <c r="O25" s="1312"/>
      <c r="P25" s="1312"/>
      <c r="Q25" s="1312"/>
      <c r="R25" s="1312"/>
      <c r="S25" s="1312"/>
      <c r="T25" s="1312"/>
      <c r="U25" s="1312"/>
    </row>
    <row r="26" spans="2:21" ht="9.9499999999999993" customHeight="1" thickBot="1">
      <c r="B26" s="369"/>
      <c r="C26" s="371"/>
      <c r="D26" s="371"/>
      <c r="E26" s="372"/>
      <c r="F26" s="371"/>
      <c r="G26" s="371"/>
      <c r="H26" s="372"/>
      <c r="I26" s="373"/>
      <c r="J26" s="374"/>
      <c r="K26" s="358"/>
      <c r="L26" s="358"/>
      <c r="M26" s="1312"/>
      <c r="N26" s="1312"/>
      <c r="O26" s="1312"/>
      <c r="P26" s="1312"/>
      <c r="Q26" s="1312"/>
      <c r="R26" s="1312"/>
      <c r="S26" s="1312"/>
      <c r="T26" s="1312"/>
      <c r="U26" s="1312"/>
    </row>
    <row r="27" spans="2:21" ht="10.35" customHeight="1" thickBot="1">
      <c r="B27" s="358"/>
      <c r="C27" s="358"/>
      <c r="D27" s="358"/>
      <c r="E27" s="361"/>
      <c r="F27" s="358"/>
      <c r="G27" s="358"/>
      <c r="H27" s="361"/>
      <c r="I27" s="375"/>
      <c r="J27" s="358"/>
      <c r="K27" s="358"/>
      <c r="L27" s="358"/>
      <c r="M27" s="358"/>
    </row>
    <row r="28" spans="2:21">
      <c r="B28" s="378"/>
      <c r="C28" s="379"/>
      <c r="D28" s="379"/>
      <c r="E28" s="379"/>
      <c r="F28" s="379"/>
      <c r="G28" s="379"/>
      <c r="H28" s="380"/>
      <c r="I28" s="379"/>
      <c r="J28" s="381"/>
    </row>
    <row r="29" spans="2:21" ht="24.95" customHeight="1">
      <c r="B29" s="359"/>
      <c r="C29" s="1305" t="s">
        <v>2373</v>
      </c>
      <c r="D29" s="1306"/>
      <c r="E29" s="1307"/>
      <c r="F29" s="360" t="s">
        <v>2356</v>
      </c>
      <c r="G29" s="358"/>
      <c r="H29" s="361"/>
      <c r="I29" s="358"/>
      <c r="J29" s="362"/>
      <c r="K29" s="358"/>
      <c r="L29" s="358"/>
      <c r="M29" s="358"/>
    </row>
    <row r="30" spans="2:21" ht="24.95" customHeight="1">
      <c r="B30" s="359"/>
      <c r="C30" s="1308"/>
      <c r="D30" s="1309"/>
      <c r="E30" s="1310"/>
      <c r="F30" s="363" t="s">
        <v>2357</v>
      </c>
      <c r="G30" s="358"/>
      <c r="H30" s="361"/>
      <c r="I30" s="358"/>
      <c r="J30" s="362"/>
      <c r="K30" s="358"/>
      <c r="L30" s="358"/>
      <c r="M30" s="358"/>
    </row>
    <row r="31" spans="2:21">
      <c r="B31" s="359"/>
      <c r="C31" s="358"/>
      <c r="D31" s="358"/>
      <c r="E31" s="358"/>
      <c r="F31" s="358"/>
      <c r="G31" s="358"/>
      <c r="H31" s="361"/>
      <c r="I31" s="358"/>
      <c r="J31" s="362"/>
      <c r="K31" s="358"/>
      <c r="L31" s="358"/>
      <c r="M31" s="358"/>
    </row>
    <row r="32" spans="2:21" ht="27.95" customHeight="1">
      <c r="B32" s="359"/>
      <c r="C32" s="364"/>
      <c r="D32" s="364" t="s">
        <v>2358</v>
      </c>
      <c r="E32" s="364"/>
      <c r="F32" s="364" t="s">
        <v>2359</v>
      </c>
      <c r="G32" s="364"/>
      <c r="H32" s="365"/>
      <c r="I32" s="364" t="s">
        <v>2360</v>
      </c>
      <c r="J32" s="362"/>
      <c r="K32" s="358"/>
      <c r="L32" s="358"/>
      <c r="M32" s="358"/>
    </row>
    <row r="33" spans="2:11" ht="27.95" customHeight="1">
      <c r="B33" s="359"/>
      <c r="C33" s="365" t="s">
        <v>2374</v>
      </c>
      <c r="D33" s="366"/>
      <c r="E33" s="365" t="s">
        <v>2375</v>
      </c>
      <c r="F33" s="367"/>
      <c r="G33" s="364"/>
      <c r="H33" s="365" t="s">
        <v>2376</v>
      </c>
      <c r="I33" s="368" t="str">
        <f>IFERROR((D33/F35)*F33," ")</f>
        <v xml:space="preserve"> </v>
      </c>
      <c r="J33" s="362"/>
      <c r="K33" s="358"/>
    </row>
    <row r="34" spans="2:11" ht="27.95" customHeight="1">
      <c r="B34" s="359"/>
      <c r="C34" s="382"/>
      <c r="D34" s="376"/>
      <c r="E34" s="365" t="s">
        <v>2377</v>
      </c>
      <c r="F34" s="367"/>
      <c r="G34" s="364"/>
      <c r="H34" s="365" t="s">
        <v>2378</v>
      </c>
      <c r="I34" s="368" t="str">
        <f>IFERROR((D33/F35)*F34,"")</f>
        <v/>
      </c>
      <c r="J34" s="362"/>
      <c r="K34" s="358"/>
    </row>
    <row r="35" spans="2:11" ht="27.95" customHeight="1">
      <c r="B35" s="359"/>
      <c r="C35" s="382"/>
      <c r="D35" s="377"/>
      <c r="E35" s="365" t="s">
        <v>2366</v>
      </c>
      <c r="F35" s="363">
        <f>SUM(F33:F34)</f>
        <v>0</v>
      </c>
      <c r="G35" s="364"/>
      <c r="H35" s="365" t="s">
        <v>2367</v>
      </c>
      <c r="I35" s="368">
        <f>SUM(I33:I34)</f>
        <v>0</v>
      </c>
      <c r="J35" s="362"/>
      <c r="K35" s="358"/>
    </row>
    <row r="36" spans="2:11" ht="27.95" customHeight="1">
      <c r="B36" s="359"/>
      <c r="C36" s="364"/>
      <c r="D36" s="364"/>
      <c r="E36" s="365"/>
      <c r="F36" s="364"/>
      <c r="G36" s="364"/>
      <c r="H36" s="365" t="s">
        <v>2379</v>
      </c>
      <c r="I36" s="368">
        <f>D33</f>
        <v>0</v>
      </c>
      <c r="J36" s="362"/>
      <c r="K36" s="358"/>
    </row>
    <row r="37" spans="2:11">
      <c r="B37" s="359"/>
      <c r="C37" s="358"/>
      <c r="D37" s="358"/>
      <c r="E37" s="358"/>
      <c r="F37" s="358"/>
      <c r="G37" s="358"/>
      <c r="H37" s="361"/>
      <c r="I37" s="375"/>
      <c r="J37" s="362"/>
      <c r="K37" s="358"/>
    </row>
    <row r="38" spans="2:11" ht="14.25" thickBot="1">
      <c r="B38" s="369"/>
      <c r="C38" s="370" t="s">
        <v>2380</v>
      </c>
      <c r="D38" s="371"/>
      <c r="E38" s="371"/>
      <c r="F38" s="371"/>
      <c r="G38" s="371"/>
      <c r="H38" s="372"/>
      <c r="I38" s="371"/>
      <c r="J38" s="374"/>
      <c r="K38" s="358"/>
    </row>
    <row r="39" spans="2:11">
      <c r="H39" s="383"/>
    </row>
  </sheetData>
  <sheetProtection formatCells="0"/>
  <mergeCells count="5">
    <mergeCell ref="B2:D3"/>
    <mergeCell ref="C6:E7"/>
    <mergeCell ref="C18:E19"/>
    <mergeCell ref="M18:U26"/>
    <mergeCell ref="C29:E30"/>
  </mergeCells>
  <phoneticPr fontId="56"/>
  <printOptions horizontalCentered="1"/>
  <pageMargins left="0.70866141732283472" right="0.70866141732283472" top="0.74803149606299213" bottom="0.74803149606299213" header="0.31496062992125984" footer="0.31496062992125984"/>
  <pageSetup paperSize="9" scale="92" orientation="portrait" blackAndWhite="1" r:id="rId1"/>
  <rowBreaks count="1" manualBreakCount="1">
    <brk id="42" max="12"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FFFF00"/>
  </sheetPr>
  <dimension ref="B1:AH49"/>
  <sheetViews>
    <sheetView showGridLines="0" view="pageBreakPreview" zoomScaleNormal="100" zoomScaleSheetLayoutView="100" workbookViewId="0">
      <selection activeCell="D28" sqref="D28:E28"/>
    </sheetView>
  </sheetViews>
  <sheetFormatPr defaultRowHeight="13.5"/>
  <cols>
    <col min="1" max="1" width="2.125" style="118" customWidth="1"/>
    <col min="2" max="2" width="2.375" style="118" customWidth="1"/>
    <col min="3" max="3" width="1.125" style="118" customWidth="1"/>
    <col min="4" max="4" width="5.625" style="118" customWidth="1"/>
    <col min="5" max="5" width="3.625" style="118" customWidth="1"/>
    <col min="6" max="6" width="2.625" style="118" customWidth="1"/>
    <col min="7" max="7" width="3.625" style="118" customWidth="1"/>
    <col min="8" max="8" width="2.625" style="118" customWidth="1"/>
    <col min="9" max="9" width="3.625" style="118" customWidth="1"/>
    <col min="10" max="10" width="4.625" style="118" customWidth="1"/>
    <col min="11" max="11" width="1.125" style="118" customWidth="1"/>
    <col min="12" max="12" width="3.125" style="118" customWidth="1"/>
    <col min="13" max="13" width="4.625" style="118" customWidth="1"/>
    <col min="14" max="14" width="3.625" style="118" customWidth="1"/>
    <col min="15" max="15" width="5.625" style="118" customWidth="1"/>
    <col min="16" max="16" width="2.625" style="118" customWidth="1"/>
    <col min="17" max="17" width="5.625" style="118" customWidth="1"/>
    <col min="18" max="20" width="3.625" style="118" customWidth="1"/>
    <col min="21" max="24" width="3.625" style="119" customWidth="1"/>
    <col min="25" max="27" width="2.125" style="119" customWidth="1"/>
    <col min="28" max="28" width="7.125" style="118" customWidth="1"/>
    <col min="29" max="263" width="8.875" style="118"/>
    <col min="264" max="264" width="2.5" style="118" customWidth="1"/>
    <col min="265" max="265" width="2.375" style="118" customWidth="1"/>
    <col min="266" max="266" width="1.125" style="118" customWidth="1"/>
    <col min="267" max="267" width="22.625" style="118" customWidth="1"/>
    <col min="268" max="268" width="1.125" style="118" customWidth="1"/>
    <col min="269" max="270" width="11.875" style="118" customWidth="1"/>
    <col min="271" max="271" width="1.875" style="118" customWidth="1"/>
    <col min="272" max="272" width="6.875" style="118" customWidth="1"/>
    <col min="273" max="273" width="4.5" style="118" customWidth="1"/>
    <col min="274" max="274" width="3.625" style="118" customWidth="1"/>
    <col min="275" max="275" width="0.875" style="118" customWidth="1"/>
    <col min="276" max="276" width="3.375" style="118" customWidth="1"/>
    <col min="277" max="277" width="3.625" style="118" customWidth="1"/>
    <col min="278" max="278" width="3" style="118" customWidth="1"/>
    <col min="279" max="279" width="3.625" style="118" customWidth="1"/>
    <col min="280" max="280" width="3.125" style="118" customWidth="1"/>
    <col min="281" max="281" width="1.875" style="118" customWidth="1"/>
    <col min="282" max="283" width="2.125" style="118" customWidth="1"/>
    <col min="284" max="284" width="7.125" style="118" customWidth="1"/>
    <col min="285" max="519" width="8.875" style="118"/>
    <col min="520" max="520" width="2.5" style="118" customWidth="1"/>
    <col min="521" max="521" width="2.375" style="118" customWidth="1"/>
    <col min="522" max="522" width="1.125" style="118" customWidth="1"/>
    <col min="523" max="523" width="22.625" style="118" customWidth="1"/>
    <col min="524" max="524" width="1.125" style="118" customWidth="1"/>
    <col min="525" max="526" width="11.875" style="118" customWidth="1"/>
    <col min="527" max="527" width="1.875" style="118" customWidth="1"/>
    <col min="528" max="528" width="6.875" style="118" customWidth="1"/>
    <col min="529" max="529" width="4.5" style="118" customWidth="1"/>
    <col min="530" max="530" width="3.625" style="118" customWidth="1"/>
    <col min="531" max="531" width="0.875" style="118" customWidth="1"/>
    <col min="532" max="532" width="3.375" style="118" customWidth="1"/>
    <col min="533" max="533" width="3.625" style="118" customWidth="1"/>
    <col min="534" max="534" width="3" style="118" customWidth="1"/>
    <col min="535" max="535" width="3.625" style="118" customWidth="1"/>
    <col min="536" max="536" width="3.125" style="118" customWidth="1"/>
    <col min="537" max="537" width="1.875" style="118" customWidth="1"/>
    <col min="538" max="539" width="2.125" style="118" customWidth="1"/>
    <col min="540" max="540" width="7.125" style="118" customWidth="1"/>
    <col min="541" max="775" width="8.875" style="118"/>
    <col min="776" max="776" width="2.5" style="118" customWidth="1"/>
    <col min="777" max="777" width="2.375" style="118" customWidth="1"/>
    <col min="778" max="778" width="1.125" style="118" customWidth="1"/>
    <col min="779" max="779" width="22.625" style="118" customWidth="1"/>
    <col min="780" max="780" width="1.125" style="118" customWidth="1"/>
    <col min="781" max="782" width="11.875" style="118" customWidth="1"/>
    <col min="783" max="783" width="1.875" style="118" customWidth="1"/>
    <col min="784" max="784" width="6.875" style="118" customWidth="1"/>
    <col min="785" max="785" width="4.5" style="118" customWidth="1"/>
    <col min="786" max="786" width="3.625" style="118" customWidth="1"/>
    <col min="787" max="787" width="0.875" style="118" customWidth="1"/>
    <col min="788" max="788" width="3.375" style="118" customWidth="1"/>
    <col min="789" max="789" width="3.625" style="118" customWidth="1"/>
    <col min="790" max="790" width="3" style="118" customWidth="1"/>
    <col min="791" max="791" width="3.625" style="118" customWidth="1"/>
    <col min="792" max="792" width="3.125" style="118" customWidth="1"/>
    <col min="793" max="793" width="1.875" style="118" customWidth="1"/>
    <col min="794" max="795" width="2.125" style="118" customWidth="1"/>
    <col min="796" max="796" width="7.125" style="118" customWidth="1"/>
    <col min="797" max="1031" width="8.875" style="118"/>
    <col min="1032" max="1032" width="2.5" style="118" customWidth="1"/>
    <col min="1033" max="1033" width="2.375" style="118" customWidth="1"/>
    <col min="1034" max="1034" width="1.125" style="118" customWidth="1"/>
    <col min="1035" max="1035" width="22.625" style="118" customWidth="1"/>
    <col min="1036" max="1036" width="1.125" style="118" customWidth="1"/>
    <col min="1037" max="1038" width="11.875" style="118" customWidth="1"/>
    <col min="1039" max="1039" width="1.875" style="118" customWidth="1"/>
    <col min="1040" max="1040" width="6.875" style="118" customWidth="1"/>
    <col min="1041" max="1041" width="4.5" style="118" customWidth="1"/>
    <col min="1042" max="1042" width="3.625" style="118" customWidth="1"/>
    <col min="1043" max="1043" width="0.875" style="118" customWidth="1"/>
    <col min="1044" max="1044" width="3.375" style="118" customWidth="1"/>
    <col min="1045" max="1045" width="3.625" style="118" customWidth="1"/>
    <col min="1046" max="1046" width="3" style="118" customWidth="1"/>
    <col min="1047" max="1047" width="3.625" style="118" customWidth="1"/>
    <col min="1048" max="1048" width="3.125" style="118" customWidth="1"/>
    <col min="1049" max="1049" width="1.875" style="118" customWidth="1"/>
    <col min="1050" max="1051" width="2.125" style="118" customWidth="1"/>
    <col min="1052" max="1052" width="7.125" style="118" customWidth="1"/>
    <col min="1053" max="1287" width="8.875" style="118"/>
    <col min="1288" max="1288" width="2.5" style="118" customWidth="1"/>
    <col min="1289" max="1289" width="2.375" style="118" customWidth="1"/>
    <col min="1290" max="1290" width="1.125" style="118" customWidth="1"/>
    <col min="1291" max="1291" width="22.625" style="118" customWidth="1"/>
    <col min="1292" max="1292" width="1.125" style="118" customWidth="1"/>
    <col min="1293" max="1294" width="11.875" style="118" customWidth="1"/>
    <col min="1295" max="1295" width="1.875" style="118" customWidth="1"/>
    <col min="1296" max="1296" width="6.875" style="118" customWidth="1"/>
    <col min="1297" max="1297" width="4.5" style="118" customWidth="1"/>
    <col min="1298" max="1298" width="3.625" style="118" customWidth="1"/>
    <col min="1299" max="1299" width="0.875" style="118" customWidth="1"/>
    <col min="1300" max="1300" width="3.375" style="118" customWidth="1"/>
    <col min="1301" max="1301" width="3.625" style="118" customWidth="1"/>
    <col min="1302" max="1302" width="3" style="118" customWidth="1"/>
    <col min="1303" max="1303" width="3.625" style="118" customWidth="1"/>
    <col min="1304" max="1304" width="3.125" style="118" customWidth="1"/>
    <col min="1305" max="1305" width="1.875" style="118" customWidth="1"/>
    <col min="1306" max="1307" width="2.125" style="118" customWidth="1"/>
    <col min="1308" max="1308" width="7.125" style="118" customWidth="1"/>
    <col min="1309" max="1543" width="8.875" style="118"/>
    <col min="1544" max="1544" width="2.5" style="118" customWidth="1"/>
    <col min="1545" max="1545" width="2.375" style="118" customWidth="1"/>
    <col min="1546" max="1546" width="1.125" style="118" customWidth="1"/>
    <col min="1547" max="1547" width="22.625" style="118" customWidth="1"/>
    <col min="1548" max="1548" width="1.125" style="118" customWidth="1"/>
    <col min="1549" max="1550" width="11.875" style="118" customWidth="1"/>
    <col min="1551" max="1551" width="1.875" style="118" customWidth="1"/>
    <col min="1552" max="1552" width="6.875" style="118" customWidth="1"/>
    <col min="1553" max="1553" width="4.5" style="118" customWidth="1"/>
    <col min="1554" max="1554" width="3.625" style="118" customWidth="1"/>
    <col min="1555" max="1555" width="0.875" style="118" customWidth="1"/>
    <col min="1556" max="1556" width="3.375" style="118" customWidth="1"/>
    <col min="1557" max="1557" width="3.625" style="118" customWidth="1"/>
    <col min="1558" max="1558" width="3" style="118" customWidth="1"/>
    <col min="1559" max="1559" width="3.625" style="118" customWidth="1"/>
    <col min="1560" max="1560" width="3.125" style="118" customWidth="1"/>
    <col min="1561" max="1561" width="1.875" style="118" customWidth="1"/>
    <col min="1562" max="1563" width="2.125" style="118" customWidth="1"/>
    <col min="1564" max="1564" width="7.125" style="118" customWidth="1"/>
    <col min="1565" max="1799" width="8.875" style="118"/>
    <col min="1800" max="1800" width="2.5" style="118" customWidth="1"/>
    <col min="1801" max="1801" width="2.375" style="118" customWidth="1"/>
    <col min="1802" max="1802" width="1.125" style="118" customWidth="1"/>
    <col min="1803" max="1803" width="22.625" style="118" customWidth="1"/>
    <col min="1804" max="1804" width="1.125" style="118" customWidth="1"/>
    <col min="1805" max="1806" width="11.875" style="118" customWidth="1"/>
    <col min="1807" max="1807" width="1.875" style="118" customWidth="1"/>
    <col min="1808" max="1808" width="6.875" style="118" customWidth="1"/>
    <col min="1809" max="1809" width="4.5" style="118" customWidth="1"/>
    <col min="1810" max="1810" width="3.625" style="118" customWidth="1"/>
    <col min="1811" max="1811" width="0.875" style="118" customWidth="1"/>
    <col min="1812" max="1812" width="3.375" style="118" customWidth="1"/>
    <col min="1813" max="1813" width="3.625" style="118" customWidth="1"/>
    <col min="1814" max="1814" width="3" style="118" customWidth="1"/>
    <col min="1815" max="1815" width="3.625" style="118" customWidth="1"/>
    <col min="1816" max="1816" width="3.125" style="118" customWidth="1"/>
    <col min="1817" max="1817" width="1.875" style="118" customWidth="1"/>
    <col min="1818" max="1819" width="2.125" style="118" customWidth="1"/>
    <col min="1820" max="1820" width="7.125" style="118" customWidth="1"/>
    <col min="1821" max="2055" width="8.875" style="118"/>
    <col min="2056" max="2056" width="2.5" style="118" customWidth="1"/>
    <col min="2057" max="2057" width="2.375" style="118" customWidth="1"/>
    <col min="2058" max="2058" width="1.125" style="118" customWidth="1"/>
    <col min="2059" max="2059" width="22.625" style="118" customWidth="1"/>
    <col min="2060" max="2060" width="1.125" style="118" customWidth="1"/>
    <col min="2061" max="2062" width="11.875" style="118" customWidth="1"/>
    <col min="2063" max="2063" width="1.875" style="118" customWidth="1"/>
    <col min="2064" max="2064" width="6.875" style="118" customWidth="1"/>
    <col min="2065" max="2065" width="4.5" style="118" customWidth="1"/>
    <col min="2066" max="2066" width="3.625" style="118" customWidth="1"/>
    <col min="2067" max="2067" width="0.875" style="118" customWidth="1"/>
    <col min="2068" max="2068" width="3.375" style="118" customWidth="1"/>
    <col min="2069" max="2069" width="3.625" style="118" customWidth="1"/>
    <col min="2070" max="2070" width="3" style="118" customWidth="1"/>
    <col min="2071" max="2071" width="3.625" style="118" customWidth="1"/>
    <col min="2072" max="2072" width="3.125" style="118" customWidth="1"/>
    <col min="2073" max="2073" width="1.875" style="118" customWidth="1"/>
    <col min="2074" max="2075" width="2.125" style="118" customWidth="1"/>
    <col min="2076" max="2076" width="7.125" style="118" customWidth="1"/>
    <col min="2077" max="2311" width="8.875" style="118"/>
    <col min="2312" max="2312" width="2.5" style="118" customWidth="1"/>
    <col min="2313" max="2313" width="2.375" style="118" customWidth="1"/>
    <col min="2314" max="2314" width="1.125" style="118" customWidth="1"/>
    <col min="2315" max="2315" width="22.625" style="118" customWidth="1"/>
    <col min="2316" max="2316" width="1.125" style="118" customWidth="1"/>
    <col min="2317" max="2318" width="11.875" style="118" customWidth="1"/>
    <col min="2319" max="2319" width="1.875" style="118" customWidth="1"/>
    <col min="2320" max="2320" width="6.875" style="118" customWidth="1"/>
    <col min="2321" max="2321" width="4.5" style="118" customWidth="1"/>
    <col min="2322" max="2322" width="3.625" style="118" customWidth="1"/>
    <col min="2323" max="2323" width="0.875" style="118" customWidth="1"/>
    <col min="2324" max="2324" width="3.375" style="118" customWidth="1"/>
    <col min="2325" max="2325" width="3.625" style="118" customWidth="1"/>
    <col min="2326" max="2326" width="3" style="118" customWidth="1"/>
    <col min="2327" max="2327" width="3.625" style="118" customWidth="1"/>
    <col min="2328" max="2328" width="3.125" style="118" customWidth="1"/>
    <col min="2329" max="2329" width="1.875" style="118" customWidth="1"/>
    <col min="2330" max="2331" width="2.125" style="118" customWidth="1"/>
    <col min="2332" max="2332" width="7.125" style="118" customWidth="1"/>
    <col min="2333" max="2567" width="8.875" style="118"/>
    <col min="2568" max="2568" width="2.5" style="118" customWidth="1"/>
    <col min="2569" max="2569" width="2.375" style="118" customWidth="1"/>
    <col min="2570" max="2570" width="1.125" style="118" customWidth="1"/>
    <col min="2571" max="2571" width="22.625" style="118" customWidth="1"/>
    <col min="2572" max="2572" width="1.125" style="118" customWidth="1"/>
    <col min="2573" max="2574" width="11.875" style="118" customWidth="1"/>
    <col min="2575" max="2575" width="1.875" style="118" customWidth="1"/>
    <col min="2576" max="2576" width="6.875" style="118" customWidth="1"/>
    <col min="2577" max="2577" width="4.5" style="118" customWidth="1"/>
    <col min="2578" max="2578" width="3.625" style="118" customWidth="1"/>
    <col min="2579" max="2579" width="0.875" style="118" customWidth="1"/>
    <col min="2580" max="2580" width="3.375" style="118" customWidth="1"/>
    <col min="2581" max="2581" width="3.625" style="118" customWidth="1"/>
    <col min="2582" max="2582" width="3" style="118" customWidth="1"/>
    <col min="2583" max="2583" width="3.625" style="118" customWidth="1"/>
    <col min="2584" max="2584" width="3.125" style="118" customWidth="1"/>
    <col min="2585" max="2585" width="1.875" style="118" customWidth="1"/>
    <col min="2586" max="2587" width="2.125" style="118" customWidth="1"/>
    <col min="2588" max="2588" width="7.125" style="118" customWidth="1"/>
    <col min="2589" max="2823" width="8.875" style="118"/>
    <col min="2824" max="2824" width="2.5" style="118" customWidth="1"/>
    <col min="2825" max="2825" width="2.375" style="118" customWidth="1"/>
    <col min="2826" max="2826" width="1.125" style="118" customWidth="1"/>
    <col min="2827" max="2827" width="22.625" style="118" customWidth="1"/>
    <col min="2828" max="2828" width="1.125" style="118" customWidth="1"/>
    <col min="2829" max="2830" width="11.875" style="118" customWidth="1"/>
    <col min="2831" max="2831" width="1.875" style="118" customWidth="1"/>
    <col min="2832" max="2832" width="6.875" style="118" customWidth="1"/>
    <col min="2833" max="2833" width="4.5" style="118" customWidth="1"/>
    <col min="2834" max="2834" width="3.625" style="118" customWidth="1"/>
    <col min="2835" max="2835" width="0.875" style="118" customWidth="1"/>
    <col min="2836" max="2836" width="3.375" style="118" customWidth="1"/>
    <col min="2837" max="2837" width="3.625" style="118" customWidth="1"/>
    <col min="2838" max="2838" width="3" style="118" customWidth="1"/>
    <col min="2839" max="2839" width="3.625" style="118" customWidth="1"/>
    <col min="2840" max="2840" width="3.125" style="118" customWidth="1"/>
    <col min="2841" max="2841" width="1.875" style="118" customWidth="1"/>
    <col min="2842" max="2843" width="2.125" style="118" customWidth="1"/>
    <col min="2844" max="2844" width="7.125" style="118" customWidth="1"/>
    <col min="2845" max="3079" width="8.875" style="118"/>
    <col min="3080" max="3080" width="2.5" style="118" customWidth="1"/>
    <col min="3081" max="3081" width="2.375" style="118" customWidth="1"/>
    <col min="3082" max="3082" width="1.125" style="118" customWidth="1"/>
    <col min="3083" max="3083" width="22.625" style="118" customWidth="1"/>
    <col min="3084" max="3084" width="1.125" style="118" customWidth="1"/>
    <col min="3085" max="3086" width="11.875" style="118" customWidth="1"/>
    <col min="3087" max="3087" width="1.875" style="118" customWidth="1"/>
    <col min="3088" max="3088" width="6.875" style="118" customWidth="1"/>
    <col min="3089" max="3089" width="4.5" style="118" customWidth="1"/>
    <col min="3090" max="3090" width="3.625" style="118" customWidth="1"/>
    <col min="3091" max="3091" width="0.875" style="118" customWidth="1"/>
    <col min="3092" max="3092" width="3.375" style="118" customWidth="1"/>
    <col min="3093" max="3093" width="3.625" style="118" customWidth="1"/>
    <col min="3094" max="3094" width="3" style="118" customWidth="1"/>
    <col min="3095" max="3095" width="3.625" style="118" customWidth="1"/>
    <col min="3096" max="3096" width="3.125" style="118" customWidth="1"/>
    <col min="3097" max="3097" width="1.875" style="118" customWidth="1"/>
    <col min="3098" max="3099" width="2.125" style="118" customWidth="1"/>
    <col min="3100" max="3100" width="7.125" style="118" customWidth="1"/>
    <col min="3101" max="3335" width="8.875" style="118"/>
    <col min="3336" max="3336" width="2.5" style="118" customWidth="1"/>
    <col min="3337" max="3337" width="2.375" style="118" customWidth="1"/>
    <col min="3338" max="3338" width="1.125" style="118" customWidth="1"/>
    <col min="3339" max="3339" width="22.625" style="118" customWidth="1"/>
    <col min="3340" max="3340" width="1.125" style="118" customWidth="1"/>
    <col min="3341" max="3342" width="11.875" style="118" customWidth="1"/>
    <col min="3343" max="3343" width="1.875" style="118" customWidth="1"/>
    <col min="3344" max="3344" width="6.875" style="118" customWidth="1"/>
    <col min="3345" max="3345" width="4.5" style="118" customWidth="1"/>
    <col min="3346" max="3346" width="3.625" style="118" customWidth="1"/>
    <col min="3347" max="3347" width="0.875" style="118" customWidth="1"/>
    <col min="3348" max="3348" width="3.375" style="118" customWidth="1"/>
    <col min="3349" max="3349" width="3.625" style="118" customWidth="1"/>
    <col min="3350" max="3350" width="3" style="118" customWidth="1"/>
    <col min="3351" max="3351" width="3.625" style="118" customWidth="1"/>
    <col min="3352" max="3352" width="3.125" style="118" customWidth="1"/>
    <col min="3353" max="3353" width="1.875" style="118" customWidth="1"/>
    <col min="3354" max="3355" width="2.125" style="118" customWidth="1"/>
    <col min="3356" max="3356" width="7.125" style="118" customWidth="1"/>
    <col min="3357" max="3591" width="8.875" style="118"/>
    <col min="3592" max="3592" width="2.5" style="118" customWidth="1"/>
    <col min="3593" max="3593" width="2.375" style="118" customWidth="1"/>
    <col min="3594" max="3594" width="1.125" style="118" customWidth="1"/>
    <col min="3595" max="3595" width="22.625" style="118" customWidth="1"/>
    <col min="3596" max="3596" width="1.125" style="118" customWidth="1"/>
    <col min="3597" max="3598" width="11.875" style="118" customWidth="1"/>
    <col min="3599" max="3599" width="1.875" style="118" customWidth="1"/>
    <col min="3600" max="3600" width="6.875" style="118" customWidth="1"/>
    <col min="3601" max="3601" width="4.5" style="118" customWidth="1"/>
    <col min="3602" max="3602" width="3.625" style="118" customWidth="1"/>
    <col min="3603" max="3603" width="0.875" style="118" customWidth="1"/>
    <col min="3604" max="3604" width="3.375" style="118" customWidth="1"/>
    <col min="3605" max="3605" width="3.625" style="118" customWidth="1"/>
    <col min="3606" max="3606" width="3" style="118" customWidth="1"/>
    <col min="3607" max="3607" width="3.625" style="118" customWidth="1"/>
    <col min="3608" max="3608" width="3.125" style="118" customWidth="1"/>
    <col min="3609" max="3609" width="1.875" style="118" customWidth="1"/>
    <col min="3610" max="3611" width="2.125" style="118" customWidth="1"/>
    <col min="3612" max="3612" width="7.125" style="118" customWidth="1"/>
    <col min="3613" max="3847" width="8.875" style="118"/>
    <col min="3848" max="3848" width="2.5" style="118" customWidth="1"/>
    <col min="3849" max="3849" width="2.375" style="118" customWidth="1"/>
    <col min="3850" max="3850" width="1.125" style="118" customWidth="1"/>
    <col min="3851" max="3851" width="22.625" style="118" customWidth="1"/>
    <col min="3852" max="3852" width="1.125" style="118" customWidth="1"/>
    <col min="3853" max="3854" width="11.875" style="118" customWidth="1"/>
    <col min="3855" max="3855" width="1.875" style="118" customWidth="1"/>
    <col min="3856" max="3856" width="6.875" style="118" customWidth="1"/>
    <col min="3857" max="3857" width="4.5" style="118" customWidth="1"/>
    <col min="3858" max="3858" width="3.625" style="118" customWidth="1"/>
    <col min="3859" max="3859" width="0.875" style="118" customWidth="1"/>
    <col min="3860" max="3860" width="3.375" style="118" customWidth="1"/>
    <col min="3861" max="3861" width="3.625" style="118" customWidth="1"/>
    <col min="3862" max="3862" width="3" style="118" customWidth="1"/>
    <col min="3863" max="3863" width="3.625" style="118" customWidth="1"/>
    <col min="3864" max="3864" width="3.125" style="118" customWidth="1"/>
    <col min="3865" max="3865" width="1.875" style="118" customWidth="1"/>
    <col min="3866" max="3867" width="2.125" style="118" customWidth="1"/>
    <col min="3868" max="3868" width="7.125" style="118" customWidth="1"/>
    <col min="3869" max="4103" width="8.875" style="118"/>
    <col min="4104" max="4104" width="2.5" style="118" customWidth="1"/>
    <col min="4105" max="4105" width="2.375" style="118" customWidth="1"/>
    <col min="4106" max="4106" width="1.125" style="118" customWidth="1"/>
    <col min="4107" max="4107" width="22.625" style="118" customWidth="1"/>
    <col min="4108" max="4108" width="1.125" style="118" customWidth="1"/>
    <col min="4109" max="4110" width="11.875" style="118" customWidth="1"/>
    <col min="4111" max="4111" width="1.875" style="118" customWidth="1"/>
    <col min="4112" max="4112" width="6.875" style="118" customWidth="1"/>
    <col min="4113" max="4113" width="4.5" style="118" customWidth="1"/>
    <col min="4114" max="4114" width="3.625" style="118" customWidth="1"/>
    <col min="4115" max="4115" width="0.875" style="118" customWidth="1"/>
    <col min="4116" max="4116" width="3.375" style="118" customWidth="1"/>
    <col min="4117" max="4117" width="3.625" style="118" customWidth="1"/>
    <col min="4118" max="4118" width="3" style="118" customWidth="1"/>
    <col min="4119" max="4119" width="3.625" style="118" customWidth="1"/>
    <col min="4120" max="4120" width="3.125" style="118" customWidth="1"/>
    <col min="4121" max="4121" width="1.875" style="118" customWidth="1"/>
    <col min="4122" max="4123" width="2.125" style="118" customWidth="1"/>
    <col min="4124" max="4124" width="7.125" style="118" customWidth="1"/>
    <col min="4125" max="4359" width="8.875" style="118"/>
    <col min="4360" max="4360" width="2.5" style="118" customWidth="1"/>
    <col min="4361" max="4361" width="2.375" style="118" customWidth="1"/>
    <col min="4362" max="4362" width="1.125" style="118" customWidth="1"/>
    <col min="4363" max="4363" width="22.625" style="118" customWidth="1"/>
    <col min="4364" max="4364" width="1.125" style="118" customWidth="1"/>
    <col min="4365" max="4366" width="11.875" style="118" customWidth="1"/>
    <col min="4367" max="4367" width="1.875" style="118" customWidth="1"/>
    <col min="4368" max="4368" width="6.875" style="118" customWidth="1"/>
    <col min="4369" max="4369" width="4.5" style="118" customWidth="1"/>
    <col min="4370" max="4370" width="3.625" style="118" customWidth="1"/>
    <col min="4371" max="4371" width="0.875" style="118" customWidth="1"/>
    <col min="4372" max="4372" width="3.375" style="118" customWidth="1"/>
    <col min="4373" max="4373" width="3.625" style="118" customWidth="1"/>
    <col min="4374" max="4374" width="3" style="118" customWidth="1"/>
    <col min="4375" max="4375" width="3.625" style="118" customWidth="1"/>
    <col min="4376" max="4376" width="3.125" style="118" customWidth="1"/>
    <col min="4377" max="4377" width="1.875" style="118" customWidth="1"/>
    <col min="4378" max="4379" width="2.125" style="118" customWidth="1"/>
    <col min="4380" max="4380" width="7.125" style="118" customWidth="1"/>
    <col min="4381" max="4615" width="8.875" style="118"/>
    <col min="4616" max="4616" width="2.5" style="118" customWidth="1"/>
    <col min="4617" max="4617" width="2.375" style="118" customWidth="1"/>
    <col min="4618" max="4618" width="1.125" style="118" customWidth="1"/>
    <col min="4619" max="4619" width="22.625" style="118" customWidth="1"/>
    <col min="4620" max="4620" width="1.125" style="118" customWidth="1"/>
    <col min="4621" max="4622" width="11.875" style="118" customWidth="1"/>
    <col min="4623" max="4623" width="1.875" style="118" customWidth="1"/>
    <col min="4624" max="4624" width="6.875" style="118" customWidth="1"/>
    <col min="4625" max="4625" width="4.5" style="118" customWidth="1"/>
    <col min="4626" max="4626" width="3.625" style="118" customWidth="1"/>
    <col min="4627" max="4627" width="0.875" style="118" customWidth="1"/>
    <col min="4628" max="4628" width="3.375" style="118" customWidth="1"/>
    <col min="4629" max="4629" width="3.625" style="118" customWidth="1"/>
    <col min="4630" max="4630" width="3" style="118" customWidth="1"/>
    <col min="4631" max="4631" width="3.625" style="118" customWidth="1"/>
    <col min="4632" max="4632" width="3.125" style="118" customWidth="1"/>
    <col min="4633" max="4633" width="1.875" style="118" customWidth="1"/>
    <col min="4634" max="4635" width="2.125" style="118" customWidth="1"/>
    <col min="4636" max="4636" width="7.125" style="118" customWidth="1"/>
    <col min="4637" max="4871" width="8.875" style="118"/>
    <col min="4872" max="4872" width="2.5" style="118" customWidth="1"/>
    <col min="4873" max="4873" width="2.375" style="118" customWidth="1"/>
    <col min="4874" max="4874" width="1.125" style="118" customWidth="1"/>
    <col min="4875" max="4875" width="22.625" style="118" customWidth="1"/>
    <col min="4876" max="4876" width="1.125" style="118" customWidth="1"/>
    <col min="4877" max="4878" width="11.875" style="118" customWidth="1"/>
    <col min="4879" max="4879" width="1.875" style="118" customWidth="1"/>
    <col min="4880" max="4880" width="6.875" style="118" customWidth="1"/>
    <col min="4881" max="4881" width="4.5" style="118" customWidth="1"/>
    <col min="4882" max="4882" width="3.625" style="118" customWidth="1"/>
    <col min="4883" max="4883" width="0.875" style="118" customWidth="1"/>
    <col min="4884" max="4884" width="3.375" style="118" customWidth="1"/>
    <col min="4885" max="4885" width="3.625" style="118" customWidth="1"/>
    <col min="4886" max="4886" width="3" style="118" customWidth="1"/>
    <col min="4887" max="4887" width="3.625" style="118" customWidth="1"/>
    <col min="4888" max="4888" width="3.125" style="118" customWidth="1"/>
    <col min="4889" max="4889" width="1.875" style="118" customWidth="1"/>
    <col min="4890" max="4891" width="2.125" style="118" customWidth="1"/>
    <col min="4892" max="4892" width="7.125" style="118" customWidth="1"/>
    <col min="4893" max="5127" width="8.875" style="118"/>
    <col min="5128" max="5128" width="2.5" style="118" customWidth="1"/>
    <col min="5129" max="5129" width="2.375" style="118" customWidth="1"/>
    <col min="5130" max="5130" width="1.125" style="118" customWidth="1"/>
    <col min="5131" max="5131" width="22.625" style="118" customWidth="1"/>
    <col min="5132" max="5132" width="1.125" style="118" customWidth="1"/>
    <col min="5133" max="5134" width="11.875" style="118" customWidth="1"/>
    <col min="5135" max="5135" width="1.875" style="118" customWidth="1"/>
    <col min="5136" max="5136" width="6.875" style="118" customWidth="1"/>
    <col min="5137" max="5137" width="4.5" style="118" customWidth="1"/>
    <col min="5138" max="5138" width="3.625" style="118" customWidth="1"/>
    <col min="5139" max="5139" width="0.875" style="118" customWidth="1"/>
    <col min="5140" max="5140" width="3.375" style="118" customWidth="1"/>
    <col min="5141" max="5141" width="3.625" style="118" customWidth="1"/>
    <col min="5142" max="5142" width="3" style="118" customWidth="1"/>
    <col min="5143" max="5143" width="3.625" style="118" customWidth="1"/>
    <col min="5144" max="5144" width="3.125" style="118" customWidth="1"/>
    <col min="5145" max="5145" width="1.875" style="118" customWidth="1"/>
    <col min="5146" max="5147" width="2.125" style="118" customWidth="1"/>
    <col min="5148" max="5148" width="7.125" style="118" customWidth="1"/>
    <col min="5149" max="5383" width="8.875" style="118"/>
    <col min="5384" max="5384" width="2.5" style="118" customWidth="1"/>
    <col min="5385" max="5385" width="2.375" style="118" customWidth="1"/>
    <col min="5386" max="5386" width="1.125" style="118" customWidth="1"/>
    <col min="5387" max="5387" width="22.625" style="118" customWidth="1"/>
    <col min="5388" max="5388" width="1.125" style="118" customWidth="1"/>
    <col min="5389" max="5390" width="11.875" style="118" customWidth="1"/>
    <col min="5391" max="5391" width="1.875" style="118" customWidth="1"/>
    <col min="5392" max="5392" width="6.875" style="118" customWidth="1"/>
    <col min="5393" max="5393" width="4.5" style="118" customWidth="1"/>
    <col min="5394" max="5394" width="3.625" style="118" customWidth="1"/>
    <col min="5395" max="5395" width="0.875" style="118" customWidth="1"/>
    <col min="5396" max="5396" width="3.375" style="118" customWidth="1"/>
    <col min="5397" max="5397" width="3.625" style="118" customWidth="1"/>
    <col min="5398" max="5398" width="3" style="118" customWidth="1"/>
    <col min="5399" max="5399" width="3.625" style="118" customWidth="1"/>
    <col min="5400" max="5400" width="3.125" style="118" customWidth="1"/>
    <col min="5401" max="5401" width="1.875" style="118" customWidth="1"/>
    <col min="5402" max="5403" width="2.125" style="118" customWidth="1"/>
    <col min="5404" max="5404" width="7.125" style="118" customWidth="1"/>
    <col min="5405" max="5639" width="8.875" style="118"/>
    <col min="5640" max="5640" width="2.5" style="118" customWidth="1"/>
    <col min="5641" max="5641" width="2.375" style="118" customWidth="1"/>
    <col min="5642" max="5642" width="1.125" style="118" customWidth="1"/>
    <col min="5643" max="5643" width="22.625" style="118" customWidth="1"/>
    <col min="5644" max="5644" width="1.125" style="118" customWidth="1"/>
    <col min="5645" max="5646" width="11.875" style="118" customWidth="1"/>
    <col min="5647" max="5647" width="1.875" style="118" customWidth="1"/>
    <col min="5648" max="5648" width="6.875" style="118" customWidth="1"/>
    <col min="5649" max="5649" width="4.5" style="118" customWidth="1"/>
    <col min="5650" max="5650" width="3.625" style="118" customWidth="1"/>
    <col min="5651" max="5651" width="0.875" style="118" customWidth="1"/>
    <col min="5652" max="5652" width="3.375" style="118" customWidth="1"/>
    <col min="5653" max="5653" width="3.625" style="118" customWidth="1"/>
    <col min="5654" max="5654" width="3" style="118" customWidth="1"/>
    <col min="5655" max="5655" width="3.625" style="118" customWidth="1"/>
    <col min="5656" max="5656" width="3.125" style="118" customWidth="1"/>
    <col min="5657" max="5657" width="1.875" style="118" customWidth="1"/>
    <col min="5658" max="5659" width="2.125" style="118" customWidth="1"/>
    <col min="5660" max="5660" width="7.125" style="118" customWidth="1"/>
    <col min="5661" max="5895" width="8.875" style="118"/>
    <col min="5896" max="5896" width="2.5" style="118" customWidth="1"/>
    <col min="5897" max="5897" width="2.375" style="118" customWidth="1"/>
    <col min="5898" max="5898" width="1.125" style="118" customWidth="1"/>
    <col min="5899" max="5899" width="22.625" style="118" customWidth="1"/>
    <col min="5900" max="5900" width="1.125" style="118" customWidth="1"/>
    <col min="5901" max="5902" width="11.875" style="118" customWidth="1"/>
    <col min="5903" max="5903" width="1.875" style="118" customWidth="1"/>
    <col min="5904" max="5904" width="6.875" style="118" customWidth="1"/>
    <col min="5905" max="5905" width="4.5" style="118" customWidth="1"/>
    <col min="5906" max="5906" width="3.625" style="118" customWidth="1"/>
    <col min="5907" max="5907" width="0.875" style="118" customWidth="1"/>
    <col min="5908" max="5908" width="3.375" style="118" customWidth="1"/>
    <col min="5909" max="5909" width="3.625" style="118" customWidth="1"/>
    <col min="5910" max="5910" width="3" style="118" customWidth="1"/>
    <col min="5911" max="5911" width="3.625" style="118" customWidth="1"/>
    <col min="5912" max="5912" width="3.125" style="118" customWidth="1"/>
    <col min="5913" max="5913" width="1.875" style="118" customWidth="1"/>
    <col min="5914" max="5915" width="2.125" style="118" customWidth="1"/>
    <col min="5916" max="5916" width="7.125" style="118" customWidth="1"/>
    <col min="5917" max="6151" width="8.875" style="118"/>
    <col min="6152" max="6152" width="2.5" style="118" customWidth="1"/>
    <col min="6153" max="6153" width="2.375" style="118" customWidth="1"/>
    <col min="6154" max="6154" width="1.125" style="118" customWidth="1"/>
    <col min="6155" max="6155" width="22.625" style="118" customWidth="1"/>
    <col min="6156" max="6156" width="1.125" style="118" customWidth="1"/>
    <col min="6157" max="6158" width="11.875" style="118" customWidth="1"/>
    <col min="6159" max="6159" width="1.875" style="118" customWidth="1"/>
    <col min="6160" max="6160" width="6.875" style="118" customWidth="1"/>
    <col min="6161" max="6161" width="4.5" style="118" customWidth="1"/>
    <col min="6162" max="6162" width="3.625" style="118" customWidth="1"/>
    <col min="6163" max="6163" width="0.875" style="118" customWidth="1"/>
    <col min="6164" max="6164" width="3.375" style="118" customWidth="1"/>
    <col min="6165" max="6165" width="3.625" style="118" customWidth="1"/>
    <col min="6166" max="6166" width="3" style="118" customWidth="1"/>
    <col min="6167" max="6167" width="3.625" style="118" customWidth="1"/>
    <col min="6168" max="6168" width="3.125" style="118" customWidth="1"/>
    <col min="6169" max="6169" width="1.875" style="118" customWidth="1"/>
    <col min="6170" max="6171" width="2.125" style="118" customWidth="1"/>
    <col min="6172" max="6172" width="7.125" style="118" customWidth="1"/>
    <col min="6173" max="6407" width="8.875" style="118"/>
    <col min="6408" max="6408" width="2.5" style="118" customWidth="1"/>
    <col min="6409" max="6409" width="2.375" style="118" customWidth="1"/>
    <col min="6410" max="6410" width="1.125" style="118" customWidth="1"/>
    <col min="6411" max="6411" width="22.625" style="118" customWidth="1"/>
    <col min="6412" max="6412" width="1.125" style="118" customWidth="1"/>
    <col min="6413" max="6414" width="11.875" style="118" customWidth="1"/>
    <col min="6415" max="6415" width="1.875" style="118" customWidth="1"/>
    <col min="6416" max="6416" width="6.875" style="118" customWidth="1"/>
    <col min="6417" max="6417" width="4.5" style="118" customWidth="1"/>
    <col min="6418" max="6418" width="3.625" style="118" customWidth="1"/>
    <col min="6419" max="6419" width="0.875" style="118" customWidth="1"/>
    <col min="6420" max="6420" width="3.375" style="118" customWidth="1"/>
    <col min="6421" max="6421" width="3.625" style="118" customWidth="1"/>
    <col min="6422" max="6422" width="3" style="118" customWidth="1"/>
    <col min="6423" max="6423" width="3.625" style="118" customWidth="1"/>
    <col min="6424" max="6424" width="3.125" style="118" customWidth="1"/>
    <col min="6425" max="6425" width="1.875" style="118" customWidth="1"/>
    <col min="6426" max="6427" width="2.125" style="118" customWidth="1"/>
    <col min="6428" max="6428" width="7.125" style="118" customWidth="1"/>
    <col min="6429" max="6663" width="8.875" style="118"/>
    <col min="6664" max="6664" width="2.5" style="118" customWidth="1"/>
    <col min="6665" max="6665" width="2.375" style="118" customWidth="1"/>
    <col min="6666" max="6666" width="1.125" style="118" customWidth="1"/>
    <col min="6667" max="6667" width="22.625" style="118" customWidth="1"/>
    <col min="6668" max="6668" width="1.125" style="118" customWidth="1"/>
    <col min="6669" max="6670" width="11.875" style="118" customWidth="1"/>
    <col min="6671" max="6671" width="1.875" style="118" customWidth="1"/>
    <col min="6672" max="6672" width="6.875" style="118" customWidth="1"/>
    <col min="6673" max="6673" width="4.5" style="118" customWidth="1"/>
    <col min="6674" max="6674" width="3.625" style="118" customWidth="1"/>
    <col min="6675" max="6675" width="0.875" style="118" customWidth="1"/>
    <col min="6676" max="6676" width="3.375" style="118" customWidth="1"/>
    <col min="6677" max="6677" width="3.625" style="118" customWidth="1"/>
    <col min="6678" max="6678" width="3" style="118" customWidth="1"/>
    <col min="6679" max="6679" width="3.625" style="118" customWidth="1"/>
    <col min="6680" max="6680" width="3.125" style="118" customWidth="1"/>
    <col min="6681" max="6681" width="1.875" style="118" customWidth="1"/>
    <col min="6682" max="6683" width="2.125" style="118" customWidth="1"/>
    <col min="6684" max="6684" width="7.125" style="118" customWidth="1"/>
    <col min="6685" max="6919" width="8.875" style="118"/>
    <col min="6920" max="6920" width="2.5" style="118" customWidth="1"/>
    <col min="6921" max="6921" width="2.375" style="118" customWidth="1"/>
    <col min="6922" max="6922" width="1.125" style="118" customWidth="1"/>
    <col min="6923" max="6923" width="22.625" style="118" customWidth="1"/>
    <col min="6924" max="6924" width="1.125" style="118" customWidth="1"/>
    <col min="6925" max="6926" width="11.875" style="118" customWidth="1"/>
    <col min="6927" max="6927" width="1.875" style="118" customWidth="1"/>
    <col min="6928" max="6928" width="6.875" style="118" customWidth="1"/>
    <col min="6929" max="6929" width="4.5" style="118" customWidth="1"/>
    <col min="6930" max="6930" width="3.625" style="118" customWidth="1"/>
    <col min="6931" max="6931" width="0.875" style="118" customWidth="1"/>
    <col min="6932" max="6932" width="3.375" style="118" customWidth="1"/>
    <col min="6933" max="6933" width="3.625" style="118" customWidth="1"/>
    <col min="6934" max="6934" width="3" style="118" customWidth="1"/>
    <col min="6935" max="6935" width="3.625" style="118" customWidth="1"/>
    <col min="6936" max="6936" width="3.125" style="118" customWidth="1"/>
    <col min="6937" max="6937" width="1.875" style="118" customWidth="1"/>
    <col min="6938" max="6939" width="2.125" style="118" customWidth="1"/>
    <col min="6940" max="6940" width="7.125" style="118" customWidth="1"/>
    <col min="6941" max="7175" width="8.875" style="118"/>
    <col min="7176" max="7176" width="2.5" style="118" customWidth="1"/>
    <col min="7177" max="7177" width="2.375" style="118" customWidth="1"/>
    <col min="7178" max="7178" width="1.125" style="118" customWidth="1"/>
    <col min="7179" max="7179" width="22.625" style="118" customWidth="1"/>
    <col min="7180" max="7180" width="1.125" style="118" customWidth="1"/>
    <col min="7181" max="7182" width="11.875" style="118" customWidth="1"/>
    <col min="7183" max="7183" width="1.875" style="118" customWidth="1"/>
    <col min="7184" max="7184" width="6.875" style="118" customWidth="1"/>
    <col min="7185" max="7185" width="4.5" style="118" customWidth="1"/>
    <col min="7186" max="7186" width="3.625" style="118" customWidth="1"/>
    <col min="7187" max="7187" width="0.875" style="118" customWidth="1"/>
    <col min="7188" max="7188" width="3.375" style="118" customWidth="1"/>
    <col min="7189" max="7189" width="3.625" style="118" customWidth="1"/>
    <col min="7190" max="7190" width="3" style="118" customWidth="1"/>
    <col min="7191" max="7191" width="3.625" style="118" customWidth="1"/>
    <col min="7192" max="7192" width="3.125" style="118" customWidth="1"/>
    <col min="7193" max="7193" width="1.875" style="118" customWidth="1"/>
    <col min="7194" max="7195" width="2.125" style="118" customWidth="1"/>
    <col min="7196" max="7196" width="7.125" style="118" customWidth="1"/>
    <col min="7197" max="7431" width="8.875" style="118"/>
    <col min="7432" max="7432" width="2.5" style="118" customWidth="1"/>
    <col min="7433" max="7433" width="2.375" style="118" customWidth="1"/>
    <col min="7434" max="7434" width="1.125" style="118" customWidth="1"/>
    <col min="7435" max="7435" width="22.625" style="118" customWidth="1"/>
    <col min="7436" max="7436" width="1.125" style="118" customWidth="1"/>
    <col min="7437" max="7438" width="11.875" style="118" customWidth="1"/>
    <col min="7439" max="7439" width="1.875" style="118" customWidth="1"/>
    <col min="7440" max="7440" width="6.875" style="118" customWidth="1"/>
    <col min="7441" max="7441" width="4.5" style="118" customWidth="1"/>
    <col min="7442" max="7442" width="3.625" style="118" customWidth="1"/>
    <col min="7443" max="7443" width="0.875" style="118" customWidth="1"/>
    <col min="7444" max="7444" width="3.375" style="118" customWidth="1"/>
    <col min="7445" max="7445" width="3.625" style="118" customWidth="1"/>
    <col min="7446" max="7446" width="3" style="118" customWidth="1"/>
    <col min="7447" max="7447" width="3.625" style="118" customWidth="1"/>
    <col min="7448" max="7448" width="3.125" style="118" customWidth="1"/>
    <col min="7449" max="7449" width="1.875" style="118" customWidth="1"/>
    <col min="7450" max="7451" width="2.125" style="118" customWidth="1"/>
    <col min="7452" max="7452" width="7.125" style="118" customWidth="1"/>
    <col min="7453" max="7687" width="8.875" style="118"/>
    <col min="7688" max="7688" width="2.5" style="118" customWidth="1"/>
    <col min="7689" max="7689" width="2.375" style="118" customWidth="1"/>
    <col min="7690" max="7690" width="1.125" style="118" customWidth="1"/>
    <col min="7691" max="7691" width="22.625" style="118" customWidth="1"/>
    <col min="7692" max="7692" width="1.125" style="118" customWidth="1"/>
    <col min="7693" max="7694" width="11.875" style="118" customWidth="1"/>
    <col min="7695" max="7695" width="1.875" style="118" customWidth="1"/>
    <col min="7696" max="7696" width="6.875" style="118" customWidth="1"/>
    <col min="7697" max="7697" width="4.5" style="118" customWidth="1"/>
    <col min="7698" max="7698" width="3.625" style="118" customWidth="1"/>
    <col min="7699" max="7699" width="0.875" style="118" customWidth="1"/>
    <col min="7700" max="7700" width="3.375" style="118" customWidth="1"/>
    <col min="7701" max="7701" width="3.625" style="118" customWidth="1"/>
    <col min="7702" max="7702" width="3" style="118" customWidth="1"/>
    <col min="7703" max="7703" width="3.625" style="118" customWidth="1"/>
    <col min="7704" max="7704" width="3.125" style="118" customWidth="1"/>
    <col min="7705" max="7705" width="1.875" style="118" customWidth="1"/>
    <col min="7706" max="7707" width="2.125" style="118" customWidth="1"/>
    <col min="7708" max="7708" width="7.125" style="118" customWidth="1"/>
    <col min="7709" max="7943" width="8.875" style="118"/>
    <col min="7944" max="7944" width="2.5" style="118" customWidth="1"/>
    <col min="7945" max="7945" width="2.375" style="118" customWidth="1"/>
    <col min="7946" max="7946" width="1.125" style="118" customWidth="1"/>
    <col min="7947" max="7947" width="22.625" style="118" customWidth="1"/>
    <col min="7948" max="7948" width="1.125" style="118" customWidth="1"/>
    <col min="7949" max="7950" width="11.875" style="118" customWidth="1"/>
    <col min="7951" max="7951" width="1.875" style="118" customWidth="1"/>
    <col min="7952" max="7952" width="6.875" style="118" customWidth="1"/>
    <col min="7953" max="7953" width="4.5" style="118" customWidth="1"/>
    <col min="7954" max="7954" width="3.625" style="118" customWidth="1"/>
    <col min="7955" max="7955" width="0.875" style="118" customWidth="1"/>
    <col min="7956" max="7956" width="3.375" style="118" customWidth="1"/>
    <col min="7957" max="7957" width="3.625" style="118" customWidth="1"/>
    <col min="7958" max="7958" width="3" style="118" customWidth="1"/>
    <col min="7959" max="7959" width="3.625" style="118" customWidth="1"/>
    <col min="7960" max="7960" width="3.125" style="118" customWidth="1"/>
    <col min="7961" max="7961" width="1.875" style="118" customWidth="1"/>
    <col min="7962" max="7963" width="2.125" style="118" customWidth="1"/>
    <col min="7964" max="7964" width="7.125" style="118" customWidth="1"/>
    <col min="7965" max="8199" width="8.875" style="118"/>
    <col min="8200" max="8200" width="2.5" style="118" customWidth="1"/>
    <col min="8201" max="8201" width="2.375" style="118" customWidth="1"/>
    <col min="8202" max="8202" width="1.125" style="118" customWidth="1"/>
    <col min="8203" max="8203" width="22.625" style="118" customWidth="1"/>
    <col min="8204" max="8204" width="1.125" style="118" customWidth="1"/>
    <col min="8205" max="8206" width="11.875" style="118" customWidth="1"/>
    <col min="8207" max="8207" width="1.875" style="118" customWidth="1"/>
    <col min="8208" max="8208" width="6.875" style="118" customWidth="1"/>
    <col min="8209" max="8209" width="4.5" style="118" customWidth="1"/>
    <col min="8210" max="8210" width="3.625" style="118" customWidth="1"/>
    <col min="8211" max="8211" width="0.875" style="118" customWidth="1"/>
    <col min="8212" max="8212" width="3.375" style="118" customWidth="1"/>
    <col min="8213" max="8213" width="3.625" style="118" customWidth="1"/>
    <col min="8214" max="8214" width="3" style="118" customWidth="1"/>
    <col min="8215" max="8215" width="3.625" style="118" customWidth="1"/>
    <col min="8216" max="8216" width="3.125" style="118" customWidth="1"/>
    <col min="8217" max="8217" width="1.875" style="118" customWidth="1"/>
    <col min="8218" max="8219" width="2.125" style="118" customWidth="1"/>
    <col min="8220" max="8220" width="7.125" style="118" customWidth="1"/>
    <col min="8221" max="8455" width="8.875" style="118"/>
    <col min="8456" max="8456" width="2.5" style="118" customWidth="1"/>
    <col min="8457" max="8457" width="2.375" style="118" customWidth="1"/>
    <col min="8458" max="8458" width="1.125" style="118" customWidth="1"/>
    <col min="8459" max="8459" width="22.625" style="118" customWidth="1"/>
    <col min="8460" max="8460" width="1.125" style="118" customWidth="1"/>
    <col min="8461" max="8462" width="11.875" style="118" customWidth="1"/>
    <col min="8463" max="8463" width="1.875" style="118" customWidth="1"/>
    <col min="8464" max="8464" width="6.875" style="118" customWidth="1"/>
    <col min="8465" max="8465" width="4.5" style="118" customWidth="1"/>
    <col min="8466" max="8466" width="3.625" style="118" customWidth="1"/>
    <col min="8467" max="8467" width="0.875" style="118" customWidth="1"/>
    <col min="8468" max="8468" width="3.375" style="118" customWidth="1"/>
    <col min="8469" max="8469" width="3.625" style="118" customWidth="1"/>
    <col min="8470" max="8470" width="3" style="118" customWidth="1"/>
    <col min="8471" max="8471" width="3.625" style="118" customWidth="1"/>
    <col min="8472" max="8472" width="3.125" style="118" customWidth="1"/>
    <col min="8473" max="8473" width="1.875" style="118" customWidth="1"/>
    <col min="8474" max="8475" width="2.125" style="118" customWidth="1"/>
    <col min="8476" max="8476" width="7.125" style="118" customWidth="1"/>
    <col min="8477" max="8711" width="8.875" style="118"/>
    <col min="8712" max="8712" width="2.5" style="118" customWidth="1"/>
    <col min="8713" max="8713" width="2.375" style="118" customWidth="1"/>
    <col min="8714" max="8714" width="1.125" style="118" customWidth="1"/>
    <col min="8715" max="8715" width="22.625" style="118" customWidth="1"/>
    <col min="8716" max="8716" width="1.125" style="118" customWidth="1"/>
    <col min="8717" max="8718" width="11.875" style="118" customWidth="1"/>
    <col min="8719" max="8719" width="1.875" style="118" customWidth="1"/>
    <col min="8720" max="8720" width="6.875" style="118" customWidth="1"/>
    <col min="8721" max="8721" width="4.5" style="118" customWidth="1"/>
    <col min="8722" max="8722" width="3.625" style="118" customWidth="1"/>
    <col min="8723" max="8723" width="0.875" style="118" customWidth="1"/>
    <col min="8724" max="8724" width="3.375" style="118" customWidth="1"/>
    <col min="8725" max="8725" width="3.625" style="118" customWidth="1"/>
    <col min="8726" max="8726" width="3" style="118" customWidth="1"/>
    <col min="8727" max="8727" width="3.625" style="118" customWidth="1"/>
    <col min="8728" max="8728" width="3.125" style="118" customWidth="1"/>
    <col min="8729" max="8729" width="1.875" style="118" customWidth="1"/>
    <col min="8730" max="8731" width="2.125" style="118" customWidth="1"/>
    <col min="8732" max="8732" width="7.125" style="118" customWidth="1"/>
    <col min="8733" max="8967" width="8.875" style="118"/>
    <col min="8968" max="8968" width="2.5" style="118" customWidth="1"/>
    <col min="8969" max="8969" width="2.375" style="118" customWidth="1"/>
    <col min="8970" max="8970" width="1.125" style="118" customWidth="1"/>
    <col min="8971" max="8971" width="22.625" style="118" customWidth="1"/>
    <col min="8972" max="8972" width="1.125" style="118" customWidth="1"/>
    <col min="8973" max="8974" width="11.875" style="118" customWidth="1"/>
    <col min="8975" max="8975" width="1.875" style="118" customWidth="1"/>
    <col min="8976" max="8976" width="6.875" style="118" customWidth="1"/>
    <col min="8977" max="8977" width="4.5" style="118" customWidth="1"/>
    <col min="8978" max="8978" width="3.625" style="118" customWidth="1"/>
    <col min="8979" max="8979" width="0.875" style="118" customWidth="1"/>
    <col min="8980" max="8980" width="3.375" style="118" customWidth="1"/>
    <col min="8981" max="8981" width="3.625" style="118" customWidth="1"/>
    <col min="8982" max="8982" width="3" style="118" customWidth="1"/>
    <col min="8983" max="8983" width="3.625" style="118" customWidth="1"/>
    <col min="8984" max="8984" width="3.125" style="118" customWidth="1"/>
    <col min="8985" max="8985" width="1.875" style="118" customWidth="1"/>
    <col min="8986" max="8987" width="2.125" style="118" customWidth="1"/>
    <col min="8988" max="8988" width="7.125" style="118" customWidth="1"/>
    <col min="8989" max="9223" width="8.875" style="118"/>
    <col min="9224" max="9224" width="2.5" style="118" customWidth="1"/>
    <col min="9225" max="9225" width="2.375" style="118" customWidth="1"/>
    <col min="9226" max="9226" width="1.125" style="118" customWidth="1"/>
    <col min="9227" max="9227" width="22.625" style="118" customWidth="1"/>
    <col min="9228" max="9228" width="1.125" style="118" customWidth="1"/>
    <col min="9229" max="9230" width="11.875" style="118" customWidth="1"/>
    <col min="9231" max="9231" width="1.875" style="118" customWidth="1"/>
    <col min="9232" max="9232" width="6.875" style="118" customWidth="1"/>
    <col min="9233" max="9233" width="4.5" style="118" customWidth="1"/>
    <col min="9234" max="9234" width="3.625" style="118" customWidth="1"/>
    <col min="9235" max="9235" width="0.875" style="118" customWidth="1"/>
    <col min="9236" max="9236" width="3.375" style="118" customWidth="1"/>
    <col min="9237" max="9237" width="3.625" style="118" customWidth="1"/>
    <col min="9238" max="9238" width="3" style="118" customWidth="1"/>
    <col min="9239" max="9239" width="3.625" style="118" customWidth="1"/>
    <col min="9240" max="9240" width="3.125" style="118" customWidth="1"/>
    <col min="9241" max="9241" width="1.875" style="118" customWidth="1"/>
    <col min="9242" max="9243" width="2.125" style="118" customWidth="1"/>
    <col min="9244" max="9244" width="7.125" style="118" customWidth="1"/>
    <col min="9245" max="9479" width="8.875" style="118"/>
    <col min="9480" max="9480" width="2.5" style="118" customWidth="1"/>
    <col min="9481" max="9481" width="2.375" style="118" customWidth="1"/>
    <col min="9482" max="9482" width="1.125" style="118" customWidth="1"/>
    <col min="9483" max="9483" width="22.625" style="118" customWidth="1"/>
    <col min="9484" max="9484" width="1.125" style="118" customWidth="1"/>
    <col min="9485" max="9486" width="11.875" style="118" customWidth="1"/>
    <col min="9487" max="9487" width="1.875" style="118" customWidth="1"/>
    <col min="9488" max="9488" width="6.875" style="118" customWidth="1"/>
    <col min="9489" max="9489" width="4.5" style="118" customWidth="1"/>
    <col min="9490" max="9490" width="3.625" style="118" customWidth="1"/>
    <col min="9491" max="9491" width="0.875" style="118" customWidth="1"/>
    <col min="9492" max="9492" width="3.375" style="118" customWidth="1"/>
    <col min="9493" max="9493" width="3.625" style="118" customWidth="1"/>
    <col min="9494" max="9494" width="3" style="118" customWidth="1"/>
    <col min="9495" max="9495" width="3.625" style="118" customWidth="1"/>
    <col min="9496" max="9496" width="3.125" style="118" customWidth="1"/>
    <col min="9497" max="9497" width="1.875" style="118" customWidth="1"/>
    <col min="9498" max="9499" width="2.125" style="118" customWidth="1"/>
    <col min="9500" max="9500" width="7.125" style="118" customWidth="1"/>
    <col min="9501" max="9735" width="8.875" style="118"/>
    <col min="9736" max="9736" width="2.5" style="118" customWidth="1"/>
    <col min="9737" max="9737" width="2.375" style="118" customWidth="1"/>
    <col min="9738" max="9738" width="1.125" style="118" customWidth="1"/>
    <col min="9739" max="9739" width="22.625" style="118" customWidth="1"/>
    <col min="9740" max="9740" width="1.125" style="118" customWidth="1"/>
    <col min="9741" max="9742" width="11.875" style="118" customWidth="1"/>
    <col min="9743" max="9743" width="1.875" style="118" customWidth="1"/>
    <col min="9744" max="9744" width="6.875" style="118" customWidth="1"/>
    <col min="9745" max="9745" width="4.5" style="118" customWidth="1"/>
    <col min="9746" max="9746" width="3.625" style="118" customWidth="1"/>
    <col min="9747" max="9747" width="0.875" style="118" customWidth="1"/>
    <col min="9748" max="9748" width="3.375" style="118" customWidth="1"/>
    <col min="9749" max="9749" width="3.625" style="118" customWidth="1"/>
    <col min="9750" max="9750" width="3" style="118" customWidth="1"/>
    <col min="9751" max="9751" width="3.625" style="118" customWidth="1"/>
    <col min="9752" max="9752" width="3.125" style="118" customWidth="1"/>
    <col min="9753" max="9753" width="1.875" style="118" customWidth="1"/>
    <col min="9754" max="9755" width="2.125" style="118" customWidth="1"/>
    <col min="9756" max="9756" width="7.125" style="118" customWidth="1"/>
    <col min="9757" max="9991" width="8.875" style="118"/>
    <col min="9992" max="9992" width="2.5" style="118" customWidth="1"/>
    <col min="9993" max="9993" width="2.375" style="118" customWidth="1"/>
    <col min="9994" max="9994" width="1.125" style="118" customWidth="1"/>
    <col min="9995" max="9995" width="22.625" style="118" customWidth="1"/>
    <col min="9996" max="9996" width="1.125" style="118" customWidth="1"/>
    <col min="9997" max="9998" width="11.875" style="118" customWidth="1"/>
    <col min="9999" max="9999" width="1.875" style="118" customWidth="1"/>
    <col min="10000" max="10000" width="6.875" style="118" customWidth="1"/>
    <col min="10001" max="10001" width="4.5" style="118" customWidth="1"/>
    <col min="10002" max="10002" width="3.625" style="118" customWidth="1"/>
    <col min="10003" max="10003" width="0.875" style="118" customWidth="1"/>
    <col min="10004" max="10004" width="3.375" style="118" customWidth="1"/>
    <col min="10005" max="10005" width="3.625" style="118" customWidth="1"/>
    <col min="10006" max="10006" width="3" style="118" customWidth="1"/>
    <col min="10007" max="10007" width="3.625" style="118" customWidth="1"/>
    <col min="10008" max="10008" width="3.125" style="118" customWidth="1"/>
    <col min="10009" max="10009" width="1.875" style="118" customWidth="1"/>
    <col min="10010" max="10011" width="2.125" style="118" customWidth="1"/>
    <col min="10012" max="10012" width="7.125" style="118" customWidth="1"/>
    <col min="10013" max="10247" width="8.875" style="118"/>
    <col min="10248" max="10248" width="2.5" style="118" customWidth="1"/>
    <col min="10249" max="10249" width="2.375" style="118" customWidth="1"/>
    <col min="10250" max="10250" width="1.125" style="118" customWidth="1"/>
    <col min="10251" max="10251" width="22.625" style="118" customWidth="1"/>
    <col min="10252" max="10252" width="1.125" style="118" customWidth="1"/>
    <col min="10253" max="10254" width="11.875" style="118" customWidth="1"/>
    <col min="10255" max="10255" width="1.875" style="118" customWidth="1"/>
    <col min="10256" max="10256" width="6.875" style="118" customWidth="1"/>
    <col min="10257" max="10257" width="4.5" style="118" customWidth="1"/>
    <col min="10258" max="10258" width="3.625" style="118" customWidth="1"/>
    <col min="10259" max="10259" width="0.875" style="118" customWidth="1"/>
    <col min="10260" max="10260" width="3.375" style="118" customWidth="1"/>
    <col min="10261" max="10261" width="3.625" style="118" customWidth="1"/>
    <col min="10262" max="10262" width="3" style="118" customWidth="1"/>
    <col min="10263" max="10263" width="3.625" style="118" customWidth="1"/>
    <col min="10264" max="10264" width="3.125" style="118" customWidth="1"/>
    <col min="10265" max="10265" width="1.875" style="118" customWidth="1"/>
    <col min="10266" max="10267" width="2.125" style="118" customWidth="1"/>
    <col min="10268" max="10268" width="7.125" style="118" customWidth="1"/>
    <col min="10269" max="10503" width="8.875" style="118"/>
    <col min="10504" max="10504" width="2.5" style="118" customWidth="1"/>
    <col min="10505" max="10505" width="2.375" style="118" customWidth="1"/>
    <col min="10506" max="10506" width="1.125" style="118" customWidth="1"/>
    <col min="10507" max="10507" width="22.625" style="118" customWidth="1"/>
    <col min="10508" max="10508" width="1.125" style="118" customWidth="1"/>
    <col min="10509" max="10510" width="11.875" style="118" customWidth="1"/>
    <col min="10511" max="10511" width="1.875" style="118" customWidth="1"/>
    <col min="10512" max="10512" width="6.875" style="118" customWidth="1"/>
    <col min="10513" max="10513" width="4.5" style="118" customWidth="1"/>
    <col min="10514" max="10514" width="3.625" style="118" customWidth="1"/>
    <col min="10515" max="10515" width="0.875" style="118" customWidth="1"/>
    <col min="10516" max="10516" width="3.375" style="118" customWidth="1"/>
    <col min="10517" max="10517" width="3.625" style="118" customWidth="1"/>
    <col min="10518" max="10518" width="3" style="118" customWidth="1"/>
    <col min="10519" max="10519" width="3.625" style="118" customWidth="1"/>
    <col min="10520" max="10520" width="3.125" style="118" customWidth="1"/>
    <col min="10521" max="10521" width="1.875" style="118" customWidth="1"/>
    <col min="10522" max="10523" width="2.125" style="118" customWidth="1"/>
    <col min="10524" max="10524" width="7.125" style="118" customWidth="1"/>
    <col min="10525" max="10759" width="8.875" style="118"/>
    <col min="10760" max="10760" width="2.5" style="118" customWidth="1"/>
    <col min="10761" max="10761" width="2.375" style="118" customWidth="1"/>
    <col min="10762" max="10762" width="1.125" style="118" customWidth="1"/>
    <col min="10763" max="10763" width="22.625" style="118" customWidth="1"/>
    <col min="10764" max="10764" width="1.125" style="118" customWidth="1"/>
    <col min="10765" max="10766" width="11.875" style="118" customWidth="1"/>
    <col min="10767" max="10767" width="1.875" style="118" customWidth="1"/>
    <col min="10768" max="10768" width="6.875" style="118" customWidth="1"/>
    <col min="10769" max="10769" width="4.5" style="118" customWidth="1"/>
    <col min="10770" max="10770" width="3.625" style="118" customWidth="1"/>
    <col min="10771" max="10771" width="0.875" style="118" customWidth="1"/>
    <col min="10772" max="10772" width="3.375" style="118" customWidth="1"/>
    <col min="10773" max="10773" width="3.625" style="118" customWidth="1"/>
    <col min="10774" max="10774" width="3" style="118" customWidth="1"/>
    <col min="10775" max="10775" width="3.625" style="118" customWidth="1"/>
    <col min="10776" max="10776" width="3.125" style="118" customWidth="1"/>
    <col min="10777" max="10777" width="1.875" style="118" customWidth="1"/>
    <col min="10778" max="10779" width="2.125" style="118" customWidth="1"/>
    <col min="10780" max="10780" width="7.125" style="118" customWidth="1"/>
    <col min="10781" max="11015" width="8.875" style="118"/>
    <col min="11016" max="11016" width="2.5" style="118" customWidth="1"/>
    <col min="11017" max="11017" width="2.375" style="118" customWidth="1"/>
    <col min="11018" max="11018" width="1.125" style="118" customWidth="1"/>
    <col min="11019" max="11019" width="22.625" style="118" customWidth="1"/>
    <col min="11020" max="11020" width="1.125" style="118" customWidth="1"/>
    <col min="11021" max="11022" width="11.875" style="118" customWidth="1"/>
    <col min="11023" max="11023" width="1.875" style="118" customWidth="1"/>
    <col min="11024" max="11024" width="6.875" style="118" customWidth="1"/>
    <col min="11025" max="11025" width="4.5" style="118" customWidth="1"/>
    <col min="11026" max="11026" width="3.625" style="118" customWidth="1"/>
    <col min="11027" max="11027" width="0.875" style="118" customWidth="1"/>
    <col min="11028" max="11028" width="3.375" style="118" customWidth="1"/>
    <col min="11029" max="11029" width="3.625" style="118" customWidth="1"/>
    <col min="11030" max="11030" width="3" style="118" customWidth="1"/>
    <col min="11031" max="11031" width="3.625" style="118" customWidth="1"/>
    <col min="11032" max="11032" width="3.125" style="118" customWidth="1"/>
    <col min="11033" max="11033" width="1.875" style="118" customWidth="1"/>
    <col min="11034" max="11035" width="2.125" style="118" customWidth="1"/>
    <col min="11036" max="11036" width="7.125" style="118" customWidth="1"/>
    <col min="11037" max="11271" width="8.875" style="118"/>
    <col min="11272" max="11272" width="2.5" style="118" customWidth="1"/>
    <col min="11273" max="11273" width="2.375" style="118" customWidth="1"/>
    <col min="11274" max="11274" width="1.125" style="118" customWidth="1"/>
    <col min="11275" max="11275" width="22.625" style="118" customWidth="1"/>
    <col min="11276" max="11276" width="1.125" style="118" customWidth="1"/>
    <col min="11277" max="11278" width="11.875" style="118" customWidth="1"/>
    <col min="11279" max="11279" width="1.875" style="118" customWidth="1"/>
    <col min="11280" max="11280" width="6.875" style="118" customWidth="1"/>
    <col min="11281" max="11281" width="4.5" style="118" customWidth="1"/>
    <col min="11282" max="11282" width="3.625" style="118" customWidth="1"/>
    <col min="11283" max="11283" width="0.875" style="118" customWidth="1"/>
    <col min="11284" max="11284" width="3.375" style="118" customWidth="1"/>
    <col min="11285" max="11285" width="3.625" style="118" customWidth="1"/>
    <col min="11286" max="11286" width="3" style="118" customWidth="1"/>
    <col min="11287" max="11287" width="3.625" style="118" customWidth="1"/>
    <col min="11288" max="11288" width="3.125" style="118" customWidth="1"/>
    <col min="11289" max="11289" width="1.875" style="118" customWidth="1"/>
    <col min="11290" max="11291" width="2.125" style="118" customWidth="1"/>
    <col min="11292" max="11292" width="7.125" style="118" customWidth="1"/>
    <col min="11293" max="11527" width="8.875" style="118"/>
    <col min="11528" max="11528" width="2.5" style="118" customWidth="1"/>
    <col min="11529" max="11529" width="2.375" style="118" customWidth="1"/>
    <col min="11530" max="11530" width="1.125" style="118" customWidth="1"/>
    <col min="11531" max="11531" width="22.625" style="118" customWidth="1"/>
    <col min="11532" max="11532" width="1.125" style="118" customWidth="1"/>
    <col min="11533" max="11534" width="11.875" style="118" customWidth="1"/>
    <col min="11535" max="11535" width="1.875" style="118" customWidth="1"/>
    <col min="11536" max="11536" width="6.875" style="118" customWidth="1"/>
    <col min="11537" max="11537" width="4.5" style="118" customWidth="1"/>
    <col min="11538" max="11538" width="3.625" style="118" customWidth="1"/>
    <col min="11539" max="11539" width="0.875" style="118" customWidth="1"/>
    <col min="11540" max="11540" width="3.375" style="118" customWidth="1"/>
    <col min="11541" max="11541" width="3.625" style="118" customWidth="1"/>
    <col min="11542" max="11542" width="3" style="118" customWidth="1"/>
    <col min="11543" max="11543" width="3.625" style="118" customWidth="1"/>
    <col min="11544" max="11544" width="3.125" style="118" customWidth="1"/>
    <col min="11545" max="11545" width="1.875" style="118" customWidth="1"/>
    <col min="11546" max="11547" width="2.125" style="118" customWidth="1"/>
    <col min="11548" max="11548" width="7.125" style="118" customWidth="1"/>
    <col min="11549" max="11783" width="8.875" style="118"/>
    <col min="11784" max="11784" width="2.5" style="118" customWidth="1"/>
    <col min="11785" max="11785" width="2.375" style="118" customWidth="1"/>
    <col min="11786" max="11786" width="1.125" style="118" customWidth="1"/>
    <col min="11787" max="11787" width="22.625" style="118" customWidth="1"/>
    <col min="11788" max="11788" width="1.125" style="118" customWidth="1"/>
    <col min="11789" max="11790" width="11.875" style="118" customWidth="1"/>
    <col min="11791" max="11791" width="1.875" style="118" customWidth="1"/>
    <col min="11792" max="11792" width="6.875" style="118" customWidth="1"/>
    <col min="11793" max="11793" width="4.5" style="118" customWidth="1"/>
    <col min="11794" max="11794" width="3.625" style="118" customWidth="1"/>
    <col min="11795" max="11795" width="0.875" style="118" customWidth="1"/>
    <col min="11796" max="11796" width="3.375" style="118" customWidth="1"/>
    <col min="11797" max="11797" width="3.625" style="118" customWidth="1"/>
    <col min="11798" max="11798" width="3" style="118" customWidth="1"/>
    <col min="11799" max="11799" width="3.625" style="118" customWidth="1"/>
    <col min="11800" max="11800" width="3.125" style="118" customWidth="1"/>
    <col min="11801" max="11801" width="1.875" style="118" customWidth="1"/>
    <col min="11802" max="11803" width="2.125" style="118" customWidth="1"/>
    <col min="11804" max="11804" width="7.125" style="118" customWidth="1"/>
    <col min="11805" max="12039" width="8.875" style="118"/>
    <col min="12040" max="12040" width="2.5" style="118" customWidth="1"/>
    <col min="12041" max="12041" width="2.375" style="118" customWidth="1"/>
    <col min="12042" max="12042" width="1.125" style="118" customWidth="1"/>
    <col min="12043" max="12043" width="22.625" style="118" customWidth="1"/>
    <col min="12044" max="12044" width="1.125" style="118" customWidth="1"/>
    <col min="12045" max="12046" width="11.875" style="118" customWidth="1"/>
    <col min="12047" max="12047" width="1.875" style="118" customWidth="1"/>
    <col min="12048" max="12048" width="6.875" style="118" customWidth="1"/>
    <col min="12049" max="12049" width="4.5" style="118" customWidth="1"/>
    <col min="12050" max="12050" width="3.625" style="118" customWidth="1"/>
    <col min="12051" max="12051" width="0.875" style="118" customWidth="1"/>
    <col min="12052" max="12052" width="3.375" style="118" customWidth="1"/>
    <col min="12053" max="12053" width="3.625" style="118" customWidth="1"/>
    <col min="12054" max="12054" width="3" style="118" customWidth="1"/>
    <col min="12055" max="12055" width="3.625" style="118" customWidth="1"/>
    <col min="12056" max="12056" width="3.125" style="118" customWidth="1"/>
    <col min="12057" max="12057" width="1.875" style="118" customWidth="1"/>
    <col min="12058" max="12059" width="2.125" style="118" customWidth="1"/>
    <col min="12060" max="12060" width="7.125" style="118" customWidth="1"/>
    <col min="12061" max="12295" width="8.875" style="118"/>
    <col min="12296" max="12296" width="2.5" style="118" customWidth="1"/>
    <col min="12297" max="12297" width="2.375" style="118" customWidth="1"/>
    <col min="12298" max="12298" width="1.125" style="118" customWidth="1"/>
    <col min="12299" max="12299" width="22.625" style="118" customWidth="1"/>
    <col min="12300" max="12300" width="1.125" style="118" customWidth="1"/>
    <col min="12301" max="12302" width="11.875" style="118" customWidth="1"/>
    <col min="12303" max="12303" width="1.875" style="118" customWidth="1"/>
    <col min="12304" max="12304" width="6.875" style="118" customWidth="1"/>
    <col min="12305" max="12305" width="4.5" style="118" customWidth="1"/>
    <col min="12306" max="12306" width="3.625" style="118" customWidth="1"/>
    <col min="12307" max="12307" width="0.875" style="118" customWidth="1"/>
    <col min="12308" max="12308" width="3.375" style="118" customWidth="1"/>
    <col min="12309" max="12309" width="3.625" style="118" customWidth="1"/>
    <col min="12310" max="12310" width="3" style="118" customWidth="1"/>
    <col min="12311" max="12311" width="3.625" style="118" customWidth="1"/>
    <col min="12312" max="12312" width="3.125" style="118" customWidth="1"/>
    <col min="12313" max="12313" width="1.875" style="118" customWidth="1"/>
    <col min="12314" max="12315" width="2.125" style="118" customWidth="1"/>
    <col min="12316" max="12316" width="7.125" style="118" customWidth="1"/>
    <col min="12317" max="12551" width="8.875" style="118"/>
    <col min="12552" max="12552" width="2.5" style="118" customWidth="1"/>
    <col min="12553" max="12553" width="2.375" style="118" customWidth="1"/>
    <col min="12554" max="12554" width="1.125" style="118" customWidth="1"/>
    <col min="12555" max="12555" width="22.625" style="118" customWidth="1"/>
    <col min="12556" max="12556" width="1.125" style="118" customWidth="1"/>
    <col min="12557" max="12558" width="11.875" style="118" customWidth="1"/>
    <col min="12559" max="12559" width="1.875" style="118" customWidth="1"/>
    <col min="12560" max="12560" width="6.875" style="118" customWidth="1"/>
    <col min="12561" max="12561" width="4.5" style="118" customWidth="1"/>
    <col min="12562" max="12562" width="3.625" style="118" customWidth="1"/>
    <col min="12563" max="12563" width="0.875" style="118" customWidth="1"/>
    <col min="12564" max="12564" width="3.375" style="118" customWidth="1"/>
    <col min="12565" max="12565" width="3.625" style="118" customWidth="1"/>
    <col min="12566" max="12566" width="3" style="118" customWidth="1"/>
    <col min="12567" max="12567" width="3.625" style="118" customWidth="1"/>
    <col min="12568" max="12568" width="3.125" style="118" customWidth="1"/>
    <col min="12569" max="12569" width="1.875" style="118" customWidth="1"/>
    <col min="12570" max="12571" width="2.125" style="118" customWidth="1"/>
    <col min="12572" max="12572" width="7.125" style="118" customWidth="1"/>
    <col min="12573" max="12807" width="8.875" style="118"/>
    <col min="12808" max="12808" width="2.5" style="118" customWidth="1"/>
    <col min="12809" max="12809" width="2.375" style="118" customWidth="1"/>
    <col min="12810" max="12810" width="1.125" style="118" customWidth="1"/>
    <col min="12811" max="12811" width="22.625" style="118" customWidth="1"/>
    <col min="12812" max="12812" width="1.125" style="118" customWidth="1"/>
    <col min="12813" max="12814" width="11.875" style="118" customWidth="1"/>
    <col min="12815" max="12815" width="1.875" style="118" customWidth="1"/>
    <col min="12816" max="12816" width="6.875" style="118" customWidth="1"/>
    <col min="12817" max="12817" width="4.5" style="118" customWidth="1"/>
    <col min="12818" max="12818" width="3.625" style="118" customWidth="1"/>
    <col min="12819" max="12819" width="0.875" style="118" customWidth="1"/>
    <col min="12820" max="12820" width="3.375" style="118" customWidth="1"/>
    <col min="12821" max="12821" width="3.625" style="118" customWidth="1"/>
    <col min="12822" max="12822" width="3" style="118" customWidth="1"/>
    <col min="12823" max="12823" width="3.625" style="118" customWidth="1"/>
    <col min="12824" max="12824" width="3.125" style="118" customWidth="1"/>
    <col min="12825" max="12825" width="1.875" style="118" customWidth="1"/>
    <col min="12826" max="12827" width="2.125" style="118" customWidth="1"/>
    <col min="12828" max="12828" width="7.125" style="118" customWidth="1"/>
    <col min="12829" max="13063" width="8.875" style="118"/>
    <col min="13064" max="13064" width="2.5" style="118" customWidth="1"/>
    <col min="13065" max="13065" width="2.375" style="118" customWidth="1"/>
    <col min="13066" max="13066" width="1.125" style="118" customWidth="1"/>
    <col min="13067" max="13067" width="22.625" style="118" customWidth="1"/>
    <col min="13068" max="13068" width="1.125" style="118" customWidth="1"/>
    <col min="13069" max="13070" width="11.875" style="118" customWidth="1"/>
    <col min="13071" max="13071" width="1.875" style="118" customWidth="1"/>
    <col min="13072" max="13072" width="6.875" style="118" customWidth="1"/>
    <col min="13073" max="13073" width="4.5" style="118" customWidth="1"/>
    <col min="13074" max="13074" width="3.625" style="118" customWidth="1"/>
    <col min="13075" max="13075" width="0.875" style="118" customWidth="1"/>
    <col min="13076" max="13076" width="3.375" style="118" customWidth="1"/>
    <col min="13077" max="13077" width="3.625" style="118" customWidth="1"/>
    <col min="13078" max="13078" width="3" style="118" customWidth="1"/>
    <col min="13079" max="13079" width="3.625" style="118" customWidth="1"/>
    <col min="13080" max="13080" width="3.125" style="118" customWidth="1"/>
    <col min="13081" max="13081" width="1.875" style="118" customWidth="1"/>
    <col min="13082" max="13083" width="2.125" style="118" customWidth="1"/>
    <col min="13084" max="13084" width="7.125" style="118" customWidth="1"/>
    <col min="13085" max="13319" width="8.875" style="118"/>
    <col min="13320" max="13320" width="2.5" style="118" customWidth="1"/>
    <col min="13321" max="13321" width="2.375" style="118" customWidth="1"/>
    <col min="13322" max="13322" width="1.125" style="118" customWidth="1"/>
    <col min="13323" max="13323" width="22.625" style="118" customWidth="1"/>
    <col min="13324" max="13324" width="1.125" style="118" customWidth="1"/>
    <col min="13325" max="13326" width="11.875" style="118" customWidth="1"/>
    <col min="13327" max="13327" width="1.875" style="118" customWidth="1"/>
    <col min="13328" max="13328" width="6.875" style="118" customWidth="1"/>
    <col min="13329" max="13329" width="4.5" style="118" customWidth="1"/>
    <col min="13330" max="13330" width="3.625" style="118" customWidth="1"/>
    <col min="13331" max="13331" width="0.875" style="118" customWidth="1"/>
    <col min="13332" max="13332" width="3.375" style="118" customWidth="1"/>
    <col min="13333" max="13333" width="3.625" style="118" customWidth="1"/>
    <col min="13334" max="13334" width="3" style="118" customWidth="1"/>
    <col min="13335" max="13335" width="3.625" style="118" customWidth="1"/>
    <col min="13336" max="13336" width="3.125" style="118" customWidth="1"/>
    <col min="13337" max="13337" width="1.875" style="118" customWidth="1"/>
    <col min="13338" max="13339" width="2.125" style="118" customWidth="1"/>
    <col min="13340" max="13340" width="7.125" style="118" customWidth="1"/>
    <col min="13341" max="13575" width="8.875" style="118"/>
    <col min="13576" max="13576" width="2.5" style="118" customWidth="1"/>
    <col min="13577" max="13577" width="2.375" style="118" customWidth="1"/>
    <col min="13578" max="13578" width="1.125" style="118" customWidth="1"/>
    <col min="13579" max="13579" width="22.625" style="118" customWidth="1"/>
    <col min="13580" max="13580" width="1.125" style="118" customWidth="1"/>
    <col min="13581" max="13582" width="11.875" style="118" customWidth="1"/>
    <col min="13583" max="13583" width="1.875" style="118" customWidth="1"/>
    <col min="13584" max="13584" width="6.875" style="118" customWidth="1"/>
    <col min="13585" max="13585" width="4.5" style="118" customWidth="1"/>
    <col min="13586" max="13586" width="3.625" style="118" customWidth="1"/>
    <col min="13587" max="13587" width="0.875" style="118" customWidth="1"/>
    <col min="13588" max="13588" width="3.375" style="118" customWidth="1"/>
    <col min="13589" max="13589" width="3.625" style="118" customWidth="1"/>
    <col min="13590" max="13590" width="3" style="118" customWidth="1"/>
    <col min="13591" max="13591" width="3.625" style="118" customWidth="1"/>
    <col min="13592" max="13592" width="3.125" style="118" customWidth="1"/>
    <col min="13593" max="13593" width="1.875" style="118" customWidth="1"/>
    <col min="13594" max="13595" width="2.125" style="118" customWidth="1"/>
    <col min="13596" max="13596" width="7.125" style="118" customWidth="1"/>
    <col min="13597" max="13831" width="8.875" style="118"/>
    <col min="13832" max="13832" width="2.5" style="118" customWidth="1"/>
    <col min="13833" max="13833" width="2.375" style="118" customWidth="1"/>
    <col min="13834" max="13834" width="1.125" style="118" customWidth="1"/>
    <col min="13835" max="13835" width="22.625" style="118" customWidth="1"/>
    <col min="13836" max="13836" width="1.125" style="118" customWidth="1"/>
    <col min="13837" max="13838" width="11.875" style="118" customWidth="1"/>
    <col min="13839" max="13839" width="1.875" style="118" customWidth="1"/>
    <col min="13840" max="13840" width="6.875" style="118" customWidth="1"/>
    <col min="13841" max="13841" width="4.5" style="118" customWidth="1"/>
    <col min="13842" max="13842" width="3.625" style="118" customWidth="1"/>
    <col min="13843" max="13843" width="0.875" style="118" customWidth="1"/>
    <col min="13844" max="13844" width="3.375" style="118" customWidth="1"/>
    <col min="13845" max="13845" width="3.625" style="118" customWidth="1"/>
    <col min="13846" max="13846" width="3" style="118" customWidth="1"/>
    <col min="13847" max="13847" width="3.625" style="118" customWidth="1"/>
    <col min="13848" max="13848" width="3.125" style="118" customWidth="1"/>
    <col min="13849" max="13849" width="1.875" style="118" customWidth="1"/>
    <col min="13850" max="13851" width="2.125" style="118" customWidth="1"/>
    <col min="13852" max="13852" width="7.125" style="118" customWidth="1"/>
    <col min="13853" max="14087" width="8.875" style="118"/>
    <col min="14088" max="14088" width="2.5" style="118" customWidth="1"/>
    <col min="14089" max="14089" width="2.375" style="118" customWidth="1"/>
    <col min="14090" max="14090" width="1.125" style="118" customWidth="1"/>
    <col min="14091" max="14091" width="22.625" style="118" customWidth="1"/>
    <col min="14092" max="14092" width="1.125" style="118" customWidth="1"/>
    <col min="14093" max="14094" width="11.875" style="118" customWidth="1"/>
    <col min="14095" max="14095" width="1.875" style="118" customWidth="1"/>
    <col min="14096" max="14096" width="6.875" style="118" customWidth="1"/>
    <col min="14097" max="14097" width="4.5" style="118" customWidth="1"/>
    <col min="14098" max="14098" width="3.625" style="118" customWidth="1"/>
    <col min="14099" max="14099" width="0.875" style="118" customWidth="1"/>
    <col min="14100" max="14100" width="3.375" style="118" customWidth="1"/>
    <col min="14101" max="14101" width="3.625" style="118" customWidth="1"/>
    <col min="14102" max="14102" width="3" style="118" customWidth="1"/>
    <col min="14103" max="14103" width="3.625" style="118" customWidth="1"/>
    <col min="14104" max="14104" width="3.125" style="118" customWidth="1"/>
    <col min="14105" max="14105" width="1.875" style="118" customWidth="1"/>
    <col min="14106" max="14107" width="2.125" style="118" customWidth="1"/>
    <col min="14108" max="14108" width="7.125" style="118" customWidth="1"/>
    <col min="14109" max="14343" width="8.875" style="118"/>
    <col min="14344" max="14344" width="2.5" style="118" customWidth="1"/>
    <col min="14345" max="14345" width="2.375" style="118" customWidth="1"/>
    <col min="14346" max="14346" width="1.125" style="118" customWidth="1"/>
    <col min="14347" max="14347" width="22.625" style="118" customWidth="1"/>
    <col min="14348" max="14348" width="1.125" style="118" customWidth="1"/>
    <col min="14349" max="14350" width="11.875" style="118" customWidth="1"/>
    <col min="14351" max="14351" width="1.875" style="118" customWidth="1"/>
    <col min="14352" max="14352" width="6.875" style="118" customWidth="1"/>
    <col min="14353" max="14353" width="4.5" style="118" customWidth="1"/>
    <col min="14354" max="14354" width="3.625" style="118" customWidth="1"/>
    <col min="14355" max="14355" width="0.875" style="118" customWidth="1"/>
    <col min="14356" max="14356" width="3.375" style="118" customWidth="1"/>
    <col min="14357" max="14357" width="3.625" style="118" customWidth="1"/>
    <col min="14358" max="14358" width="3" style="118" customWidth="1"/>
    <col min="14359" max="14359" width="3.625" style="118" customWidth="1"/>
    <col min="14360" max="14360" width="3.125" style="118" customWidth="1"/>
    <col min="14361" max="14361" width="1.875" style="118" customWidth="1"/>
    <col min="14362" max="14363" width="2.125" style="118" customWidth="1"/>
    <col min="14364" max="14364" width="7.125" style="118" customWidth="1"/>
    <col min="14365" max="14599" width="8.875" style="118"/>
    <col min="14600" max="14600" width="2.5" style="118" customWidth="1"/>
    <col min="14601" max="14601" width="2.375" style="118" customWidth="1"/>
    <col min="14602" max="14602" width="1.125" style="118" customWidth="1"/>
    <col min="14603" max="14603" width="22.625" style="118" customWidth="1"/>
    <col min="14604" max="14604" width="1.125" style="118" customWidth="1"/>
    <col min="14605" max="14606" width="11.875" style="118" customWidth="1"/>
    <col min="14607" max="14607" width="1.875" style="118" customWidth="1"/>
    <col min="14608" max="14608" width="6.875" style="118" customWidth="1"/>
    <col min="14609" max="14609" width="4.5" style="118" customWidth="1"/>
    <col min="14610" max="14610" width="3.625" style="118" customWidth="1"/>
    <col min="14611" max="14611" width="0.875" style="118" customWidth="1"/>
    <col min="14612" max="14612" width="3.375" style="118" customWidth="1"/>
    <col min="14613" max="14613" width="3.625" style="118" customWidth="1"/>
    <col min="14614" max="14614" width="3" style="118" customWidth="1"/>
    <col min="14615" max="14615" width="3.625" style="118" customWidth="1"/>
    <col min="14616" max="14616" width="3.125" style="118" customWidth="1"/>
    <col min="14617" max="14617" width="1.875" style="118" customWidth="1"/>
    <col min="14618" max="14619" width="2.125" style="118" customWidth="1"/>
    <col min="14620" max="14620" width="7.125" style="118" customWidth="1"/>
    <col min="14621" max="14855" width="8.875" style="118"/>
    <col min="14856" max="14856" width="2.5" style="118" customWidth="1"/>
    <col min="14857" max="14857" width="2.375" style="118" customWidth="1"/>
    <col min="14858" max="14858" width="1.125" style="118" customWidth="1"/>
    <col min="14859" max="14859" width="22.625" style="118" customWidth="1"/>
    <col min="14860" max="14860" width="1.125" style="118" customWidth="1"/>
    <col min="14861" max="14862" width="11.875" style="118" customWidth="1"/>
    <col min="14863" max="14863" width="1.875" style="118" customWidth="1"/>
    <col min="14864" max="14864" width="6.875" style="118" customWidth="1"/>
    <col min="14865" max="14865" width="4.5" style="118" customWidth="1"/>
    <col min="14866" max="14866" width="3.625" style="118" customWidth="1"/>
    <col min="14867" max="14867" width="0.875" style="118" customWidth="1"/>
    <col min="14868" max="14868" width="3.375" style="118" customWidth="1"/>
    <col min="14869" max="14869" width="3.625" style="118" customWidth="1"/>
    <col min="14870" max="14870" width="3" style="118" customWidth="1"/>
    <col min="14871" max="14871" width="3.625" style="118" customWidth="1"/>
    <col min="14872" max="14872" width="3.125" style="118" customWidth="1"/>
    <col min="14873" max="14873" width="1.875" style="118" customWidth="1"/>
    <col min="14874" max="14875" width="2.125" style="118" customWidth="1"/>
    <col min="14876" max="14876" width="7.125" style="118" customWidth="1"/>
    <col min="14877" max="15111" width="8.875" style="118"/>
    <col min="15112" max="15112" width="2.5" style="118" customWidth="1"/>
    <col min="15113" max="15113" width="2.375" style="118" customWidth="1"/>
    <col min="15114" max="15114" width="1.125" style="118" customWidth="1"/>
    <col min="15115" max="15115" width="22.625" style="118" customWidth="1"/>
    <col min="15116" max="15116" width="1.125" style="118" customWidth="1"/>
    <col min="15117" max="15118" width="11.875" style="118" customWidth="1"/>
    <col min="15119" max="15119" width="1.875" style="118" customWidth="1"/>
    <col min="15120" max="15120" width="6.875" style="118" customWidth="1"/>
    <col min="15121" max="15121" width="4.5" style="118" customWidth="1"/>
    <col min="15122" max="15122" width="3.625" style="118" customWidth="1"/>
    <col min="15123" max="15123" width="0.875" style="118" customWidth="1"/>
    <col min="15124" max="15124" width="3.375" style="118" customWidth="1"/>
    <col min="15125" max="15125" width="3.625" style="118" customWidth="1"/>
    <col min="15126" max="15126" width="3" style="118" customWidth="1"/>
    <col min="15127" max="15127" width="3.625" style="118" customWidth="1"/>
    <col min="15128" max="15128" width="3.125" style="118" customWidth="1"/>
    <col min="15129" max="15129" width="1.875" style="118" customWidth="1"/>
    <col min="15130" max="15131" width="2.125" style="118" customWidth="1"/>
    <col min="15132" max="15132" width="7.125" style="118" customWidth="1"/>
    <col min="15133" max="15367" width="8.875" style="118"/>
    <col min="15368" max="15368" width="2.5" style="118" customWidth="1"/>
    <col min="15369" max="15369" width="2.375" style="118" customWidth="1"/>
    <col min="15370" max="15370" width="1.125" style="118" customWidth="1"/>
    <col min="15371" max="15371" width="22.625" style="118" customWidth="1"/>
    <col min="15372" max="15372" width="1.125" style="118" customWidth="1"/>
    <col min="15373" max="15374" width="11.875" style="118" customWidth="1"/>
    <col min="15375" max="15375" width="1.875" style="118" customWidth="1"/>
    <col min="15376" max="15376" width="6.875" style="118" customWidth="1"/>
    <col min="15377" max="15377" width="4.5" style="118" customWidth="1"/>
    <col min="15378" max="15378" width="3.625" style="118" customWidth="1"/>
    <col min="15379" max="15379" width="0.875" style="118" customWidth="1"/>
    <col min="15380" max="15380" width="3.375" style="118" customWidth="1"/>
    <col min="15381" max="15381" width="3.625" style="118" customWidth="1"/>
    <col min="15382" max="15382" width="3" style="118" customWidth="1"/>
    <col min="15383" max="15383" width="3.625" style="118" customWidth="1"/>
    <col min="15384" max="15384" width="3.125" style="118" customWidth="1"/>
    <col min="15385" max="15385" width="1.875" style="118" customWidth="1"/>
    <col min="15386" max="15387" width="2.125" style="118" customWidth="1"/>
    <col min="15388" max="15388" width="7.125" style="118" customWidth="1"/>
    <col min="15389" max="15623" width="8.875" style="118"/>
    <col min="15624" max="15624" width="2.5" style="118" customWidth="1"/>
    <col min="15625" max="15625" width="2.375" style="118" customWidth="1"/>
    <col min="15626" max="15626" width="1.125" style="118" customWidth="1"/>
    <col min="15627" max="15627" width="22.625" style="118" customWidth="1"/>
    <col min="15628" max="15628" width="1.125" style="118" customWidth="1"/>
    <col min="15629" max="15630" width="11.875" style="118" customWidth="1"/>
    <col min="15631" max="15631" width="1.875" style="118" customWidth="1"/>
    <col min="15632" max="15632" width="6.875" style="118" customWidth="1"/>
    <col min="15633" max="15633" width="4.5" style="118" customWidth="1"/>
    <col min="15634" max="15634" width="3.625" style="118" customWidth="1"/>
    <col min="15635" max="15635" width="0.875" style="118" customWidth="1"/>
    <col min="15636" max="15636" width="3.375" style="118" customWidth="1"/>
    <col min="15637" max="15637" width="3.625" style="118" customWidth="1"/>
    <col min="15638" max="15638" width="3" style="118" customWidth="1"/>
    <col min="15639" max="15639" width="3.625" style="118" customWidth="1"/>
    <col min="15640" max="15640" width="3.125" style="118" customWidth="1"/>
    <col min="15641" max="15641" width="1.875" style="118" customWidth="1"/>
    <col min="15642" max="15643" width="2.125" style="118" customWidth="1"/>
    <col min="15644" max="15644" width="7.125" style="118" customWidth="1"/>
    <col min="15645" max="15879" width="8.875" style="118"/>
    <col min="15880" max="15880" width="2.5" style="118" customWidth="1"/>
    <col min="15881" max="15881" width="2.375" style="118" customWidth="1"/>
    <col min="15882" max="15882" width="1.125" style="118" customWidth="1"/>
    <col min="15883" max="15883" width="22.625" style="118" customWidth="1"/>
    <col min="15884" max="15884" width="1.125" style="118" customWidth="1"/>
    <col min="15885" max="15886" width="11.875" style="118" customWidth="1"/>
    <col min="15887" max="15887" width="1.875" style="118" customWidth="1"/>
    <col min="15888" max="15888" width="6.875" style="118" customWidth="1"/>
    <col min="15889" max="15889" width="4.5" style="118" customWidth="1"/>
    <col min="15890" max="15890" width="3.625" style="118" customWidth="1"/>
    <col min="15891" max="15891" width="0.875" style="118" customWidth="1"/>
    <col min="15892" max="15892" width="3.375" style="118" customWidth="1"/>
    <col min="15893" max="15893" width="3.625" style="118" customWidth="1"/>
    <col min="15894" max="15894" width="3" style="118" customWidth="1"/>
    <col min="15895" max="15895" width="3.625" style="118" customWidth="1"/>
    <col min="15896" max="15896" width="3.125" style="118" customWidth="1"/>
    <col min="15897" max="15897" width="1.875" style="118" customWidth="1"/>
    <col min="15898" max="15899" width="2.125" style="118" customWidth="1"/>
    <col min="15900" max="15900" width="7.125" style="118" customWidth="1"/>
    <col min="15901" max="16135" width="8.875" style="118"/>
    <col min="16136" max="16136" width="2.5" style="118" customWidth="1"/>
    <col min="16137" max="16137" width="2.375" style="118" customWidth="1"/>
    <col min="16138" max="16138" width="1.125" style="118" customWidth="1"/>
    <col min="16139" max="16139" width="22.625" style="118" customWidth="1"/>
    <col min="16140" max="16140" width="1.125" style="118" customWidth="1"/>
    <col min="16141" max="16142" width="11.875" style="118" customWidth="1"/>
    <col min="16143" max="16143" width="1.875" style="118" customWidth="1"/>
    <col min="16144" max="16144" width="6.875" style="118" customWidth="1"/>
    <col min="16145" max="16145" width="4.5" style="118" customWidth="1"/>
    <col min="16146" max="16146" width="3.625" style="118" customWidth="1"/>
    <col min="16147" max="16147" width="0.875" style="118" customWidth="1"/>
    <col min="16148" max="16148" width="3.375" style="118" customWidth="1"/>
    <col min="16149" max="16149" width="3.625" style="118" customWidth="1"/>
    <col min="16150" max="16150" width="3" style="118" customWidth="1"/>
    <col min="16151" max="16151" width="3.625" style="118" customWidth="1"/>
    <col min="16152" max="16152" width="3.125" style="118" customWidth="1"/>
    <col min="16153" max="16153" width="1.875" style="118" customWidth="1"/>
    <col min="16154" max="16155" width="2.125" style="118" customWidth="1"/>
    <col min="16156" max="16156" width="7.125" style="118" customWidth="1"/>
    <col min="16157" max="16384" width="8.875" style="118"/>
  </cols>
  <sheetData>
    <row r="1" spans="2:29" ht="18" customHeight="1">
      <c r="B1" s="116" t="s">
        <v>2204</v>
      </c>
      <c r="C1" s="117"/>
    </row>
    <row r="2" spans="2:29" ht="12" customHeight="1">
      <c r="S2" s="120"/>
      <c r="T2" s="120"/>
      <c r="X2" s="120"/>
      <c r="AB2" s="121"/>
      <c r="AC2" s="118" t="s">
        <v>2205</v>
      </c>
    </row>
    <row r="3" spans="2:29">
      <c r="R3" s="848"/>
      <c r="S3" s="1349"/>
      <c r="T3" s="122" t="s">
        <v>2206</v>
      </c>
      <c r="U3" s="123"/>
      <c r="V3" s="122" t="s">
        <v>2207</v>
      </c>
      <c r="W3" s="123"/>
      <c r="X3" s="122" t="s">
        <v>2208</v>
      </c>
    </row>
    <row r="4" spans="2:29" ht="12" customHeight="1">
      <c r="T4" s="124"/>
      <c r="U4" s="124"/>
      <c r="V4" s="124"/>
      <c r="W4" s="124"/>
      <c r="X4" s="124"/>
    </row>
    <row r="5" spans="2:29" ht="24.6" customHeight="1">
      <c r="C5" s="118" t="s">
        <v>2209</v>
      </c>
      <c r="N5" s="116" t="s">
        <v>2210</v>
      </c>
      <c r="P5" s="116"/>
      <c r="Q5" s="116"/>
      <c r="R5" s="125"/>
      <c r="S5" s="125"/>
      <c r="T5" s="125"/>
      <c r="U5" s="125"/>
      <c r="V5" s="125"/>
      <c r="W5" s="125"/>
      <c r="X5" s="125"/>
    </row>
    <row r="6" spans="2:29" ht="24.6" customHeight="1">
      <c r="C6" s="118" t="s">
        <v>2211</v>
      </c>
      <c r="E6" s="116"/>
      <c r="F6" s="116"/>
      <c r="G6" s="116"/>
      <c r="H6" s="116"/>
      <c r="I6" s="116"/>
      <c r="J6" s="116"/>
      <c r="N6" s="828" t="s">
        <v>2212</v>
      </c>
      <c r="O6" s="828"/>
      <c r="P6" s="1346" t="e">
        <f>#REF!</f>
        <v>#REF!</v>
      </c>
      <c r="Q6" s="1347"/>
      <c r="R6" s="1347"/>
      <c r="S6" s="1347"/>
      <c r="T6" s="1347"/>
      <c r="U6" s="1347"/>
      <c r="V6" s="1347"/>
      <c r="W6" s="1347"/>
      <c r="X6" s="1347"/>
    </row>
    <row r="7" spans="2:29" ht="2.4500000000000002" customHeight="1">
      <c r="D7" s="116"/>
      <c r="E7" s="116"/>
      <c r="F7" s="116"/>
      <c r="G7" s="116"/>
      <c r="H7" s="116"/>
      <c r="I7" s="116"/>
      <c r="J7" s="116"/>
      <c r="O7" s="116"/>
      <c r="P7" s="126"/>
      <c r="Q7" s="126"/>
      <c r="R7" s="126"/>
      <c r="S7" s="126"/>
      <c r="T7" s="126"/>
      <c r="U7" s="126"/>
      <c r="V7" s="126"/>
      <c r="W7" s="126"/>
      <c r="X7" s="126"/>
    </row>
    <row r="8" spans="2:29" ht="24.6" customHeight="1">
      <c r="D8" s="116"/>
      <c r="E8" s="116"/>
      <c r="F8" s="116"/>
      <c r="G8" s="116"/>
      <c r="H8" s="116"/>
      <c r="I8" s="116"/>
      <c r="J8" s="116"/>
      <c r="N8" s="828" t="s">
        <v>2213</v>
      </c>
      <c r="O8" s="828"/>
      <c r="P8" s="1346" t="e">
        <f>#REF!</f>
        <v>#REF!</v>
      </c>
      <c r="Q8" s="1347"/>
      <c r="R8" s="1347"/>
      <c r="S8" s="1347"/>
      <c r="T8" s="1347"/>
      <c r="U8" s="1347"/>
      <c r="V8" s="1347"/>
      <c r="W8" s="1347"/>
      <c r="X8" s="1347"/>
    </row>
    <row r="9" spans="2:29" ht="2.4500000000000002" customHeight="1">
      <c r="O9" s="116"/>
      <c r="P9" s="126"/>
      <c r="Q9" s="126"/>
      <c r="R9" s="126"/>
      <c r="S9" s="126"/>
      <c r="T9" s="126"/>
      <c r="U9" s="126"/>
      <c r="V9" s="126"/>
      <c r="W9" s="126"/>
      <c r="X9" s="126"/>
    </row>
    <row r="10" spans="2:29" ht="24.6" customHeight="1">
      <c r="N10" s="1348" t="s">
        <v>2123</v>
      </c>
      <c r="O10" s="1348"/>
      <c r="P10" s="1346" t="e">
        <f>#REF!</f>
        <v>#REF!</v>
      </c>
      <c r="Q10" s="1347"/>
      <c r="R10" s="1347"/>
      <c r="S10" s="1347"/>
      <c r="T10" s="1346" t="e">
        <f>#REF!</f>
        <v>#REF!</v>
      </c>
      <c r="U10" s="1347"/>
      <c r="V10" s="1347"/>
      <c r="W10" s="1347"/>
      <c r="X10" s="1347"/>
      <c r="AB10" s="127"/>
    </row>
    <row r="11" spans="2:29" ht="6.6" customHeight="1">
      <c r="O11" s="116"/>
      <c r="P11" s="126"/>
      <c r="Q11" s="126"/>
      <c r="R11" s="126"/>
      <c r="S11" s="126"/>
      <c r="T11" s="126"/>
      <c r="U11" s="126"/>
      <c r="V11" s="126"/>
      <c r="W11" s="126"/>
      <c r="X11" s="126"/>
    </row>
    <row r="12" spans="2:29" ht="24.6" customHeight="1">
      <c r="N12" s="118" t="s">
        <v>2097</v>
      </c>
      <c r="P12" s="128"/>
      <c r="Q12" s="128"/>
      <c r="R12" s="126"/>
      <c r="S12" s="126"/>
      <c r="T12" s="126"/>
      <c r="U12" s="126"/>
      <c r="V12" s="126"/>
      <c r="W12" s="126"/>
      <c r="X12" s="126"/>
    </row>
    <row r="13" spans="2:29" ht="24.6" customHeight="1">
      <c r="N13" s="828" t="s">
        <v>2212</v>
      </c>
      <c r="O13" s="828"/>
      <c r="P13" s="1346" t="e">
        <f>#REF!</f>
        <v>#REF!</v>
      </c>
      <c r="Q13" s="1347"/>
      <c r="R13" s="1347"/>
      <c r="S13" s="1347"/>
      <c r="T13" s="1347"/>
      <c r="U13" s="1347"/>
      <c r="V13" s="1347"/>
      <c r="W13" s="1347"/>
      <c r="X13" s="1347"/>
    </row>
    <row r="14" spans="2:29" ht="2.4500000000000002" customHeight="1">
      <c r="O14" s="116"/>
      <c r="P14" s="126"/>
      <c r="Q14" s="126"/>
      <c r="R14" s="126"/>
      <c r="S14" s="126"/>
      <c r="T14" s="126"/>
      <c r="U14" s="126"/>
      <c r="V14" s="126"/>
      <c r="W14" s="126"/>
      <c r="X14" s="126"/>
      <c r="AB14" s="127"/>
    </row>
    <row r="15" spans="2:29" ht="24.6" customHeight="1">
      <c r="N15" s="828" t="s">
        <v>2213</v>
      </c>
      <c r="O15" s="828"/>
      <c r="P15" s="1346" t="e">
        <f>#REF!</f>
        <v>#REF!</v>
      </c>
      <c r="Q15" s="1347"/>
      <c r="R15" s="1347"/>
      <c r="S15" s="1347"/>
      <c r="T15" s="1347"/>
      <c r="U15" s="1347"/>
      <c r="V15" s="1347"/>
      <c r="W15" s="1347"/>
      <c r="X15" s="1347"/>
    </row>
    <row r="16" spans="2:29" ht="2.4500000000000002" customHeight="1">
      <c r="O16" s="116"/>
      <c r="P16" s="126"/>
      <c r="Q16" s="126"/>
      <c r="R16" s="126"/>
      <c r="S16" s="126"/>
      <c r="T16" s="126"/>
      <c r="U16" s="126"/>
      <c r="V16" s="126"/>
      <c r="W16" s="126"/>
      <c r="X16" s="126"/>
    </row>
    <row r="17" spans="3:28" ht="24.6" customHeight="1">
      <c r="N17" s="1348" t="s">
        <v>2123</v>
      </c>
      <c r="O17" s="1348"/>
      <c r="P17" s="1346" t="e">
        <f>#REF!</f>
        <v>#REF!</v>
      </c>
      <c r="Q17" s="1347"/>
      <c r="R17" s="1347"/>
      <c r="S17" s="1347"/>
      <c r="T17" s="1346" t="e">
        <f>#REF!</f>
        <v>#REF!</v>
      </c>
      <c r="U17" s="1347"/>
      <c r="V17" s="1347"/>
      <c r="W17" s="1347"/>
      <c r="X17" s="1347"/>
      <c r="AB17" s="127"/>
    </row>
    <row r="18" spans="3:28" ht="6.6" customHeight="1">
      <c r="O18" s="116"/>
      <c r="P18" s="126"/>
      <c r="Q18" s="126"/>
      <c r="R18" s="126"/>
      <c r="S18" s="126"/>
      <c r="T18" s="126"/>
      <c r="U18" s="126"/>
      <c r="V18" s="126"/>
      <c r="W18" s="126"/>
      <c r="X18" s="126"/>
    </row>
    <row r="19" spans="3:28" ht="24.6" customHeight="1">
      <c r="N19" s="118" t="s">
        <v>2098</v>
      </c>
      <c r="P19" s="128"/>
      <c r="Q19" s="128"/>
      <c r="R19" s="126"/>
      <c r="S19" s="126"/>
      <c r="T19" s="126"/>
      <c r="U19" s="126"/>
      <c r="V19" s="126"/>
      <c r="W19" s="126"/>
      <c r="X19" s="126"/>
    </row>
    <row r="20" spans="3:28" ht="24.6" customHeight="1">
      <c r="N20" s="828" t="s">
        <v>2212</v>
      </c>
      <c r="O20" s="828"/>
      <c r="P20" s="1346" t="e">
        <f>#REF!</f>
        <v>#REF!</v>
      </c>
      <c r="Q20" s="1347"/>
      <c r="R20" s="1347"/>
      <c r="S20" s="1347"/>
      <c r="T20" s="1347"/>
      <c r="U20" s="1347"/>
      <c r="V20" s="1347"/>
      <c r="W20" s="1347"/>
      <c r="X20" s="1347"/>
    </row>
    <row r="21" spans="3:28" ht="2.4500000000000002" customHeight="1">
      <c r="O21" s="116"/>
      <c r="P21" s="126"/>
      <c r="Q21" s="126"/>
      <c r="R21" s="126"/>
      <c r="S21" s="126"/>
      <c r="T21" s="126"/>
      <c r="U21" s="126"/>
      <c r="V21" s="126"/>
      <c r="W21" s="126"/>
      <c r="X21" s="126"/>
      <c r="AB21" s="127"/>
    </row>
    <row r="22" spans="3:28" ht="25.35" customHeight="1">
      <c r="N22" s="828" t="s">
        <v>2213</v>
      </c>
      <c r="O22" s="828"/>
      <c r="P22" s="1346" t="e">
        <f>#REF!</f>
        <v>#REF!</v>
      </c>
      <c r="Q22" s="1347"/>
      <c r="R22" s="1347"/>
      <c r="S22" s="1347"/>
      <c r="T22" s="1347"/>
      <c r="U22" s="1347"/>
      <c r="V22" s="1347"/>
      <c r="W22" s="1347"/>
      <c r="X22" s="1347"/>
      <c r="AB22" s="119"/>
    </row>
    <row r="23" spans="3:28" ht="2.4500000000000002" customHeight="1">
      <c r="O23" s="116"/>
      <c r="P23" s="126"/>
      <c r="Q23" s="126"/>
      <c r="R23" s="126"/>
      <c r="S23" s="126"/>
      <c r="T23" s="126"/>
      <c r="U23" s="126"/>
      <c r="V23" s="126"/>
      <c r="W23" s="126"/>
      <c r="X23" s="126"/>
    </row>
    <row r="24" spans="3:28" ht="25.35" customHeight="1">
      <c r="N24" s="1348" t="s">
        <v>2123</v>
      </c>
      <c r="O24" s="1348"/>
      <c r="P24" s="1346" t="e">
        <f>#REF!</f>
        <v>#REF!</v>
      </c>
      <c r="Q24" s="1347"/>
      <c r="R24" s="1347"/>
      <c r="S24" s="1347"/>
      <c r="T24" s="1346" t="e">
        <f>#REF!</f>
        <v>#REF!</v>
      </c>
      <c r="U24" s="1347"/>
      <c r="V24" s="1347"/>
      <c r="W24" s="1347"/>
      <c r="X24" s="1347"/>
      <c r="AB24" s="127"/>
    </row>
    <row r="25" spans="3:28" ht="25.35" customHeight="1">
      <c r="N25" s="129"/>
      <c r="O25" s="129"/>
      <c r="P25" s="128"/>
      <c r="Q25" s="128"/>
      <c r="R25" s="128"/>
      <c r="S25" s="128"/>
      <c r="T25" s="128"/>
      <c r="U25" s="128"/>
      <c r="V25" s="128"/>
      <c r="W25" s="128"/>
      <c r="X25" s="125"/>
    </row>
    <row r="26" spans="3:28" ht="25.5">
      <c r="C26" s="818" t="s">
        <v>2214</v>
      </c>
      <c r="D26" s="818"/>
      <c r="E26" s="818"/>
      <c r="F26" s="818"/>
      <c r="G26" s="818"/>
      <c r="H26" s="818"/>
      <c r="I26" s="818"/>
      <c r="J26" s="818"/>
      <c r="K26" s="818"/>
      <c r="L26" s="818"/>
      <c r="M26" s="818"/>
      <c r="N26" s="818"/>
      <c r="O26" s="818"/>
      <c r="P26" s="818"/>
      <c r="Q26" s="818"/>
      <c r="R26" s="818"/>
      <c r="S26" s="818"/>
      <c r="T26" s="818"/>
      <c r="U26" s="818"/>
      <c r="V26" s="818"/>
      <c r="W26" s="818"/>
      <c r="X26" s="818"/>
    </row>
    <row r="27" spans="3:28" ht="16.5" customHeight="1"/>
    <row r="28" spans="3:28" ht="18" customHeight="1">
      <c r="D28" s="1343" t="s">
        <v>2329</v>
      </c>
      <c r="E28" s="1344"/>
      <c r="F28" s="126" t="s">
        <v>2206</v>
      </c>
      <c r="G28" s="130" t="s">
        <v>2404</v>
      </c>
      <c r="H28" s="126" t="s">
        <v>2207</v>
      </c>
      <c r="I28" s="130" t="s">
        <v>2404</v>
      </c>
      <c r="J28" s="126" t="s">
        <v>2215</v>
      </c>
      <c r="K28" s="1343" t="s">
        <v>2405</v>
      </c>
      <c r="L28" s="1343"/>
      <c r="M28" s="819" t="s">
        <v>2216</v>
      </c>
      <c r="N28" s="819"/>
      <c r="O28" s="819"/>
      <c r="P28" s="1343" t="s">
        <v>2404</v>
      </c>
      <c r="Q28" s="1343"/>
      <c r="R28" s="1345" t="s">
        <v>2217</v>
      </c>
      <c r="S28" s="1345"/>
      <c r="T28" s="1345"/>
      <c r="U28" s="1345"/>
      <c r="V28" s="1345"/>
      <c r="W28" s="1345"/>
      <c r="X28" s="1345"/>
      <c r="Y28" s="116"/>
      <c r="Z28" s="118"/>
      <c r="AB28" s="127" t="s">
        <v>2218</v>
      </c>
    </row>
    <row r="29" spans="3:28" ht="42" customHeight="1">
      <c r="C29" s="817" t="s">
        <v>2442</v>
      </c>
      <c r="D29" s="817"/>
      <c r="E29" s="817"/>
      <c r="F29" s="817"/>
      <c r="G29" s="817"/>
      <c r="H29" s="817"/>
      <c r="I29" s="817"/>
      <c r="J29" s="817"/>
      <c r="K29" s="817"/>
      <c r="L29" s="817"/>
      <c r="M29" s="817"/>
      <c r="N29" s="817"/>
      <c r="O29" s="817"/>
      <c r="P29" s="817"/>
      <c r="Q29" s="817"/>
      <c r="R29" s="817"/>
      <c r="S29" s="817"/>
      <c r="T29" s="817"/>
      <c r="U29" s="817"/>
      <c r="V29" s="817"/>
      <c r="W29" s="817"/>
      <c r="X29" s="817"/>
    </row>
    <row r="30" spans="3:28" ht="24" customHeight="1">
      <c r="D30" s="1335" t="s">
        <v>2219</v>
      </c>
      <c r="E30" s="1335"/>
      <c r="F30" s="1335"/>
      <c r="G30" s="1335"/>
      <c r="H30" s="1335"/>
      <c r="I30" s="1335"/>
      <c r="J30" s="1335"/>
      <c r="K30" s="1335"/>
      <c r="L30" s="1335"/>
      <c r="M30" s="1335"/>
      <c r="N30" s="1335"/>
      <c r="O30" s="1335"/>
      <c r="P30" s="1335"/>
      <c r="Q30" s="1335"/>
      <c r="R30" s="1335"/>
      <c r="S30" s="1335"/>
      <c r="T30" s="1335"/>
      <c r="U30" s="1335"/>
      <c r="V30" s="1335"/>
      <c r="W30" s="1335"/>
      <c r="X30" s="1335"/>
    </row>
    <row r="31" spans="3:28" ht="30" customHeight="1">
      <c r="C31" s="131"/>
      <c r="D31" s="1336" t="s">
        <v>2220</v>
      </c>
      <c r="E31" s="1336"/>
      <c r="F31" s="1336"/>
      <c r="G31" s="1336"/>
      <c r="H31" s="1336"/>
      <c r="I31" s="1336"/>
      <c r="J31" s="1337"/>
      <c r="K31" s="132"/>
      <c r="L31" s="1339" t="e">
        <f>#REF!</f>
        <v>#REF!</v>
      </c>
      <c r="M31" s="1160"/>
      <c r="N31" s="1160"/>
      <c r="O31" s="1160"/>
      <c r="P31" s="1160"/>
      <c r="Q31" s="1340" t="e">
        <f>#REF!</f>
        <v>#REF!</v>
      </c>
      <c r="R31" s="1341"/>
      <c r="S31" s="1341"/>
      <c r="T31" s="1341"/>
      <c r="U31" s="1342" t="e">
        <f>#REF!</f>
        <v>#REF!</v>
      </c>
      <c r="V31" s="1342"/>
      <c r="W31" s="1160"/>
      <c r="X31" s="1161"/>
    </row>
    <row r="32" spans="3:28" ht="2.25" customHeight="1">
      <c r="C32" s="133"/>
      <c r="D32" s="116"/>
      <c r="E32" s="116"/>
      <c r="F32" s="116"/>
      <c r="G32" s="116"/>
      <c r="H32" s="116"/>
      <c r="I32" s="116"/>
      <c r="J32" s="134"/>
      <c r="K32" s="133"/>
      <c r="L32" s="135"/>
      <c r="M32" s="135"/>
      <c r="N32" s="135"/>
      <c r="O32" s="135"/>
      <c r="P32" s="125"/>
      <c r="Q32" s="136"/>
      <c r="R32" s="126"/>
      <c r="S32" s="137"/>
      <c r="T32" s="126"/>
      <c r="U32" s="125"/>
      <c r="V32" s="126"/>
      <c r="W32" s="137"/>
      <c r="X32" s="134"/>
    </row>
    <row r="33" spans="3:34" ht="30" customHeight="1">
      <c r="C33" s="133"/>
      <c r="D33" s="846" t="s">
        <v>2221</v>
      </c>
      <c r="E33" s="846"/>
      <c r="F33" s="846"/>
      <c r="G33" s="846"/>
      <c r="H33" s="846"/>
      <c r="I33" s="846"/>
      <c r="J33" s="1326"/>
      <c r="K33" s="116"/>
      <c r="L33" s="138" t="s">
        <v>2222</v>
      </c>
      <c r="M33" s="1338"/>
      <c r="N33" s="1338"/>
      <c r="O33" s="1338"/>
      <c r="P33" s="1338"/>
      <c r="Q33" s="139" t="s">
        <v>2223</v>
      </c>
      <c r="R33" s="139"/>
      <c r="S33" s="139"/>
      <c r="T33" s="139"/>
      <c r="U33" s="139"/>
      <c r="V33" s="139"/>
      <c r="W33" s="139"/>
      <c r="X33" s="140"/>
    </row>
    <row r="34" spans="3:34" ht="19.7" customHeight="1">
      <c r="C34" s="131"/>
      <c r="D34" s="808" t="s">
        <v>2224</v>
      </c>
      <c r="E34" s="808"/>
      <c r="F34" s="808"/>
      <c r="G34" s="808"/>
      <c r="H34" s="808"/>
      <c r="I34" s="808"/>
      <c r="J34" s="1325"/>
      <c r="K34" s="131"/>
      <c r="L34" s="1327" t="s">
        <v>2225</v>
      </c>
      <c r="M34" s="1327"/>
      <c r="N34" s="1327"/>
      <c r="O34" s="1327"/>
      <c r="P34" s="141" t="s">
        <v>2226</v>
      </c>
      <c r="Q34" s="1328"/>
      <c r="R34" s="1329"/>
      <c r="S34" s="142" t="s">
        <v>2120</v>
      </c>
      <c r="T34" s="143"/>
      <c r="U34" s="141" t="s">
        <v>2227</v>
      </c>
      <c r="V34" s="143"/>
      <c r="W34" s="142" t="s">
        <v>2228</v>
      </c>
      <c r="X34" s="144"/>
      <c r="AB34" s="145" t="s">
        <v>2229</v>
      </c>
    </row>
    <row r="35" spans="3:34" ht="4.3499999999999996" customHeight="1">
      <c r="C35" s="133"/>
      <c r="D35" s="811"/>
      <c r="E35" s="811"/>
      <c r="F35" s="811"/>
      <c r="G35" s="811"/>
      <c r="H35" s="811"/>
      <c r="I35" s="811"/>
      <c r="J35" s="1321"/>
      <c r="K35" s="133"/>
      <c r="L35" s="135"/>
      <c r="M35" s="135"/>
      <c r="N35" s="135"/>
      <c r="O35" s="135"/>
      <c r="P35" s="125"/>
      <c r="Q35" s="146"/>
      <c r="R35" s="126"/>
      <c r="S35" s="137"/>
      <c r="T35" s="147"/>
      <c r="U35" s="125"/>
      <c r="V35" s="147"/>
      <c r="W35" s="137"/>
      <c r="X35" s="134"/>
    </row>
    <row r="36" spans="3:34" ht="21" customHeight="1">
      <c r="C36" s="148"/>
      <c r="D36" s="846"/>
      <c r="E36" s="846"/>
      <c r="F36" s="846"/>
      <c r="G36" s="846"/>
      <c r="H36" s="846"/>
      <c r="I36" s="846"/>
      <c r="J36" s="1326"/>
      <c r="K36" s="148"/>
      <c r="L36" s="1330" t="s">
        <v>2230</v>
      </c>
      <c r="M36" s="1330"/>
      <c r="N36" s="1330"/>
      <c r="O36" s="1330"/>
      <c r="P36" s="149" t="s">
        <v>2226</v>
      </c>
      <c r="Q36" s="1331"/>
      <c r="R36" s="1332"/>
      <c r="S36" s="150" t="s">
        <v>2120</v>
      </c>
      <c r="T36" s="151"/>
      <c r="U36" s="150" t="s">
        <v>2227</v>
      </c>
      <c r="V36" s="151"/>
      <c r="W36" s="150" t="s">
        <v>2228</v>
      </c>
      <c r="X36" s="152"/>
      <c r="AB36" s="145" t="s">
        <v>2231</v>
      </c>
    </row>
    <row r="37" spans="3:34" ht="7.35" customHeight="1">
      <c r="C37" s="131"/>
      <c r="D37" s="808" t="s">
        <v>2232</v>
      </c>
      <c r="E37" s="808"/>
      <c r="F37" s="808"/>
      <c r="G37" s="808"/>
      <c r="H37" s="808"/>
      <c r="I37" s="808"/>
      <c r="J37" s="1325"/>
      <c r="K37" s="153"/>
      <c r="L37" s="132"/>
      <c r="M37" s="1333"/>
      <c r="N37" s="1333"/>
      <c r="O37" s="1333"/>
      <c r="P37" s="1333"/>
      <c r="Q37" s="1333"/>
      <c r="R37" s="1333"/>
      <c r="S37" s="154"/>
      <c r="T37" s="154"/>
      <c r="U37" s="154"/>
      <c r="V37" s="154"/>
      <c r="W37" s="154"/>
      <c r="X37" s="155"/>
      <c r="AC37" s="811"/>
      <c r="AD37" s="811"/>
      <c r="AE37" s="811"/>
      <c r="AF37" s="811"/>
      <c r="AG37" s="811"/>
      <c r="AH37" s="811"/>
    </row>
    <row r="38" spans="3:34" ht="19.5" customHeight="1">
      <c r="C38" s="133"/>
      <c r="D38" s="811"/>
      <c r="E38" s="811"/>
      <c r="F38" s="811"/>
      <c r="G38" s="811"/>
      <c r="H38" s="811"/>
      <c r="I38" s="811"/>
      <c r="J38" s="1321"/>
      <c r="K38" s="156"/>
      <c r="L38" s="811" t="s">
        <v>2233</v>
      </c>
      <c r="M38" s="811"/>
      <c r="N38" s="811"/>
      <c r="O38" s="811"/>
      <c r="P38" s="811"/>
      <c r="Q38" s="811"/>
      <c r="R38" s="811"/>
      <c r="S38" s="811"/>
      <c r="T38" s="811"/>
      <c r="U38" s="811"/>
      <c r="V38" s="811"/>
      <c r="W38" s="811"/>
      <c r="X38" s="1321"/>
      <c r="AC38" s="116"/>
      <c r="AD38" s="116"/>
      <c r="AE38" s="116"/>
      <c r="AF38" s="116"/>
      <c r="AG38" s="116"/>
      <c r="AH38" s="116"/>
    </row>
    <row r="39" spans="3:34" ht="3.75" customHeight="1">
      <c r="C39" s="133"/>
      <c r="D39" s="811"/>
      <c r="E39" s="811"/>
      <c r="F39" s="811"/>
      <c r="G39" s="811"/>
      <c r="H39" s="811"/>
      <c r="I39" s="811"/>
      <c r="J39" s="1321"/>
      <c r="K39" s="156"/>
      <c r="L39" s="819"/>
      <c r="M39" s="819"/>
      <c r="N39" s="819"/>
      <c r="O39" s="819"/>
      <c r="P39" s="819"/>
      <c r="Q39" s="819"/>
      <c r="R39" s="819"/>
      <c r="S39" s="819"/>
      <c r="T39" s="819"/>
      <c r="U39" s="819"/>
      <c r="V39" s="819"/>
      <c r="W39" s="819"/>
      <c r="X39" s="1322"/>
    </row>
    <row r="40" spans="3:34" ht="19.5" customHeight="1">
      <c r="C40" s="133"/>
      <c r="D40" s="811"/>
      <c r="E40" s="811"/>
      <c r="F40" s="811"/>
      <c r="G40" s="811"/>
      <c r="H40" s="811"/>
      <c r="I40" s="811"/>
      <c r="J40" s="1321"/>
      <c r="K40" s="156"/>
      <c r="L40" s="1319"/>
      <c r="M40" s="1319"/>
      <c r="N40" s="1319"/>
      <c r="O40" s="1319"/>
      <c r="P40" s="1319"/>
      <c r="Q40" s="1319"/>
      <c r="R40" s="1319"/>
      <c r="S40" s="1319"/>
      <c r="T40" s="1319"/>
      <c r="U40" s="1319"/>
      <c r="V40" s="1319"/>
      <c r="W40" s="1319"/>
      <c r="X40" s="1320"/>
    </row>
    <row r="41" spans="3:34" ht="3.75" customHeight="1">
      <c r="C41" s="133"/>
      <c r="D41" s="811"/>
      <c r="E41" s="811"/>
      <c r="F41" s="811"/>
      <c r="G41" s="811"/>
      <c r="H41" s="811"/>
      <c r="I41" s="811"/>
      <c r="J41" s="1321"/>
      <c r="K41" s="156"/>
      <c r="L41" s="157"/>
      <c r="M41" s="157"/>
      <c r="N41" s="157"/>
      <c r="O41" s="157"/>
      <c r="P41" s="157"/>
      <c r="Q41" s="157"/>
      <c r="R41" s="1323"/>
      <c r="S41" s="1323"/>
      <c r="T41" s="1323"/>
      <c r="U41" s="1323"/>
      <c r="V41" s="1323"/>
      <c r="W41" s="1323"/>
      <c r="X41" s="1324"/>
    </row>
    <row r="42" spans="3:34" ht="19.5" customHeight="1">
      <c r="C42" s="133"/>
      <c r="D42" s="811"/>
      <c r="E42" s="811"/>
      <c r="F42" s="811"/>
      <c r="G42" s="811"/>
      <c r="H42" s="811"/>
      <c r="I42" s="811"/>
      <c r="J42" s="1321"/>
      <c r="K42" s="156"/>
      <c r="L42" s="1319"/>
      <c r="M42" s="1319"/>
      <c r="N42" s="1319"/>
      <c r="O42" s="1319"/>
      <c r="P42" s="1319"/>
      <c r="Q42" s="1319"/>
      <c r="R42" s="1319"/>
      <c r="S42" s="1319"/>
      <c r="T42" s="1319"/>
      <c r="U42" s="1319"/>
      <c r="V42" s="1319"/>
      <c r="W42" s="1319"/>
      <c r="X42" s="1320"/>
      <c r="AA42" s="145" t="s">
        <v>2234</v>
      </c>
    </row>
    <row r="43" spans="3:34" ht="3.75" customHeight="1" thickBot="1">
      <c r="C43" s="133"/>
      <c r="D43" s="811"/>
      <c r="E43" s="811"/>
      <c r="F43" s="811"/>
      <c r="G43" s="811"/>
      <c r="H43" s="811"/>
      <c r="I43" s="811"/>
      <c r="J43" s="1321"/>
      <c r="K43" s="156"/>
      <c r="L43" s="1323"/>
      <c r="M43" s="1323"/>
      <c r="N43" s="1323"/>
      <c r="O43" s="1323"/>
      <c r="P43" s="1323"/>
      <c r="Q43" s="1323"/>
      <c r="R43" s="1323"/>
      <c r="S43" s="1323"/>
      <c r="T43" s="1323"/>
      <c r="U43" s="1323"/>
      <c r="V43" s="1323"/>
      <c r="W43" s="1323"/>
      <c r="X43" s="1324"/>
    </row>
    <row r="44" spans="3:34" ht="19.5" customHeight="1">
      <c r="C44" s="133"/>
      <c r="D44" s="811"/>
      <c r="E44" s="811"/>
      <c r="F44" s="811"/>
      <c r="G44" s="811"/>
      <c r="H44" s="811"/>
      <c r="I44" s="811"/>
      <c r="J44" s="1321"/>
      <c r="K44" s="156"/>
      <c r="L44" s="1319"/>
      <c r="M44" s="1319"/>
      <c r="N44" s="1319"/>
      <c r="O44" s="1319"/>
      <c r="P44" s="1319"/>
      <c r="Q44" s="1319"/>
      <c r="R44" s="1319"/>
      <c r="S44" s="1319"/>
      <c r="T44" s="1319"/>
      <c r="U44" s="1319"/>
      <c r="V44" s="1319"/>
      <c r="W44" s="1319"/>
      <c r="X44" s="1320"/>
      <c r="AB44" s="158" t="s">
        <v>2235</v>
      </c>
      <c r="AC44" s="159"/>
      <c r="AD44" s="159"/>
      <c r="AE44" s="159"/>
      <c r="AF44" s="159"/>
      <c r="AG44" s="159"/>
      <c r="AH44" s="160"/>
    </row>
    <row r="45" spans="3:34" ht="3.75" customHeight="1">
      <c r="C45" s="133"/>
      <c r="D45" s="811"/>
      <c r="E45" s="811"/>
      <c r="F45" s="811"/>
      <c r="G45" s="811"/>
      <c r="H45" s="811"/>
      <c r="I45" s="811"/>
      <c r="J45" s="1321"/>
      <c r="K45" s="156"/>
      <c r="L45" s="1323"/>
      <c r="M45" s="1323"/>
      <c r="N45" s="1323"/>
      <c r="O45" s="1323"/>
      <c r="P45" s="1323"/>
      <c r="Q45" s="1323"/>
      <c r="R45" s="1323"/>
      <c r="S45" s="1323"/>
      <c r="T45" s="1323"/>
      <c r="U45" s="1323"/>
      <c r="V45" s="1323"/>
      <c r="W45" s="1323"/>
      <c r="X45" s="1324"/>
      <c r="AB45" s="161"/>
      <c r="AH45" s="162"/>
    </row>
    <row r="46" spans="3:34" ht="19.5" customHeight="1">
      <c r="C46" s="133"/>
      <c r="D46" s="811"/>
      <c r="E46" s="811"/>
      <c r="F46" s="811"/>
      <c r="G46" s="811"/>
      <c r="H46" s="811"/>
      <c r="I46" s="811"/>
      <c r="J46" s="1321"/>
      <c r="K46" s="156"/>
      <c r="L46" s="1319"/>
      <c r="M46" s="1319"/>
      <c r="N46" s="1319"/>
      <c r="O46" s="1319"/>
      <c r="P46" s="1319"/>
      <c r="Q46" s="1319"/>
      <c r="R46" s="1319"/>
      <c r="S46" s="1319"/>
      <c r="T46" s="1319"/>
      <c r="U46" s="1319"/>
      <c r="V46" s="1319"/>
      <c r="W46" s="1319"/>
      <c r="X46" s="1320"/>
      <c r="AB46" s="1313" t="s">
        <v>2236</v>
      </c>
      <c r="AC46" s="1314"/>
      <c r="AD46" s="1314"/>
      <c r="AE46" s="1314"/>
      <c r="AF46" s="1314"/>
      <c r="AG46" s="1314"/>
      <c r="AH46" s="1315"/>
    </row>
    <row r="47" spans="3:34" ht="3.75" customHeight="1">
      <c r="C47" s="133"/>
      <c r="D47" s="811"/>
      <c r="E47" s="811"/>
      <c r="F47" s="811"/>
      <c r="G47" s="811"/>
      <c r="H47" s="811"/>
      <c r="I47" s="811"/>
      <c r="J47" s="1321"/>
      <c r="K47" s="133"/>
      <c r="L47" s="157"/>
      <c r="M47" s="157"/>
      <c r="N47" s="157"/>
      <c r="O47" s="163"/>
      <c r="P47" s="163"/>
      <c r="Q47" s="163"/>
      <c r="R47" s="163"/>
      <c r="S47" s="163"/>
      <c r="T47" s="163"/>
      <c r="U47" s="163"/>
      <c r="V47" s="163"/>
      <c r="W47" s="163"/>
      <c r="X47" s="164"/>
      <c r="AB47" s="1313"/>
      <c r="AC47" s="1314"/>
      <c r="AD47" s="1314"/>
      <c r="AE47" s="1314"/>
      <c r="AF47" s="1314"/>
      <c r="AG47" s="1314"/>
      <c r="AH47" s="1315"/>
    </row>
    <row r="48" spans="3:34" ht="19.5" customHeight="1" thickBot="1">
      <c r="C48" s="133"/>
      <c r="D48" s="811"/>
      <c r="E48" s="811"/>
      <c r="F48" s="811"/>
      <c r="G48" s="811"/>
      <c r="H48" s="811"/>
      <c r="I48" s="811"/>
      <c r="J48" s="1321"/>
      <c r="K48" s="156"/>
      <c r="L48" s="1319"/>
      <c r="M48" s="1319"/>
      <c r="N48" s="1319"/>
      <c r="O48" s="1319"/>
      <c r="P48" s="1319"/>
      <c r="Q48" s="1319"/>
      <c r="R48" s="1319"/>
      <c r="S48" s="1319"/>
      <c r="T48" s="1319"/>
      <c r="U48" s="1319"/>
      <c r="V48" s="1319"/>
      <c r="W48" s="1319"/>
      <c r="X48" s="1320"/>
      <c r="AA48" s="145"/>
      <c r="AB48" s="1316"/>
      <c r="AC48" s="1317"/>
      <c r="AD48" s="1317"/>
      <c r="AE48" s="1317"/>
      <c r="AF48" s="1317"/>
      <c r="AG48" s="1317"/>
      <c r="AH48" s="1318"/>
    </row>
    <row r="49" spans="3:24" ht="9.75" customHeight="1">
      <c r="C49" s="148"/>
      <c r="D49" s="846"/>
      <c r="E49" s="846"/>
      <c r="F49" s="846"/>
      <c r="G49" s="846"/>
      <c r="H49" s="846"/>
      <c r="I49" s="846"/>
      <c r="J49" s="1326"/>
      <c r="K49" s="165"/>
      <c r="L49" s="166"/>
      <c r="M49" s="1334"/>
      <c r="N49" s="1334"/>
      <c r="O49" s="1334"/>
      <c r="P49" s="1334"/>
      <c r="Q49" s="1334"/>
      <c r="R49" s="1334"/>
      <c r="S49" s="167"/>
      <c r="T49" s="167"/>
      <c r="U49" s="167"/>
      <c r="V49" s="167"/>
      <c r="W49" s="167"/>
      <c r="X49" s="168"/>
    </row>
  </sheetData>
  <sheetProtection formatCells="0" insertRows="0" deleteRows="0" selectLockedCells="1"/>
  <mergeCells count="59">
    <mergeCell ref="R3:S3"/>
    <mergeCell ref="N10:O10"/>
    <mergeCell ref="P10:S10"/>
    <mergeCell ref="N6:O6"/>
    <mergeCell ref="P6:X6"/>
    <mergeCell ref="N8:O8"/>
    <mergeCell ref="P8:X8"/>
    <mergeCell ref="T10:X10"/>
    <mergeCell ref="N13:O13"/>
    <mergeCell ref="P13:X13"/>
    <mergeCell ref="N15:O15"/>
    <mergeCell ref="P15:X15"/>
    <mergeCell ref="N17:O17"/>
    <mergeCell ref="P17:S17"/>
    <mergeCell ref="T17:X17"/>
    <mergeCell ref="N20:O20"/>
    <mergeCell ref="P20:X20"/>
    <mergeCell ref="N22:O22"/>
    <mergeCell ref="P22:X22"/>
    <mergeCell ref="N24:O24"/>
    <mergeCell ref="P24:S24"/>
    <mergeCell ref="T24:X24"/>
    <mergeCell ref="C26:X26"/>
    <mergeCell ref="D28:E28"/>
    <mergeCell ref="K28:L28"/>
    <mergeCell ref="M28:O28"/>
    <mergeCell ref="P28:Q28"/>
    <mergeCell ref="R28:X28"/>
    <mergeCell ref="C29:X29"/>
    <mergeCell ref="D30:X30"/>
    <mergeCell ref="D31:J31"/>
    <mergeCell ref="D33:J33"/>
    <mergeCell ref="M33:P33"/>
    <mergeCell ref="L31:P31"/>
    <mergeCell ref="Q31:T31"/>
    <mergeCell ref="U31:X31"/>
    <mergeCell ref="D37:J49"/>
    <mergeCell ref="M37:R37"/>
    <mergeCell ref="L42:X42"/>
    <mergeCell ref="L43:Q43"/>
    <mergeCell ref="R43:X43"/>
    <mergeCell ref="M49:R49"/>
    <mergeCell ref="D34:J36"/>
    <mergeCell ref="L34:O34"/>
    <mergeCell ref="Q34:R34"/>
    <mergeCell ref="L36:O36"/>
    <mergeCell ref="Q36:R36"/>
    <mergeCell ref="AB46:AH48"/>
    <mergeCell ref="L48:X48"/>
    <mergeCell ref="AC37:AH37"/>
    <mergeCell ref="L38:Q38"/>
    <mergeCell ref="R38:X38"/>
    <mergeCell ref="L39:X39"/>
    <mergeCell ref="L40:X40"/>
    <mergeCell ref="R41:X41"/>
    <mergeCell ref="L44:X44"/>
    <mergeCell ref="L45:Q45"/>
    <mergeCell ref="R45:X45"/>
    <mergeCell ref="L46:X46"/>
  </mergeCells>
  <phoneticPr fontId="56"/>
  <pageMargins left="0.70866141732283472" right="0.70866141732283472" top="0.74803149606299213" bottom="0.74803149606299213" header="0.31496062992125984" footer="0.31496062992125984"/>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B1:AR52"/>
  <sheetViews>
    <sheetView showGridLines="0" view="pageBreakPreview" zoomScaleNormal="110" zoomScaleSheetLayoutView="100" workbookViewId="0">
      <selection activeCell="B22" sqref="B22:AQ24"/>
    </sheetView>
  </sheetViews>
  <sheetFormatPr defaultColWidth="2.125" defaultRowHeight="15" customHeight="1"/>
  <cols>
    <col min="1" max="16384" width="2.125" style="456"/>
  </cols>
  <sheetData>
    <row r="1" spans="2:44" ht="15" customHeight="1">
      <c r="B1" s="118" t="s">
        <v>2569</v>
      </c>
      <c r="D1" s="118"/>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row>
    <row r="2" spans="2:44" ht="15" customHeight="1">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row>
    <row r="3" spans="2:44" s="464" customFormat="1" ht="15" customHeight="1">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1402"/>
      <c r="AH3" s="1402"/>
      <c r="AI3" s="1402"/>
      <c r="AJ3" s="1402"/>
      <c r="AK3" s="455" t="s">
        <v>2120</v>
      </c>
      <c r="AL3" s="1402"/>
      <c r="AM3" s="1402"/>
      <c r="AN3" s="455" t="s">
        <v>2227</v>
      </c>
      <c r="AO3" s="1402"/>
      <c r="AP3" s="1402"/>
      <c r="AQ3" s="455" t="s">
        <v>2228</v>
      </c>
    </row>
    <row r="4" spans="2:44" s="118" customFormat="1" ht="15" customHeight="1">
      <c r="B4" s="118" t="s">
        <v>2209</v>
      </c>
      <c r="AF4" s="428"/>
      <c r="AG4" s="428"/>
      <c r="AH4" s="428"/>
      <c r="AI4" s="428"/>
      <c r="AJ4" s="122"/>
      <c r="AK4" s="122"/>
      <c r="AO4" s="122"/>
      <c r="AP4" s="122"/>
      <c r="AQ4" s="119"/>
      <c r="AR4" s="119"/>
    </row>
    <row r="5" spans="2:44" s="118" customFormat="1" ht="15" customHeight="1">
      <c r="B5" s="118" t="s">
        <v>2250</v>
      </c>
      <c r="AL5" s="124"/>
      <c r="AM5" s="124"/>
      <c r="AN5" s="124"/>
      <c r="AO5" s="124"/>
      <c r="AP5" s="124"/>
      <c r="AQ5" s="119"/>
      <c r="AR5" s="119"/>
    </row>
    <row r="6" spans="2:44" ht="15" customHeight="1">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row>
    <row r="7" spans="2:44" ht="15" customHeight="1">
      <c r="B7" s="1353" t="s">
        <v>2567</v>
      </c>
      <c r="C7" s="1353"/>
      <c r="D7" s="1353"/>
      <c r="E7" s="1353"/>
      <c r="F7" s="1353"/>
      <c r="G7" s="1353"/>
      <c r="H7" s="1353"/>
      <c r="I7" s="1353"/>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3"/>
      <c r="AG7" s="1353"/>
      <c r="AH7" s="1353"/>
      <c r="AI7" s="1353"/>
      <c r="AJ7" s="1353"/>
      <c r="AK7" s="1353"/>
      <c r="AL7" s="1353"/>
      <c r="AM7" s="1353"/>
      <c r="AN7" s="1353"/>
      <c r="AO7" s="1353"/>
      <c r="AP7" s="1353"/>
      <c r="AQ7" s="1353"/>
      <c r="AR7" s="455"/>
    </row>
    <row r="8" spans="2:44" ht="15" customHeight="1">
      <c r="B8" s="1353" t="s">
        <v>2544</v>
      </c>
      <c r="C8" s="1353"/>
      <c r="D8" s="1353"/>
      <c r="E8" s="1353"/>
      <c r="F8" s="1353"/>
      <c r="G8" s="1353"/>
      <c r="H8" s="1353"/>
      <c r="I8" s="1353"/>
      <c r="J8" s="1353"/>
      <c r="K8" s="1353"/>
      <c r="L8" s="1353"/>
      <c r="M8" s="1353"/>
      <c r="N8" s="1353"/>
      <c r="O8" s="1353"/>
      <c r="P8" s="1353"/>
      <c r="Q8" s="1353"/>
      <c r="R8" s="1353"/>
      <c r="S8" s="1353"/>
      <c r="T8" s="1353"/>
      <c r="U8" s="1353"/>
      <c r="V8" s="1353"/>
      <c r="W8" s="1353"/>
      <c r="X8" s="1353"/>
      <c r="Y8" s="1353"/>
      <c r="Z8" s="1353"/>
      <c r="AA8" s="1353"/>
      <c r="AB8" s="1353"/>
      <c r="AC8" s="1353"/>
      <c r="AD8" s="1353"/>
      <c r="AE8" s="1353"/>
      <c r="AF8" s="1353"/>
      <c r="AG8" s="1353"/>
      <c r="AH8" s="1353"/>
      <c r="AI8" s="1353"/>
      <c r="AJ8" s="1353"/>
      <c r="AK8" s="1353"/>
      <c r="AL8" s="1353"/>
      <c r="AM8" s="1353"/>
      <c r="AN8" s="1353"/>
      <c r="AO8" s="1353"/>
      <c r="AP8" s="1353"/>
      <c r="AQ8" s="1353"/>
      <c r="AR8" s="455"/>
    </row>
    <row r="9" spans="2:44" ht="15" customHeight="1">
      <c r="C9" s="455"/>
      <c r="D9" s="455"/>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row>
    <row r="10" spans="2:44" ht="15" customHeight="1">
      <c r="B10" s="1414" t="s">
        <v>2568</v>
      </c>
      <c r="C10" s="1414"/>
      <c r="D10" s="1414"/>
      <c r="E10" s="1414"/>
      <c r="F10" s="1414"/>
      <c r="G10" s="1414"/>
      <c r="H10" s="1414"/>
      <c r="I10" s="1414"/>
      <c r="J10" s="1414"/>
      <c r="K10" s="1414"/>
      <c r="L10" s="1414"/>
      <c r="M10" s="1414"/>
      <c r="N10" s="1414"/>
      <c r="O10" s="1414"/>
      <c r="P10" s="1414"/>
      <c r="Q10" s="1414"/>
      <c r="R10" s="1414"/>
      <c r="S10" s="1414"/>
      <c r="T10" s="1414"/>
      <c r="U10" s="1414"/>
      <c r="V10" s="1414"/>
      <c r="W10" s="1414"/>
      <c r="X10" s="1414"/>
      <c r="Y10" s="1414"/>
      <c r="Z10" s="1414"/>
      <c r="AA10" s="1414"/>
      <c r="AB10" s="1414"/>
      <c r="AC10" s="1414"/>
      <c r="AD10" s="1414"/>
      <c r="AE10" s="1414"/>
      <c r="AF10" s="1414"/>
      <c r="AG10" s="1414"/>
      <c r="AH10" s="1414"/>
      <c r="AI10" s="1414"/>
      <c r="AJ10" s="1414"/>
      <c r="AK10" s="1414"/>
      <c r="AL10" s="1414"/>
      <c r="AM10" s="1414"/>
      <c r="AN10" s="1414"/>
      <c r="AO10" s="1414"/>
      <c r="AP10" s="1414"/>
      <c r="AQ10" s="1414"/>
      <c r="AR10" s="459"/>
    </row>
    <row r="11" spans="2:44" ht="15" customHeight="1">
      <c r="B11" s="1414"/>
      <c r="C11" s="1414"/>
      <c r="D11" s="1414"/>
      <c r="E11" s="1414"/>
      <c r="F11" s="1414"/>
      <c r="G11" s="1414"/>
      <c r="H11" s="1414"/>
      <c r="I11" s="1414"/>
      <c r="J11" s="1414"/>
      <c r="K11" s="1414"/>
      <c r="L11" s="1414"/>
      <c r="M11" s="1414"/>
      <c r="N11" s="1414"/>
      <c r="O11" s="1414"/>
      <c r="P11" s="1414"/>
      <c r="Q11" s="1414"/>
      <c r="R11" s="1414"/>
      <c r="S11" s="1414"/>
      <c r="T11" s="1414"/>
      <c r="U11" s="1414"/>
      <c r="V11" s="1414"/>
      <c r="W11" s="1414"/>
      <c r="X11" s="1414"/>
      <c r="Y11" s="1414"/>
      <c r="Z11" s="1414"/>
      <c r="AA11" s="1414"/>
      <c r="AB11" s="1414"/>
      <c r="AC11" s="1414"/>
      <c r="AD11" s="1414"/>
      <c r="AE11" s="1414"/>
      <c r="AF11" s="1414"/>
      <c r="AG11" s="1414"/>
      <c r="AH11" s="1414"/>
      <c r="AI11" s="1414"/>
      <c r="AJ11" s="1414"/>
      <c r="AK11" s="1414"/>
      <c r="AL11" s="1414"/>
      <c r="AM11" s="1414"/>
      <c r="AN11" s="1414"/>
      <c r="AO11" s="1414"/>
      <c r="AP11" s="1414"/>
      <c r="AQ11" s="1414"/>
      <c r="AR11" s="459"/>
    </row>
    <row r="12" spans="2:44" ht="15" customHeight="1">
      <c r="B12" s="1353" t="s">
        <v>2545</v>
      </c>
      <c r="C12" s="1353"/>
      <c r="D12" s="1353"/>
      <c r="E12" s="1353"/>
      <c r="F12" s="1353"/>
      <c r="G12" s="1353"/>
      <c r="H12" s="1353"/>
      <c r="I12" s="1353"/>
      <c r="J12" s="1353"/>
      <c r="K12" s="1353"/>
      <c r="L12" s="1353"/>
      <c r="M12" s="1353"/>
      <c r="N12" s="1353"/>
      <c r="O12" s="1353"/>
      <c r="P12" s="1353"/>
      <c r="Q12" s="1353"/>
      <c r="R12" s="1353"/>
      <c r="S12" s="1353"/>
      <c r="T12" s="1353"/>
      <c r="U12" s="1353"/>
      <c r="V12" s="1353"/>
      <c r="W12" s="1353"/>
      <c r="X12" s="1353"/>
      <c r="Y12" s="1353"/>
      <c r="Z12" s="1353"/>
      <c r="AA12" s="1353"/>
      <c r="AB12" s="1353"/>
      <c r="AC12" s="1353"/>
      <c r="AD12" s="1353"/>
      <c r="AE12" s="1353"/>
      <c r="AF12" s="1353"/>
      <c r="AG12" s="1353"/>
      <c r="AH12" s="1353"/>
      <c r="AI12" s="1353"/>
      <c r="AJ12" s="1353"/>
      <c r="AK12" s="1353"/>
      <c r="AL12" s="1353"/>
      <c r="AM12" s="1353"/>
      <c r="AN12" s="1353"/>
      <c r="AO12" s="1353"/>
      <c r="AP12" s="1353"/>
      <c r="AQ12" s="1353"/>
      <c r="AR12" s="455"/>
    </row>
    <row r="13" spans="2:44" s="118" customFormat="1" ht="15" customHeight="1">
      <c r="B13" s="824" t="s">
        <v>2220</v>
      </c>
      <c r="C13" s="825"/>
      <c r="D13" s="825"/>
      <c r="E13" s="825"/>
      <c r="F13" s="825"/>
      <c r="G13" s="825"/>
      <c r="H13" s="825"/>
      <c r="I13" s="825"/>
      <c r="J13" s="825"/>
      <c r="K13" s="825"/>
      <c r="L13" s="825"/>
      <c r="M13" s="825"/>
      <c r="N13" s="826"/>
      <c r="O13" s="1377" t="str">
        <f>第1号様式!O23</f>
        <v>設備名称</v>
      </c>
      <c r="P13" s="1378"/>
      <c r="Q13" s="1378"/>
      <c r="R13" s="1378"/>
      <c r="S13" s="1378"/>
      <c r="T13" s="1378"/>
      <c r="U13" s="1378"/>
      <c r="V13" s="1378"/>
      <c r="W13" s="1378"/>
      <c r="X13" s="1378"/>
      <c r="Y13" s="1378"/>
      <c r="Z13" s="1378"/>
      <c r="AA13" s="1340">
        <f>第1号様式!U23</f>
        <v>0</v>
      </c>
      <c r="AB13" s="1340"/>
      <c r="AC13" s="1340"/>
      <c r="AD13" s="1340"/>
      <c r="AE13" s="1340"/>
      <c r="AF13" s="1340"/>
      <c r="AG13" s="1340"/>
      <c r="AH13" s="1340"/>
      <c r="AI13" s="1340"/>
      <c r="AJ13" s="1340"/>
      <c r="AK13" s="1340">
        <f>第1号様式!AJ23</f>
        <v>0</v>
      </c>
      <c r="AL13" s="1340"/>
      <c r="AM13" s="1340"/>
      <c r="AN13" s="1340"/>
      <c r="AO13" s="1340"/>
      <c r="AP13" s="1340"/>
      <c r="AQ13" s="1391"/>
      <c r="AR13" s="119"/>
    </row>
    <row r="14" spans="2:44" s="118" customFormat="1" ht="15" customHeight="1">
      <c r="B14" s="827"/>
      <c r="C14" s="828"/>
      <c r="D14" s="828"/>
      <c r="E14" s="828"/>
      <c r="F14" s="828"/>
      <c r="G14" s="828"/>
      <c r="H14" s="828"/>
      <c r="I14" s="828"/>
      <c r="J14" s="828"/>
      <c r="K14" s="828"/>
      <c r="L14" s="828"/>
      <c r="M14" s="828"/>
      <c r="N14" s="829"/>
      <c r="O14" s="1379"/>
      <c r="P14" s="1380"/>
      <c r="Q14" s="1380"/>
      <c r="R14" s="1380"/>
      <c r="S14" s="1380"/>
      <c r="T14" s="1380"/>
      <c r="U14" s="1380"/>
      <c r="V14" s="1380"/>
      <c r="W14" s="1380"/>
      <c r="X14" s="1380"/>
      <c r="Y14" s="1380"/>
      <c r="Z14" s="1380"/>
      <c r="AA14" s="1390"/>
      <c r="AB14" s="1390"/>
      <c r="AC14" s="1390"/>
      <c r="AD14" s="1390"/>
      <c r="AE14" s="1390"/>
      <c r="AF14" s="1390"/>
      <c r="AG14" s="1390"/>
      <c r="AH14" s="1390"/>
      <c r="AI14" s="1390"/>
      <c r="AJ14" s="1390"/>
      <c r="AK14" s="1390"/>
      <c r="AL14" s="1390"/>
      <c r="AM14" s="1390"/>
      <c r="AN14" s="1390"/>
      <c r="AO14" s="1390"/>
      <c r="AP14" s="1390"/>
      <c r="AQ14" s="1392"/>
      <c r="AR14" s="119"/>
    </row>
    <row r="15" spans="2:44" s="118" customFormat="1" ht="15" customHeight="1">
      <c r="B15" s="830" t="s">
        <v>2221</v>
      </c>
      <c r="C15" s="831"/>
      <c r="D15" s="831"/>
      <c r="E15" s="831"/>
      <c r="F15" s="831"/>
      <c r="G15" s="831"/>
      <c r="H15" s="831"/>
      <c r="I15" s="831"/>
      <c r="J15" s="831"/>
      <c r="K15" s="831"/>
      <c r="L15" s="831"/>
      <c r="M15" s="831"/>
      <c r="N15" s="832"/>
      <c r="O15" s="434"/>
      <c r="P15" s="452"/>
      <c r="Q15" s="452" t="s">
        <v>2506</v>
      </c>
      <c r="R15" s="822" t="e">
        <f>基本情報!#REF!</f>
        <v>#REF!</v>
      </c>
      <c r="S15" s="822"/>
      <c r="T15" s="822"/>
      <c r="U15" s="822"/>
      <c r="V15" s="822"/>
      <c r="W15" s="822"/>
      <c r="X15" s="822"/>
      <c r="Y15" s="822"/>
      <c r="Z15" s="822"/>
      <c r="AA15" s="822"/>
      <c r="AB15" s="822"/>
      <c r="AC15" s="822"/>
      <c r="AD15" s="822"/>
      <c r="AE15" s="822"/>
      <c r="AF15" s="452" t="s">
        <v>2507</v>
      </c>
      <c r="AG15" s="452"/>
      <c r="AH15" s="452"/>
      <c r="AI15" s="452"/>
      <c r="AJ15" s="452"/>
      <c r="AK15" s="452"/>
      <c r="AL15" s="452"/>
      <c r="AM15" s="452"/>
      <c r="AN15" s="452"/>
      <c r="AO15" s="452"/>
      <c r="AP15" s="452"/>
      <c r="AQ15" s="436"/>
      <c r="AR15" s="119"/>
    </row>
    <row r="16" spans="2:44" ht="15" customHeight="1">
      <c r="B16" s="1393" t="s">
        <v>2546</v>
      </c>
      <c r="C16" s="1393"/>
      <c r="D16" s="1393"/>
      <c r="E16" s="1393"/>
      <c r="F16" s="1393"/>
      <c r="G16" s="1393"/>
      <c r="H16" s="1393"/>
      <c r="I16" s="1393"/>
      <c r="J16" s="1393"/>
      <c r="K16" s="1393"/>
      <c r="L16" s="1393"/>
      <c r="M16" s="1393"/>
      <c r="N16" s="1393"/>
      <c r="O16" s="1401" t="s">
        <v>2547</v>
      </c>
      <c r="P16" s="1351"/>
      <c r="Q16" s="1351"/>
      <c r="R16" s="1351"/>
      <c r="S16" s="1351"/>
      <c r="T16" s="1351"/>
      <c r="U16" s="1351"/>
      <c r="V16" s="1351"/>
      <c r="W16" s="1351"/>
      <c r="X16" s="1351"/>
      <c r="Y16" s="1351"/>
      <c r="Z16" s="1351"/>
      <c r="AA16" s="1351"/>
      <c r="AB16" s="1351"/>
      <c r="AC16" s="1351"/>
      <c r="AD16" s="1351"/>
      <c r="AE16" s="1351"/>
      <c r="AF16" s="1351"/>
      <c r="AG16" s="1351"/>
      <c r="AH16" s="1351"/>
      <c r="AI16" s="1351"/>
      <c r="AJ16" s="1351"/>
      <c r="AK16" s="1351"/>
      <c r="AL16" s="1351"/>
      <c r="AM16" s="1351"/>
      <c r="AN16" s="1351"/>
      <c r="AO16" s="1351"/>
      <c r="AP16" s="1351"/>
      <c r="AQ16" s="1352"/>
      <c r="AR16" s="455"/>
    </row>
    <row r="17" spans="2:44" ht="15" customHeight="1">
      <c r="B17" s="1393"/>
      <c r="C17" s="1393"/>
      <c r="D17" s="1393"/>
      <c r="E17" s="1393"/>
      <c r="F17" s="1393"/>
      <c r="G17" s="1393"/>
      <c r="H17" s="1393"/>
      <c r="I17" s="1393"/>
      <c r="J17" s="1393"/>
      <c r="K17" s="1393"/>
      <c r="L17" s="1393"/>
      <c r="M17" s="1393"/>
      <c r="N17" s="1393"/>
      <c r="O17" s="1395"/>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c r="AL17" s="1396"/>
      <c r="AM17" s="1396"/>
      <c r="AN17" s="1396"/>
      <c r="AO17" s="1396"/>
      <c r="AP17" s="1396"/>
      <c r="AQ17" s="1397"/>
      <c r="AR17" s="455"/>
    </row>
    <row r="18" spans="2:44" ht="15" customHeight="1">
      <c r="B18" s="1393"/>
      <c r="C18" s="1393"/>
      <c r="D18" s="1393"/>
      <c r="E18" s="1393"/>
      <c r="F18" s="1393"/>
      <c r="G18" s="1393"/>
      <c r="H18" s="1393"/>
      <c r="I18" s="1393"/>
      <c r="J18" s="1393"/>
      <c r="K18" s="1393"/>
      <c r="L18" s="1393"/>
      <c r="M18" s="1393"/>
      <c r="N18" s="1393"/>
      <c r="O18" s="1398"/>
      <c r="P18" s="1399"/>
      <c r="Q18" s="1399"/>
      <c r="R18" s="1399"/>
      <c r="S18" s="1399"/>
      <c r="T18" s="1399"/>
      <c r="U18" s="1399"/>
      <c r="V18" s="1399"/>
      <c r="W18" s="1399"/>
      <c r="X18" s="1399"/>
      <c r="Y18" s="1399"/>
      <c r="Z18" s="1399"/>
      <c r="AA18" s="1399"/>
      <c r="AB18" s="1399"/>
      <c r="AC18" s="1399"/>
      <c r="AD18" s="1399"/>
      <c r="AE18" s="1399"/>
      <c r="AF18" s="1399"/>
      <c r="AG18" s="1399"/>
      <c r="AH18" s="1399"/>
      <c r="AI18" s="1399"/>
      <c r="AJ18" s="1399"/>
      <c r="AK18" s="1399"/>
      <c r="AL18" s="1399"/>
      <c r="AM18" s="1399"/>
      <c r="AN18" s="1399"/>
      <c r="AO18" s="1399"/>
      <c r="AP18" s="1399"/>
      <c r="AQ18" s="1400"/>
      <c r="AR18" s="457"/>
    </row>
    <row r="19" spans="2:44" ht="15" customHeight="1">
      <c r="B19" s="1393" t="s">
        <v>2548</v>
      </c>
      <c r="C19" s="1393"/>
      <c r="D19" s="1393"/>
      <c r="E19" s="1393"/>
      <c r="F19" s="1393"/>
      <c r="G19" s="1393"/>
      <c r="H19" s="1393"/>
      <c r="I19" s="1393"/>
      <c r="J19" s="1393"/>
      <c r="K19" s="1393"/>
      <c r="L19" s="1393"/>
      <c r="M19" s="1393"/>
      <c r="N19" s="1393"/>
      <c r="O19" s="475" t="s">
        <v>16</v>
      </c>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69"/>
      <c r="AK19" s="1369"/>
      <c r="AL19" s="1369"/>
      <c r="AM19" s="1369"/>
      <c r="AN19" s="1369"/>
      <c r="AO19" s="1369"/>
      <c r="AP19" s="1369"/>
      <c r="AQ19" s="1370"/>
      <c r="AR19" s="465"/>
    </row>
    <row r="20" spans="2:44" ht="15" customHeight="1">
      <c r="B20" s="1393"/>
      <c r="C20" s="1393"/>
      <c r="D20" s="1393"/>
      <c r="E20" s="1393"/>
      <c r="F20" s="1393"/>
      <c r="G20" s="1393"/>
      <c r="H20" s="1393"/>
      <c r="I20" s="1393"/>
      <c r="J20" s="1393"/>
      <c r="K20" s="1393"/>
      <c r="L20" s="1393"/>
      <c r="M20" s="1393"/>
      <c r="N20" s="1393"/>
      <c r="O20" s="1405"/>
      <c r="P20" s="1406"/>
      <c r="Q20" s="1406"/>
      <c r="R20" s="1406"/>
      <c r="S20" s="1406"/>
      <c r="T20" s="1406"/>
      <c r="U20" s="1406"/>
      <c r="V20" s="1406"/>
      <c r="W20" s="1406"/>
      <c r="X20" s="1406"/>
      <c r="Y20" s="1406"/>
      <c r="Z20" s="1406"/>
      <c r="AA20" s="1406"/>
      <c r="AB20" s="1406"/>
      <c r="AC20" s="1406"/>
      <c r="AD20" s="1406"/>
      <c r="AE20" s="1406"/>
      <c r="AF20" s="1406"/>
      <c r="AG20" s="1406"/>
      <c r="AH20" s="1406"/>
      <c r="AI20" s="1406"/>
      <c r="AJ20" s="1406"/>
      <c r="AK20" s="1406"/>
      <c r="AL20" s="1406"/>
      <c r="AM20" s="1406"/>
      <c r="AN20" s="1406"/>
      <c r="AO20" s="1406"/>
      <c r="AP20" s="1406"/>
      <c r="AQ20" s="1407"/>
      <c r="AR20" s="465"/>
    </row>
    <row r="21" spans="2:44" ht="15" customHeight="1">
      <c r="B21" s="1393"/>
      <c r="C21" s="1393"/>
      <c r="D21" s="1393"/>
      <c r="E21" s="1393"/>
      <c r="F21" s="1393"/>
      <c r="G21" s="1393"/>
      <c r="H21" s="1393"/>
      <c r="I21" s="1393"/>
      <c r="J21" s="1393"/>
      <c r="K21" s="1393"/>
      <c r="L21" s="1393"/>
      <c r="M21" s="1393"/>
      <c r="N21" s="1393"/>
      <c r="O21" s="1408"/>
      <c r="P21" s="1409"/>
      <c r="Q21" s="1409"/>
      <c r="R21" s="1409"/>
      <c r="S21" s="1409"/>
      <c r="T21" s="1409"/>
      <c r="U21" s="1409"/>
      <c r="V21" s="1409"/>
      <c r="W21" s="1409"/>
      <c r="X21" s="1409"/>
      <c r="Y21" s="1409"/>
      <c r="Z21" s="1409"/>
      <c r="AA21" s="1409"/>
      <c r="AB21" s="1409"/>
      <c r="AC21" s="1409"/>
      <c r="AD21" s="1409"/>
      <c r="AE21" s="1409"/>
      <c r="AF21" s="1409"/>
      <c r="AG21" s="1409"/>
      <c r="AH21" s="1409"/>
      <c r="AI21" s="1409"/>
      <c r="AJ21" s="1409"/>
      <c r="AK21" s="1409"/>
      <c r="AL21" s="1409"/>
      <c r="AM21" s="1409"/>
      <c r="AN21" s="1409"/>
      <c r="AO21" s="1409"/>
      <c r="AP21" s="1409"/>
      <c r="AQ21" s="1410"/>
      <c r="AR21" s="465"/>
    </row>
    <row r="22" spans="2:44" ht="15" customHeight="1">
      <c r="B22" s="1393" t="s">
        <v>2549</v>
      </c>
      <c r="C22" s="1393"/>
      <c r="D22" s="1393"/>
      <c r="E22" s="1393"/>
      <c r="F22" s="1393"/>
      <c r="G22" s="1393"/>
      <c r="H22" s="1393"/>
      <c r="I22" s="1393"/>
      <c r="J22" s="1393"/>
      <c r="K22" s="1393"/>
      <c r="L22" s="1393"/>
      <c r="M22" s="1393"/>
      <c r="N22" s="1393"/>
      <c r="O22" s="475" t="s">
        <v>16</v>
      </c>
      <c r="P22" s="1369"/>
      <c r="Q22" s="1369"/>
      <c r="R22" s="1369"/>
      <c r="S22" s="1369"/>
      <c r="T22" s="1369"/>
      <c r="U22" s="1369"/>
      <c r="V22" s="1369"/>
      <c r="W22" s="1369"/>
      <c r="X22" s="1369"/>
      <c r="Y22" s="1369"/>
      <c r="Z22" s="1369"/>
      <c r="AA22" s="1369"/>
      <c r="AB22" s="1369"/>
      <c r="AC22" s="1369"/>
      <c r="AD22" s="1369"/>
      <c r="AE22" s="1369"/>
      <c r="AF22" s="1369"/>
      <c r="AG22" s="1369"/>
      <c r="AH22" s="1369"/>
      <c r="AI22" s="1369"/>
      <c r="AJ22" s="1369"/>
      <c r="AK22" s="1369"/>
      <c r="AL22" s="1369"/>
      <c r="AM22" s="1369"/>
      <c r="AN22" s="1369"/>
      <c r="AO22" s="1369"/>
      <c r="AP22" s="1369"/>
      <c r="AQ22" s="1370"/>
      <c r="AR22" s="465"/>
    </row>
    <row r="23" spans="2:44" ht="15" customHeight="1">
      <c r="B23" s="1393"/>
      <c r="C23" s="1393"/>
      <c r="D23" s="1393"/>
      <c r="E23" s="1393"/>
      <c r="F23" s="1393"/>
      <c r="G23" s="1393"/>
      <c r="H23" s="1393"/>
      <c r="I23" s="1393"/>
      <c r="J23" s="1393"/>
      <c r="K23" s="1393"/>
      <c r="L23" s="1393"/>
      <c r="M23" s="1393"/>
      <c r="N23" s="1393"/>
      <c r="O23" s="1405"/>
      <c r="P23" s="1406"/>
      <c r="Q23" s="1406"/>
      <c r="R23" s="1406"/>
      <c r="S23" s="1406"/>
      <c r="T23" s="1406"/>
      <c r="U23" s="1406"/>
      <c r="V23" s="1406"/>
      <c r="W23" s="1406"/>
      <c r="X23" s="1406"/>
      <c r="Y23" s="1406"/>
      <c r="Z23" s="1406"/>
      <c r="AA23" s="1406"/>
      <c r="AB23" s="1406"/>
      <c r="AC23" s="1406"/>
      <c r="AD23" s="1406"/>
      <c r="AE23" s="1406"/>
      <c r="AF23" s="1406"/>
      <c r="AG23" s="1406"/>
      <c r="AH23" s="1406"/>
      <c r="AI23" s="1406"/>
      <c r="AJ23" s="1406"/>
      <c r="AK23" s="1406"/>
      <c r="AL23" s="1406"/>
      <c r="AM23" s="1406"/>
      <c r="AN23" s="1406"/>
      <c r="AO23" s="1406"/>
      <c r="AP23" s="1406"/>
      <c r="AQ23" s="1407"/>
      <c r="AR23" s="466"/>
    </row>
    <row r="24" spans="2:44" ht="15" customHeight="1">
      <c r="B24" s="1393"/>
      <c r="C24" s="1393"/>
      <c r="D24" s="1393"/>
      <c r="E24" s="1393"/>
      <c r="F24" s="1393"/>
      <c r="G24" s="1393"/>
      <c r="H24" s="1393"/>
      <c r="I24" s="1393"/>
      <c r="J24" s="1393"/>
      <c r="K24" s="1393"/>
      <c r="L24" s="1393"/>
      <c r="M24" s="1393"/>
      <c r="N24" s="1393"/>
      <c r="O24" s="1408"/>
      <c r="P24" s="1409"/>
      <c r="Q24" s="1409"/>
      <c r="R24" s="1409"/>
      <c r="S24" s="1409"/>
      <c r="T24" s="1409"/>
      <c r="U24" s="1409"/>
      <c r="V24" s="1409"/>
      <c r="W24" s="1409"/>
      <c r="X24" s="1409"/>
      <c r="Y24" s="1409"/>
      <c r="Z24" s="1409"/>
      <c r="AA24" s="1409"/>
      <c r="AB24" s="1409"/>
      <c r="AC24" s="1409"/>
      <c r="AD24" s="1409"/>
      <c r="AE24" s="1409"/>
      <c r="AF24" s="1409"/>
      <c r="AG24" s="1409"/>
      <c r="AH24" s="1409"/>
      <c r="AI24" s="1409"/>
      <c r="AJ24" s="1409"/>
      <c r="AK24" s="1409"/>
      <c r="AL24" s="1409"/>
      <c r="AM24" s="1409"/>
      <c r="AN24" s="1409"/>
      <c r="AO24" s="1409"/>
      <c r="AP24" s="1409"/>
      <c r="AQ24" s="1410"/>
      <c r="AR24" s="455"/>
    </row>
    <row r="25" spans="2:44" ht="15" customHeight="1">
      <c r="B25" s="1394" t="s">
        <v>2550</v>
      </c>
      <c r="C25" s="1394"/>
      <c r="D25" s="1394"/>
      <c r="E25" s="1394"/>
      <c r="F25" s="1394"/>
      <c r="G25" s="1394"/>
      <c r="H25" s="1394"/>
      <c r="I25" s="1394"/>
      <c r="J25" s="1394"/>
      <c r="K25" s="1394"/>
      <c r="L25" s="1394"/>
      <c r="M25" s="1394"/>
      <c r="N25" s="1394"/>
      <c r="O25" s="1411"/>
      <c r="P25" s="1412"/>
      <c r="Q25" s="1412"/>
      <c r="R25" s="1412"/>
      <c r="S25" s="1412"/>
      <c r="T25" s="1412"/>
      <c r="U25" s="1412"/>
      <c r="V25" s="1412"/>
      <c r="W25" s="1412"/>
      <c r="X25" s="1412"/>
      <c r="Y25" s="1412"/>
      <c r="Z25" s="1412"/>
      <c r="AA25" s="1412"/>
      <c r="AB25" s="1412"/>
      <c r="AC25" s="1412"/>
      <c r="AD25" s="1412"/>
      <c r="AE25" s="1412"/>
      <c r="AF25" s="1412"/>
      <c r="AG25" s="1412"/>
      <c r="AH25" s="1412"/>
      <c r="AI25" s="1412"/>
      <c r="AJ25" s="1412"/>
      <c r="AK25" s="1412"/>
      <c r="AL25" s="1412"/>
      <c r="AM25" s="1412"/>
      <c r="AN25" s="1412"/>
      <c r="AO25" s="1412"/>
      <c r="AP25" s="1412"/>
      <c r="AQ25" s="1413"/>
      <c r="AR25" s="462"/>
    </row>
    <row r="26" spans="2:44" ht="15" customHeight="1">
      <c r="B26" s="1394"/>
      <c r="C26" s="1394"/>
      <c r="D26" s="1394"/>
      <c r="E26" s="1394"/>
      <c r="F26" s="1394"/>
      <c r="G26" s="1394"/>
      <c r="H26" s="1394"/>
      <c r="I26" s="1394"/>
      <c r="J26" s="1394"/>
      <c r="K26" s="1394"/>
      <c r="L26" s="1394"/>
      <c r="M26" s="1394"/>
      <c r="N26" s="1394"/>
      <c r="O26" s="1371"/>
      <c r="P26" s="1372"/>
      <c r="Q26" s="1372"/>
      <c r="R26" s="1372"/>
      <c r="S26" s="1372"/>
      <c r="T26" s="1372"/>
      <c r="U26" s="1372"/>
      <c r="V26" s="1372"/>
      <c r="W26" s="1372"/>
      <c r="X26" s="1372"/>
      <c r="Y26" s="1372"/>
      <c r="Z26" s="1372"/>
      <c r="AA26" s="1372"/>
      <c r="AB26" s="1372"/>
      <c r="AC26" s="1372"/>
      <c r="AD26" s="1372"/>
      <c r="AE26" s="1372"/>
      <c r="AF26" s="1372"/>
      <c r="AG26" s="1372"/>
      <c r="AH26" s="1372"/>
      <c r="AI26" s="1372"/>
      <c r="AJ26" s="1372"/>
      <c r="AK26" s="1372"/>
      <c r="AL26" s="1372"/>
      <c r="AM26" s="1372"/>
      <c r="AN26" s="1372"/>
      <c r="AO26" s="1372"/>
      <c r="AP26" s="1372"/>
      <c r="AQ26" s="1373"/>
      <c r="AR26" s="462"/>
    </row>
    <row r="27" spans="2:44" ht="15" customHeight="1">
      <c r="B27" s="1394"/>
      <c r="C27" s="1394"/>
      <c r="D27" s="1394"/>
      <c r="E27" s="1394"/>
      <c r="F27" s="1394"/>
      <c r="G27" s="1394"/>
      <c r="H27" s="1394"/>
      <c r="I27" s="1394"/>
      <c r="J27" s="1394"/>
      <c r="K27" s="1394"/>
      <c r="L27" s="1394"/>
      <c r="M27" s="1394"/>
      <c r="N27" s="1394"/>
      <c r="O27" s="1374"/>
      <c r="P27" s="1375"/>
      <c r="Q27" s="1375"/>
      <c r="R27" s="1375"/>
      <c r="S27" s="1375"/>
      <c r="T27" s="1375"/>
      <c r="U27" s="1375"/>
      <c r="V27" s="1375"/>
      <c r="W27" s="1375"/>
      <c r="X27" s="1375"/>
      <c r="Y27" s="1375"/>
      <c r="Z27" s="1375"/>
      <c r="AA27" s="1375"/>
      <c r="AB27" s="1375"/>
      <c r="AC27" s="1375"/>
      <c r="AD27" s="1375"/>
      <c r="AE27" s="1375"/>
      <c r="AF27" s="1375"/>
      <c r="AG27" s="1375"/>
      <c r="AH27" s="1375"/>
      <c r="AI27" s="1375"/>
      <c r="AJ27" s="1375"/>
      <c r="AK27" s="1375"/>
      <c r="AL27" s="1375"/>
      <c r="AM27" s="1375"/>
      <c r="AN27" s="1375"/>
      <c r="AO27" s="1375"/>
      <c r="AP27" s="1375"/>
      <c r="AQ27" s="1376"/>
      <c r="AR27" s="462"/>
    </row>
    <row r="28" spans="2:44" ht="15" customHeight="1">
      <c r="C28" s="457" t="s">
        <v>2551</v>
      </c>
      <c r="D28" s="457"/>
      <c r="E28" s="460"/>
      <c r="F28" s="460"/>
      <c r="G28" s="460"/>
      <c r="H28" s="460"/>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row>
    <row r="29" spans="2:44" ht="15" customHeight="1">
      <c r="C29" s="457"/>
      <c r="D29" s="457"/>
      <c r="E29" s="460"/>
      <c r="F29" s="460"/>
      <c r="G29" s="460"/>
      <c r="H29" s="460"/>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row>
    <row r="30" spans="2:44" ht="15" customHeight="1">
      <c r="B30" s="1366" t="s">
        <v>2552</v>
      </c>
      <c r="C30" s="1367"/>
      <c r="D30" s="1367"/>
      <c r="E30" s="1367"/>
      <c r="F30" s="1367"/>
      <c r="G30" s="1367"/>
      <c r="H30" s="1367"/>
      <c r="I30" s="1367"/>
      <c r="J30" s="1367"/>
      <c r="K30" s="1367"/>
      <c r="L30" s="1367"/>
      <c r="M30" s="1367"/>
      <c r="N30" s="1367"/>
      <c r="O30" s="1367"/>
      <c r="P30" s="1367"/>
      <c r="Q30" s="1367"/>
      <c r="R30" s="1367"/>
      <c r="S30" s="1367"/>
      <c r="T30" s="1367"/>
      <c r="U30" s="1367"/>
      <c r="V30" s="1367"/>
      <c r="W30" s="1367"/>
      <c r="X30" s="1367"/>
      <c r="Y30" s="1367"/>
      <c r="Z30" s="1367"/>
      <c r="AA30" s="1367"/>
      <c r="AB30" s="1367"/>
      <c r="AC30" s="1367"/>
      <c r="AD30" s="1367"/>
      <c r="AE30" s="1367"/>
      <c r="AF30" s="1367"/>
      <c r="AG30" s="1367"/>
      <c r="AH30" s="1367"/>
      <c r="AI30" s="1367"/>
      <c r="AJ30" s="1367"/>
      <c r="AK30" s="1367"/>
      <c r="AL30" s="1367"/>
      <c r="AM30" s="1367"/>
      <c r="AN30" s="1367"/>
      <c r="AO30" s="1367"/>
      <c r="AP30" s="1367"/>
      <c r="AQ30" s="1368"/>
      <c r="AR30" s="462"/>
    </row>
    <row r="31" spans="2:44" ht="15" customHeight="1">
      <c r="B31" s="1387" t="s">
        <v>2553</v>
      </c>
      <c r="C31" s="1388"/>
      <c r="D31" s="1388"/>
      <c r="E31" s="1388"/>
      <c r="F31" s="1388"/>
      <c r="G31" s="1388"/>
      <c r="H31" s="1388"/>
      <c r="I31" s="1388"/>
      <c r="J31" s="1388"/>
      <c r="K31" s="1388"/>
      <c r="L31" s="1388"/>
      <c r="M31" s="1388"/>
      <c r="N31" s="1389"/>
      <c r="O31" s="473" t="s">
        <v>2554</v>
      </c>
      <c r="P31" s="474"/>
      <c r="Q31" s="474"/>
      <c r="R31" s="1351"/>
      <c r="S31" s="1351"/>
      <c r="T31" s="1351"/>
      <c r="U31" s="1351"/>
      <c r="V31" s="1351"/>
      <c r="W31" s="1351"/>
      <c r="X31" s="1351"/>
      <c r="Y31" s="1351"/>
      <c r="Z31" s="1351"/>
      <c r="AA31" s="1351"/>
      <c r="AB31" s="1351"/>
      <c r="AC31" s="1351"/>
      <c r="AD31" s="1351"/>
      <c r="AE31" s="1351"/>
      <c r="AF31" s="1351"/>
      <c r="AG31" s="1351"/>
      <c r="AH31" s="1351"/>
      <c r="AI31" s="1351"/>
      <c r="AJ31" s="1351"/>
      <c r="AK31" s="1351"/>
      <c r="AL31" s="1351"/>
      <c r="AM31" s="1351"/>
      <c r="AN31" s="1351"/>
      <c r="AO31" s="1351"/>
      <c r="AP31" s="1351"/>
      <c r="AQ31" s="1352"/>
    </row>
    <row r="32" spans="2:44" ht="15" customHeight="1">
      <c r="B32" s="1381"/>
      <c r="C32" s="1382"/>
      <c r="D32" s="1382"/>
      <c r="E32" s="1382"/>
      <c r="F32" s="1382"/>
      <c r="G32" s="1382"/>
      <c r="H32" s="1382"/>
      <c r="I32" s="1382"/>
      <c r="J32" s="1382"/>
      <c r="K32" s="1382"/>
      <c r="L32" s="1382"/>
      <c r="M32" s="1382"/>
      <c r="N32" s="1383"/>
      <c r="O32" s="1415"/>
      <c r="P32" s="1416"/>
      <c r="Q32" s="1416"/>
      <c r="R32" s="1416"/>
      <c r="S32" s="1416"/>
      <c r="T32" s="1416"/>
      <c r="U32" s="1416"/>
      <c r="V32" s="1416"/>
      <c r="W32" s="1416"/>
      <c r="X32" s="1416"/>
      <c r="Y32" s="1416"/>
      <c r="Z32" s="1416"/>
      <c r="AA32" s="1416"/>
      <c r="AB32" s="1416"/>
      <c r="AC32" s="1416"/>
      <c r="AD32" s="1416"/>
      <c r="AE32" s="1416"/>
      <c r="AF32" s="1416"/>
      <c r="AG32" s="1416"/>
      <c r="AH32" s="1416"/>
      <c r="AI32" s="1416"/>
      <c r="AJ32" s="1416"/>
      <c r="AK32" s="1416"/>
      <c r="AL32" s="1416"/>
      <c r="AM32" s="1416"/>
      <c r="AN32" s="1416"/>
      <c r="AO32" s="1416"/>
      <c r="AP32" s="1416"/>
      <c r="AQ32" s="1417"/>
      <c r="AR32" s="462"/>
    </row>
    <row r="33" spans="2:44" ht="15" customHeight="1">
      <c r="B33" s="1381"/>
      <c r="C33" s="1382"/>
      <c r="D33" s="1382"/>
      <c r="E33" s="1382"/>
      <c r="F33" s="1382"/>
      <c r="G33" s="1382"/>
      <c r="H33" s="1382"/>
      <c r="I33" s="1382"/>
      <c r="J33" s="1382"/>
      <c r="K33" s="1382"/>
      <c r="L33" s="1382"/>
      <c r="M33" s="1382"/>
      <c r="N33" s="1383"/>
      <c r="O33" s="1374"/>
      <c r="P33" s="1375"/>
      <c r="Q33" s="1375"/>
      <c r="R33" s="1375"/>
      <c r="S33" s="1375"/>
      <c r="T33" s="1375"/>
      <c r="U33" s="1375"/>
      <c r="V33" s="1375"/>
      <c r="W33" s="1375"/>
      <c r="X33" s="1375"/>
      <c r="Y33" s="1375"/>
      <c r="Z33" s="1375"/>
      <c r="AA33" s="1375"/>
      <c r="AB33" s="1375"/>
      <c r="AC33" s="1375"/>
      <c r="AD33" s="1375"/>
      <c r="AE33" s="1375"/>
      <c r="AF33" s="1375"/>
      <c r="AG33" s="1375"/>
      <c r="AH33" s="1375"/>
      <c r="AI33" s="1375"/>
      <c r="AJ33" s="1375"/>
      <c r="AK33" s="1375"/>
      <c r="AL33" s="1375"/>
      <c r="AM33" s="1375"/>
      <c r="AN33" s="1375"/>
      <c r="AO33" s="1375"/>
      <c r="AP33" s="1375"/>
      <c r="AQ33" s="1376"/>
      <c r="AR33" s="462"/>
    </row>
    <row r="34" spans="2:44" ht="15" customHeight="1">
      <c r="B34" s="1381" t="s">
        <v>2555</v>
      </c>
      <c r="C34" s="1382"/>
      <c r="D34" s="1382"/>
      <c r="E34" s="1382"/>
      <c r="F34" s="1382"/>
      <c r="G34" s="1382"/>
      <c r="H34" s="1382"/>
      <c r="I34" s="1382"/>
      <c r="J34" s="1382"/>
      <c r="K34" s="1382"/>
      <c r="L34" s="1382"/>
      <c r="M34" s="1382"/>
      <c r="N34" s="1383"/>
      <c r="O34" s="475" t="s">
        <v>16</v>
      </c>
      <c r="P34" s="1369"/>
      <c r="Q34" s="1369"/>
      <c r="R34" s="1369"/>
      <c r="S34" s="1369"/>
      <c r="T34" s="1369"/>
      <c r="U34" s="1369"/>
      <c r="V34" s="1369"/>
      <c r="W34" s="1369"/>
      <c r="X34" s="1369"/>
      <c r="Y34" s="1369"/>
      <c r="Z34" s="1369"/>
      <c r="AA34" s="1369"/>
      <c r="AB34" s="1369"/>
      <c r="AC34" s="1369"/>
      <c r="AD34" s="1369"/>
      <c r="AE34" s="1369"/>
      <c r="AF34" s="1369"/>
      <c r="AG34" s="1369"/>
      <c r="AH34" s="1369"/>
      <c r="AI34" s="1369"/>
      <c r="AJ34" s="1369"/>
      <c r="AK34" s="1369"/>
      <c r="AL34" s="1369"/>
      <c r="AM34" s="1369"/>
      <c r="AN34" s="1369"/>
      <c r="AO34" s="1369"/>
      <c r="AP34" s="1369"/>
      <c r="AQ34" s="1370"/>
      <c r="AR34" s="467"/>
    </row>
    <row r="35" spans="2:44" ht="15" customHeight="1">
      <c r="B35" s="1381"/>
      <c r="C35" s="1382"/>
      <c r="D35" s="1382"/>
      <c r="E35" s="1382"/>
      <c r="F35" s="1382"/>
      <c r="G35" s="1382"/>
      <c r="H35" s="1382"/>
      <c r="I35" s="1382"/>
      <c r="J35" s="1382"/>
      <c r="K35" s="1382"/>
      <c r="L35" s="1382"/>
      <c r="M35" s="1382"/>
      <c r="N35" s="1383"/>
      <c r="O35" s="1371"/>
      <c r="P35" s="1372"/>
      <c r="Q35" s="1372"/>
      <c r="R35" s="1372"/>
      <c r="S35" s="1372"/>
      <c r="T35" s="1372"/>
      <c r="U35" s="1372"/>
      <c r="V35" s="1372"/>
      <c r="W35" s="1372"/>
      <c r="X35" s="1372"/>
      <c r="Y35" s="1372"/>
      <c r="Z35" s="1372"/>
      <c r="AA35" s="1372"/>
      <c r="AB35" s="1372"/>
      <c r="AC35" s="1372"/>
      <c r="AD35" s="1372"/>
      <c r="AE35" s="1372"/>
      <c r="AF35" s="1372"/>
      <c r="AG35" s="1372"/>
      <c r="AH35" s="1372"/>
      <c r="AI35" s="1372"/>
      <c r="AJ35" s="1372"/>
      <c r="AK35" s="1372"/>
      <c r="AL35" s="1372"/>
      <c r="AM35" s="1372"/>
      <c r="AN35" s="1372"/>
      <c r="AO35" s="1372"/>
      <c r="AP35" s="1372"/>
      <c r="AQ35" s="1373"/>
      <c r="AR35" s="462"/>
    </row>
    <row r="36" spans="2:44" ht="15" customHeight="1">
      <c r="B36" s="1384"/>
      <c r="C36" s="1385"/>
      <c r="D36" s="1385"/>
      <c r="E36" s="1385"/>
      <c r="F36" s="1385"/>
      <c r="G36" s="1385"/>
      <c r="H36" s="1385"/>
      <c r="I36" s="1385"/>
      <c r="J36" s="1385"/>
      <c r="K36" s="1385"/>
      <c r="L36" s="1385"/>
      <c r="M36" s="1385"/>
      <c r="N36" s="1386"/>
      <c r="O36" s="1374"/>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c r="AK36" s="1375"/>
      <c r="AL36" s="1375"/>
      <c r="AM36" s="1375"/>
      <c r="AN36" s="1375"/>
      <c r="AO36" s="1375"/>
      <c r="AP36" s="1375"/>
      <c r="AQ36" s="1376"/>
      <c r="AR36" s="462"/>
    </row>
    <row r="37" spans="2:44" ht="15" customHeight="1">
      <c r="B37" s="1364" t="s">
        <v>2556</v>
      </c>
      <c r="C37" s="1356"/>
      <c r="D37" s="1356"/>
      <c r="E37" s="1356"/>
      <c r="F37" s="1356"/>
      <c r="G37" s="1356"/>
      <c r="H37" s="1356"/>
      <c r="I37" s="1356"/>
      <c r="J37" s="1356"/>
      <c r="K37" s="1356"/>
      <c r="L37" s="1356"/>
      <c r="M37" s="1356"/>
      <c r="N37" s="1358"/>
      <c r="O37" s="1404"/>
      <c r="P37" s="1404"/>
      <c r="Q37" s="1404"/>
      <c r="R37" s="1404"/>
      <c r="S37" s="1404"/>
      <c r="T37" s="1404"/>
      <c r="U37" s="1404"/>
      <c r="V37" s="1404"/>
      <c r="W37" s="1404"/>
      <c r="X37" s="1404"/>
      <c r="Y37" s="1403" t="s">
        <v>2557</v>
      </c>
      <c r="Z37" s="1403"/>
      <c r="AA37" s="1403"/>
      <c r="AB37" s="1403"/>
      <c r="AC37" s="1403"/>
      <c r="AD37" s="1404"/>
      <c r="AE37" s="1404"/>
      <c r="AF37" s="1404"/>
      <c r="AG37" s="1404"/>
      <c r="AH37" s="1404"/>
      <c r="AI37" s="1404"/>
      <c r="AJ37" s="1404"/>
      <c r="AK37" s="1404"/>
      <c r="AL37" s="1404"/>
      <c r="AM37" s="1404"/>
      <c r="AN37" s="1404"/>
      <c r="AO37" s="1404"/>
      <c r="AP37" s="1404"/>
      <c r="AQ37" s="1404"/>
    </row>
    <row r="38" spans="2:44" ht="15" customHeight="1">
      <c r="B38" s="1365"/>
      <c r="C38" s="1357"/>
      <c r="D38" s="1357"/>
      <c r="E38" s="1357"/>
      <c r="F38" s="1357"/>
      <c r="G38" s="1357"/>
      <c r="H38" s="1357"/>
      <c r="I38" s="1357"/>
      <c r="J38" s="1357"/>
      <c r="K38" s="1357"/>
      <c r="L38" s="1357"/>
      <c r="M38" s="1357"/>
      <c r="N38" s="1359"/>
      <c r="O38" s="1404"/>
      <c r="P38" s="1404"/>
      <c r="Q38" s="1404"/>
      <c r="R38" s="1404"/>
      <c r="S38" s="1404"/>
      <c r="T38" s="1404"/>
      <c r="U38" s="1404"/>
      <c r="V38" s="1404"/>
      <c r="W38" s="1404"/>
      <c r="X38" s="1404"/>
      <c r="Y38" s="1403"/>
      <c r="Z38" s="1403"/>
      <c r="AA38" s="1403"/>
      <c r="AB38" s="1403"/>
      <c r="AC38" s="1403"/>
      <c r="AD38" s="1404"/>
      <c r="AE38" s="1404"/>
      <c r="AF38" s="1404"/>
      <c r="AG38" s="1404"/>
      <c r="AH38" s="1404"/>
      <c r="AI38" s="1404"/>
      <c r="AJ38" s="1404"/>
      <c r="AK38" s="1404"/>
      <c r="AL38" s="1404"/>
      <c r="AM38" s="1404"/>
      <c r="AN38" s="1404"/>
      <c r="AO38" s="1404"/>
      <c r="AP38" s="1404"/>
      <c r="AQ38" s="1404"/>
    </row>
    <row r="39" spans="2:44" ht="15" customHeight="1">
      <c r="C39" s="457" t="s">
        <v>2558</v>
      </c>
      <c r="D39" s="457"/>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8"/>
      <c r="AJ39" s="468"/>
      <c r="AK39" s="461"/>
      <c r="AL39" s="461"/>
      <c r="AM39" s="461"/>
      <c r="AN39" s="461"/>
      <c r="AO39" s="461"/>
      <c r="AP39" s="461"/>
      <c r="AQ39" s="461"/>
      <c r="AR39" s="461"/>
    </row>
    <row r="40" spans="2:44" ht="15" customHeight="1">
      <c r="C40" s="469"/>
      <c r="D40" s="469"/>
      <c r="E40" s="469"/>
      <c r="F40" s="469"/>
      <c r="G40" s="469"/>
      <c r="H40" s="469"/>
      <c r="I40" s="470"/>
      <c r="J40" s="470"/>
      <c r="K40" s="470"/>
      <c r="L40" s="470"/>
      <c r="M40" s="470"/>
      <c r="N40" s="470"/>
      <c r="O40" s="470"/>
      <c r="P40" s="470"/>
      <c r="Q40" s="470"/>
      <c r="R40" s="470"/>
      <c r="S40" s="470"/>
      <c r="T40" s="470"/>
    </row>
    <row r="41" spans="2:44" ht="15" customHeight="1">
      <c r="B41" s="1355" t="s">
        <v>2559</v>
      </c>
      <c r="C41" s="1355"/>
      <c r="D41" s="1355"/>
      <c r="E41" s="1355"/>
      <c r="F41" s="1355"/>
      <c r="G41" s="1355"/>
      <c r="H41" s="1356" t="s">
        <v>2560</v>
      </c>
      <c r="I41" s="1356"/>
      <c r="J41" s="1356"/>
      <c r="K41" s="1360"/>
      <c r="L41" s="1360"/>
      <c r="M41" s="1360"/>
      <c r="N41" s="1360"/>
      <c r="O41" s="1360"/>
      <c r="P41" s="1360"/>
      <c r="Q41" s="1356" t="s">
        <v>2120</v>
      </c>
      <c r="R41" s="1356"/>
      <c r="S41" s="1362"/>
      <c r="T41" s="1362"/>
      <c r="U41" s="1362"/>
      <c r="V41" s="1362"/>
      <c r="W41" s="1356" t="s">
        <v>2481</v>
      </c>
      <c r="X41" s="1356"/>
      <c r="Y41" s="471"/>
      <c r="Z41" s="1360"/>
      <c r="AA41" s="1360"/>
      <c r="AB41" s="1360"/>
      <c r="AC41" s="1356" t="s">
        <v>2228</v>
      </c>
      <c r="AD41" s="1358"/>
    </row>
    <row r="42" spans="2:44" ht="15" customHeight="1">
      <c r="B42" s="1355"/>
      <c r="C42" s="1355"/>
      <c r="D42" s="1355"/>
      <c r="E42" s="1355"/>
      <c r="F42" s="1355"/>
      <c r="G42" s="1355"/>
      <c r="H42" s="1357"/>
      <c r="I42" s="1357"/>
      <c r="J42" s="1357"/>
      <c r="K42" s="1361"/>
      <c r="L42" s="1361"/>
      <c r="M42" s="1361"/>
      <c r="N42" s="1361"/>
      <c r="O42" s="1361"/>
      <c r="P42" s="1361"/>
      <c r="Q42" s="1357"/>
      <c r="R42" s="1357"/>
      <c r="S42" s="1363"/>
      <c r="T42" s="1363"/>
      <c r="U42" s="1363"/>
      <c r="V42" s="1363"/>
      <c r="W42" s="1357"/>
      <c r="X42" s="1357"/>
      <c r="Y42" s="472"/>
      <c r="Z42" s="1361"/>
      <c r="AA42" s="1361"/>
      <c r="AB42" s="1361"/>
      <c r="AC42" s="1357"/>
      <c r="AD42" s="1359"/>
    </row>
    <row r="44" spans="2:44" ht="15" customHeight="1">
      <c r="C44" s="456" t="s">
        <v>2561</v>
      </c>
      <c r="G44" s="456" t="s">
        <v>2562</v>
      </c>
    </row>
    <row r="45" spans="2:44" ht="15" customHeight="1">
      <c r="B45" s="1354" t="s">
        <v>2563</v>
      </c>
      <c r="C45" s="1354"/>
      <c r="D45" s="1354"/>
      <c r="E45" s="1354"/>
      <c r="F45" s="1354"/>
      <c r="G45" s="1354"/>
      <c r="H45" s="1354"/>
      <c r="I45" s="1354"/>
      <c r="J45" s="1354"/>
      <c r="K45" s="1354"/>
      <c r="L45" s="1354"/>
      <c r="M45" s="1354"/>
      <c r="N45" s="1354"/>
      <c r="O45" s="1354"/>
      <c r="P45" s="1354"/>
      <c r="Q45" s="1354"/>
      <c r="R45" s="1354"/>
      <c r="S45" s="1354"/>
      <c r="T45" s="1354"/>
      <c r="U45" s="1354"/>
      <c r="V45" s="1354"/>
      <c r="W45" s="1354"/>
      <c r="X45" s="1354"/>
      <c r="Y45" s="1354"/>
      <c r="Z45" s="1354"/>
      <c r="AA45" s="1354"/>
      <c r="AB45" s="1354"/>
      <c r="AC45" s="1354"/>
      <c r="AD45" s="1354"/>
      <c r="AE45" s="1354"/>
      <c r="AF45" s="1354"/>
      <c r="AG45" s="1354"/>
      <c r="AH45" s="1354"/>
      <c r="AI45" s="1354"/>
      <c r="AJ45" s="1354"/>
      <c r="AK45" s="1354"/>
      <c r="AL45" s="1354"/>
      <c r="AM45" s="1354"/>
      <c r="AN45" s="1354"/>
      <c r="AO45" s="1354"/>
      <c r="AP45" s="1354"/>
      <c r="AQ45" s="1354"/>
      <c r="AR45" s="462"/>
    </row>
    <row r="46" spans="2:44" ht="15" customHeight="1">
      <c r="B46" s="1354"/>
      <c r="C46" s="1354"/>
      <c r="D46" s="1354"/>
      <c r="E46" s="1354"/>
      <c r="F46" s="1354"/>
      <c r="G46" s="1354"/>
      <c r="H46" s="1354"/>
      <c r="I46" s="1354"/>
      <c r="J46" s="1354"/>
      <c r="K46" s="1354"/>
      <c r="L46" s="1354"/>
      <c r="M46" s="1354"/>
      <c r="N46" s="1354"/>
      <c r="O46" s="1354"/>
      <c r="P46" s="1354"/>
      <c r="Q46" s="1354"/>
      <c r="R46" s="1354"/>
      <c r="S46" s="1354"/>
      <c r="T46" s="1354"/>
      <c r="U46" s="1354"/>
      <c r="V46" s="1354"/>
      <c r="W46" s="1354"/>
      <c r="X46" s="1354"/>
      <c r="Y46" s="1354"/>
      <c r="Z46" s="1354"/>
      <c r="AA46" s="1354"/>
      <c r="AB46" s="1354"/>
      <c r="AC46" s="1354"/>
      <c r="AD46" s="1354"/>
      <c r="AE46" s="1354"/>
      <c r="AF46" s="1354"/>
      <c r="AG46" s="1354"/>
      <c r="AH46" s="1354"/>
      <c r="AI46" s="1354"/>
      <c r="AJ46" s="1354"/>
      <c r="AK46" s="1354"/>
      <c r="AL46" s="1354"/>
      <c r="AM46" s="1354"/>
      <c r="AN46" s="1354"/>
      <c r="AO46" s="1354"/>
      <c r="AP46" s="1354"/>
      <c r="AQ46" s="1354"/>
      <c r="AR46" s="462"/>
    </row>
    <row r="47" spans="2:44" ht="15" customHeight="1">
      <c r="B47" s="1354" t="s">
        <v>2570</v>
      </c>
      <c r="C47" s="1354"/>
      <c r="D47" s="1354"/>
      <c r="E47" s="1354"/>
      <c r="F47" s="1354"/>
      <c r="G47" s="1354"/>
      <c r="H47" s="1354"/>
      <c r="I47" s="1354"/>
      <c r="J47" s="1354"/>
      <c r="K47" s="1354"/>
      <c r="L47" s="1354"/>
      <c r="M47" s="1354"/>
      <c r="N47" s="1354"/>
      <c r="O47" s="1354"/>
      <c r="P47" s="1354"/>
      <c r="Q47" s="1354"/>
      <c r="R47" s="1354"/>
      <c r="S47" s="1354"/>
      <c r="T47" s="1354"/>
      <c r="U47" s="1354"/>
      <c r="V47" s="1354"/>
      <c r="W47" s="1354"/>
      <c r="X47" s="1354"/>
      <c r="Y47" s="1354"/>
      <c r="Z47" s="1354"/>
      <c r="AA47" s="1354"/>
      <c r="AB47" s="1354"/>
      <c r="AC47" s="1354"/>
      <c r="AD47" s="1354"/>
      <c r="AE47" s="1354"/>
      <c r="AF47" s="1354"/>
      <c r="AG47" s="1354"/>
      <c r="AH47" s="1354"/>
      <c r="AI47" s="1354"/>
      <c r="AJ47" s="1354"/>
      <c r="AK47" s="1354"/>
      <c r="AL47" s="1354"/>
      <c r="AM47" s="1354"/>
      <c r="AN47" s="1354"/>
      <c r="AO47" s="1354"/>
      <c r="AP47" s="1354"/>
      <c r="AQ47" s="1354"/>
      <c r="AR47" s="463"/>
    </row>
    <row r="48" spans="2:44" ht="15" customHeight="1">
      <c r="B48" s="1354"/>
      <c r="C48" s="1354"/>
      <c r="D48" s="1354"/>
      <c r="E48" s="1354"/>
      <c r="F48" s="1354"/>
      <c r="G48" s="1354"/>
      <c r="H48" s="1354"/>
      <c r="I48" s="1354"/>
      <c r="J48" s="1354"/>
      <c r="K48" s="1354"/>
      <c r="L48" s="1354"/>
      <c r="M48" s="1354"/>
      <c r="N48" s="1354"/>
      <c r="O48" s="1354"/>
      <c r="P48" s="1354"/>
      <c r="Q48" s="1354"/>
      <c r="R48" s="1354"/>
      <c r="S48" s="1354"/>
      <c r="T48" s="1354"/>
      <c r="U48" s="1354"/>
      <c r="V48" s="1354"/>
      <c r="W48" s="1354"/>
      <c r="X48" s="1354"/>
      <c r="Y48" s="1354"/>
      <c r="Z48" s="1354"/>
      <c r="AA48" s="1354"/>
      <c r="AB48" s="1354"/>
      <c r="AC48" s="1354"/>
      <c r="AD48" s="1354"/>
      <c r="AE48" s="1354"/>
      <c r="AF48" s="1354"/>
      <c r="AG48" s="1354"/>
      <c r="AH48" s="1354"/>
      <c r="AI48" s="1354"/>
      <c r="AJ48" s="1354"/>
      <c r="AK48" s="1354"/>
      <c r="AL48" s="1354"/>
      <c r="AM48" s="1354"/>
      <c r="AN48" s="1354"/>
      <c r="AO48" s="1354"/>
      <c r="AP48" s="1354"/>
      <c r="AQ48" s="1354"/>
      <c r="AR48" s="463"/>
    </row>
    <row r="49" spans="2:44" ht="15" customHeight="1">
      <c r="B49" s="1354"/>
      <c r="C49" s="1354"/>
      <c r="D49" s="1354"/>
      <c r="E49" s="1354"/>
      <c r="F49" s="1354"/>
      <c r="G49" s="1354"/>
      <c r="H49" s="1354"/>
      <c r="I49" s="1354"/>
      <c r="J49" s="1354"/>
      <c r="K49" s="1354"/>
      <c r="L49" s="1354"/>
      <c r="M49" s="1354"/>
      <c r="N49" s="1354"/>
      <c r="O49" s="1354"/>
      <c r="P49" s="1354"/>
      <c r="Q49" s="1354"/>
      <c r="R49" s="1354"/>
      <c r="S49" s="1354"/>
      <c r="T49" s="1354"/>
      <c r="U49" s="1354"/>
      <c r="V49" s="1354"/>
      <c r="W49" s="1354"/>
      <c r="X49" s="1354"/>
      <c r="Y49" s="1354"/>
      <c r="Z49" s="1354"/>
      <c r="AA49" s="1354"/>
      <c r="AB49" s="1354"/>
      <c r="AC49" s="1354"/>
      <c r="AD49" s="1354"/>
      <c r="AE49" s="1354"/>
      <c r="AF49" s="1354"/>
      <c r="AG49" s="1354"/>
      <c r="AH49" s="1354"/>
      <c r="AI49" s="1354"/>
      <c r="AJ49" s="1354"/>
      <c r="AK49" s="1354"/>
      <c r="AL49" s="1354"/>
      <c r="AM49" s="1354"/>
      <c r="AN49" s="1354"/>
      <c r="AO49" s="1354"/>
      <c r="AP49" s="1354"/>
      <c r="AQ49" s="1354"/>
      <c r="AR49" s="458"/>
    </row>
    <row r="50" spans="2:44" ht="15" customHeight="1">
      <c r="C50" s="456" t="s">
        <v>2564</v>
      </c>
    </row>
    <row r="51" spans="2:44" ht="15" customHeight="1">
      <c r="C51" s="455" t="s">
        <v>2565</v>
      </c>
      <c r="D51" s="455"/>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row>
    <row r="52" spans="2:44" ht="15" customHeight="1">
      <c r="C52" s="1350" t="s">
        <v>2566</v>
      </c>
      <c r="D52" s="1350"/>
      <c r="E52" s="1350"/>
      <c r="F52" s="1350"/>
      <c r="G52" s="1350"/>
      <c r="H52" s="1350"/>
      <c r="I52" s="1350"/>
      <c r="J52" s="1350"/>
      <c r="K52" s="1350"/>
      <c r="L52" s="1350"/>
      <c r="M52" s="1350"/>
      <c r="N52" s="1350"/>
      <c r="O52" s="1350"/>
      <c r="P52" s="1350"/>
      <c r="Q52" s="1350"/>
      <c r="R52" s="1350"/>
      <c r="S52" s="1350"/>
      <c r="T52" s="1350"/>
      <c r="U52" s="1350"/>
      <c r="V52" s="1350"/>
      <c r="W52" s="1350"/>
      <c r="X52" s="1350"/>
      <c r="Y52" s="1350"/>
      <c r="Z52" s="1350"/>
      <c r="AA52" s="1350"/>
      <c r="AB52" s="1350"/>
      <c r="AC52" s="1350"/>
      <c r="AD52" s="1350"/>
      <c r="AE52" s="1350"/>
      <c r="AF52" s="1350"/>
      <c r="AG52" s="1350"/>
      <c r="AH52" s="1350"/>
      <c r="AI52" s="1350"/>
      <c r="AJ52" s="1350"/>
      <c r="AK52" s="1350"/>
      <c r="AL52" s="1350"/>
      <c r="AM52" s="1350"/>
      <c r="AN52" s="1350"/>
      <c r="AO52" s="1350"/>
      <c r="AP52" s="1350"/>
      <c r="AQ52" s="1350"/>
      <c r="AR52" s="1350"/>
    </row>
  </sheetData>
  <mergeCells count="47">
    <mergeCell ref="AG3:AJ3"/>
    <mergeCell ref="AO3:AP3"/>
    <mergeCell ref="AL3:AM3"/>
    <mergeCell ref="Y37:AC38"/>
    <mergeCell ref="AD37:AQ38"/>
    <mergeCell ref="P19:AQ19"/>
    <mergeCell ref="O20:AQ21"/>
    <mergeCell ref="P22:AQ22"/>
    <mergeCell ref="O23:AQ24"/>
    <mergeCell ref="O25:AQ27"/>
    <mergeCell ref="B8:AQ8"/>
    <mergeCell ref="B10:AQ11"/>
    <mergeCell ref="B12:AQ12"/>
    <mergeCell ref="O37:X38"/>
    <mergeCell ref="O32:AQ33"/>
    <mergeCell ref="R31:AQ31"/>
    <mergeCell ref="P34:AQ34"/>
    <mergeCell ref="O35:AQ36"/>
    <mergeCell ref="O13:Z14"/>
    <mergeCell ref="B34:N36"/>
    <mergeCell ref="B31:N33"/>
    <mergeCell ref="AA13:AJ14"/>
    <mergeCell ref="AK13:AQ14"/>
    <mergeCell ref="B15:N15"/>
    <mergeCell ref="R15:AE15"/>
    <mergeCell ref="B16:N18"/>
    <mergeCell ref="B25:N27"/>
    <mergeCell ref="B22:N24"/>
    <mergeCell ref="B19:N21"/>
    <mergeCell ref="O17:AQ18"/>
    <mergeCell ref="O16:Q16"/>
    <mergeCell ref="C52:AR52"/>
    <mergeCell ref="R16:AQ16"/>
    <mergeCell ref="B7:AQ7"/>
    <mergeCell ref="B45:AQ46"/>
    <mergeCell ref="B47:AQ49"/>
    <mergeCell ref="B41:G42"/>
    <mergeCell ref="H41:J42"/>
    <mergeCell ref="Q41:R42"/>
    <mergeCell ref="AC41:AD42"/>
    <mergeCell ref="Z41:AB42"/>
    <mergeCell ref="K41:P42"/>
    <mergeCell ref="S41:V42"/>
    <mergeCell ref="W41:X42"/>
    <mergeCell ref="B13:N14"/>
    <mergeCell ref="B37:N38"/>
    <mergeCell ref="B30:AQ30"/>
  </mergeCells>
  <phoneticPr fontId="56"/>
  <pageMargins left="0.25" right="0.25" top="0.75" bottom="0.75" header="0.3" footer="0.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8353" r:id="rId4" name="Check Box 1">
              <controlPr defaultSize="0" autoFill="0" autoLine="0" autoPict="0">
                <anchor moveWithCells="1">
                  <from>
                    <xdr:col>0</xdr:col>
                    <xdr:colOff>66675</xdr:colOff>
                    <xdr:row>43</xdr:row>
                    <xdr:rowOff>123825</xdr:rowOff>
                  </from>
                  <to>
                    <xdr:col>1</xdr:col>
                    <xdr:colOff>142875</xdr:colOff>
                    <xdr:row>45</xdr:row>
                    <xdr:rowOff>85725</xdr:rowOff>
                  </to>
                </anchor>
              </controlPr>
            </control>
          </mc:Choice>
        </mc:AlternateContent>
        <mc:AlternateContent xmlns:mc="http://schemas.openxmlformats.org/markup-compatibility/2006">
          <mc:Choice Requires="x14">
            <control shapeId="228354" r:id="rId5" name="Check Box 2">
              <controlPr defaultSize="0" autoFill="0" autoLine="0" autoPict="0">
                <anchor moveWithCells="1">
                  <from>
                    <xdr:col>0</xdr:col>
                    <xdr:colOff>66675</xdr:colOff>
                    <xdr:row>45</xdr:row>
                    <xdr:rowOff>142875</xdr:rowOff>
                  </from>
                  <to>
                    <xdr:col>1</xdr:col>
                    <xdr:colOff>123825</xdr:colOff>
                    <xdr:row>47</xdr:row>
                    <xdr:rowOff>104775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B1:AO37"/>
  <sheetViews>
    <sheetView showGridLines="0" view="pageBreakPreview" zoomScaleNormal="110" zoomScaleSheetLayoutView="100" workbookViewId="0">
      <selection activeCell="B22" sqref="B22:AQ24"/>
    </sheetView>
  </sheetViews>
  <sheetFormatPr defaultColWidth="2.125" defaultRowHeight="15" customHeight="1" outlineLevelRow="1"/>
  <cols>
    <col min="1" max="16384" width="2.125" style="384"/>
  </cols>
  <sheetData>
    <row r="1" spans="2:41" ht="12.75">
      <c r="B1" s="384" t="s">
        <v>2571</v>
      </c>
    </row>
    <row r="2" spans="2:41" ht="13.5" customHeight="1">
      <c r="AA2" s="385"/>
      <c r="AB2" s="1428" t="s">
        <v>2216</v>
      </c>
      <c r="AC2" s="1428"/>
      <c r="AD2" s="1428"/>
      <c r="AE2" s="1428"/>
      <c r="AF2" s="1428"/>
      <c r="AG2" s="1428"/>
      <c r="AH2" s="1429"/>
      <c r="AI2" s="1429"/>
      <c r="AJ2" s="1429"/>
      <c r="AK2" s="384" t="s">
        <v>2446</v>
      </c>
      <c r="AN2" s="386"/>
      <c r="AO2" s="387" t="s">
        <v>2205</v>
      </c>
    </row>
    <row r="3" spans="2:41" ht="2.25" customHeight="1">
      <c r="AB3" s="388"/>
      <c r="AC3" s="388"/>
      <c r="AD3" s="388"/>
      <c r="AE3" s="388"/>
      <c r="AF3" s="388"/>
      <c r="AG3" s="388"/>
      <c r="AH3" s="388"/>
      <c r="AI3" s="388"/>
      <c r="AJ3" s="388"/>
    </row>
    <row r="4" spans="2:41" ht="12.75">
      <c r="AA4" s="1430"/>
      <c r="AB4" s="1430"/>
      <c r="AC4" s="1429"/>
      <c r="AD4" s="1429"/>
      <c r="AE4" s="384" t="s">
        <v>2206</v>
      </c>
      <c r="AF4" s="1429"/>
      <c r="AG4" s="1429"/>
      <c r="AH4" s="384" t="s">
        <v>2207</v>
      </c>
      <c r="AI4" s="1429"/>
      <c r="AJ4" s="1429"/>
      <c r="AK4" s="384" t="s">
        <v>2208</v>
      </c>
    </row>
    <row r="5" spans="2:41" ht="18" customHeight="1"/>
    <row r="6" spans="2:41" ht="12.75">
      <c r="B6" s="384" t="s">
        <v>2453</v>
      </c>
    </row>
    <row r="7" spans="2:41" ht="15.75" customHeight="1">
      <c r="B7" s="1431" t="s">
        <v>2447</v>
      </c>
      <c r="C7" s="1431"/>
      <c r="D7" s="1431"/>
      <c r="E7" s="1431"/>
      <c r="G7" s="385"/>
    </row>
    <row r="8" spans="2:41" ht="15.75" customHeight="1">
      <c r="B8" s="1432" t="s">
        <v>2448</v>
      </c>
      <c r="C8" s="1432"/>
      <c r="D8" s="1432"/>
      <c r="E8" s="1432"/>
      <c r="G8" s="390"/>
    </row>
    <row r="10" spans="2:41" ht="12.75" outlineLevel="1">
      <c r="B10" s="384" t="s">
        <v>2449</v>
      </c>
    </row>
    <row r="11" spans="2:41" ht="15.75" customHeight="1" outlineLevel="1">
      <c r="B11" s="1431" t="s">
        <v>2447</v>
      </c>
      <c r="C11" s="1431"/>
      <c r="D11" s="1431"/>
      <c r="E11" s="1431"/>
      <c r="G11" s="385"/>
    </row>
    <row r="12" spans="2:41" ht="15.75" customHeight="1" outlineLevel="1">
      <c r="B12" s="1432" t="s">
        <v>2448</v>
      </c>
      <c r="C12" s="1432"/>
      <c r="D12" s="1432"/>
      <c r="E12" s="1432"/>
      <c r="G12" s="390"/>
    </row>
    <row r="13" spans="2:41" ht="18" customHeight="1"/>
    <row r="14" spans="2:41" ht="13.5" customHeight="1">
      <c r="Z14" s="1433" t="s">
        <v>2450</v>
      </c>
      <c r="AA14" s="1433"/>
      <c r="AB14" s="1433"/>
      <c r="AC14" s="1433"/>
      <c r="AD14" s="1433"/>
      <c r="AE14" s="1433"/>
      <c r="AF14" s="1433"/>
      <c r="AG14" s="1433"/>
      <c r="AH14" s="1433"/>
      <c r="AI14" s="1433"/>
      <c r="AJ14" s="1433"/>
      <c r="AK14" s="1433"/>
    </row>
    <row r="15" spans="2:41" ht="15" customHeight="1">
      <c r="AA15" s="1434" t="s">
        <v>2451</v>
      </c>
      <c r="AB15" s="1434"/>
      <c r="AC15" s="1434"/>
      <c r="AD15" s="1434"/>
      <c r="AE15" s="1435"/>
      <c r="AF15" s="1435"/>
      <c r="AG15" s="1435"/>
      <c r="AH15" s="1435"/>
      <c r="AI15" s="1435"/>
      <c r="AJ15" s="1435"/>
      <c r="AK15" s="1435"/>
      <c r="AN15" s="389" t="s">
        <v>2452</v>
      </c>
    </row>
    <row r="16" spans="2:41" ht="18" customHeight="1"/>
    <row r="17" spans="2:38" ht="18" customHeight="1"/>
    <row r="18" spans="2:38" ht="12.75">
      <c r="B18" s="1436" t="s">
        <v>2573</v>
      </c>
      <c r="C18" s="1437"/>
      <c r="D18" s="1437"/>
      <c r="E18" s="1437"/>
      <c r="F18" s="1437"/>
      <c r="G18" s="1437"/>
      <c r="H18" s="1437"/>
      <c r="I18" s="1437"/>
      <c r="J18" s="1437"/>
      <c r="K18" s="1437"/>
      <c r="L18" s="1437"/>
      <c r="M18" s="1437"/>
      <c r="N18" s="1437"/>
      <c r="O18" s="1437"/>
      <c r="P18" s="1437"/>
      <c r="Q18" s="1437"/>
      <c r="R18" s="1437"/>
      <c r="S18" s="1437"/>
      <c r="T18" s="1437"/>
      <c r="U18" s="1437"/>
      <c r="V18" s="1437"/>
      <c r="W18" s="1437"/>
      <c r="X18" s="1437"/>
      <c r="Y18" s="1437"/>
      <c r="Z18" s="1437"/>
      <c r="AA18" s="1437"/>
      <c r="AB18" s="1437"/>
      <c r="AC18" s="1437"/>
      <c r="AD18" s="1437"/>
      <c r="AE18" s="1437"/>
      <c r="AF18" s="1437"/>
      <c r="AG18" s="1437"/>
      <c r="AH18" s="1437"/>
      <c r="AI18" s="1437"/>
      <c r="AJ18" s="1437"/>
      <c r="AK18" s="1437"/>
    </row>
    <row r="19" spans="2:38" ht="12.75">
      <c r="B19" s="1437"/>
      <c r="C19" s="1437"/>
      <c r="D19" s="1437"/>
      <c r="E19" s="1437"/>
      <c r="F19" s="1437"/>
      <c r="G19" s="1437"/>
      <c r="H19" s="1437"/>
      <c r="I19" s="1437"/>
      <c r="J19" s="1437"/>
      <c r="K19" s="1437"/>
      <c r="L19" s="1437"/>
      <c r="M19" s="1437"/>
      <c r="N19" s="1437"/>
      <c r="O19" s="1437"/>
      <c r="P19" s="1437"/>
      <c r="Q19" s="1437"/>
      <c r="R19" s="1437"/>
      <c r="S19" s="1437"/>
      <c r="T19" s="1437"/>
      <c r="U19" s="1437"/>
      <c r="V19" s="1437"/>
      <c r="W19" s="1437"/>
      <c r="X19" s="1437"/>
      <c r="Y19" s="1437"/>
      <c r="Z19" s="1437"/>
      <c r="AA19" s="1437"/>
      <c r="AB19" s="1437"/>
      <c r="AC19" s="1437"/>
      <c r="AD19" s="1437"/>
      <c r="AE19" s="1437"/>
      <c r="AF19" s="1437"/>
      <c r="AG19" s="1437"/>
      <c r="AH19" s="1437"/>
      <c r="AI19" s="1437"/>
      <c r="AJ19" s="1437"/>
      <c r="AK19" s="1437"/>
    </row>
    <row r="20" spans="2:38" ht="13.5" customHeight="1">
      <c r="B20" s="388"/>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row>
    <row r="21" spans="2:38" ht="13.5" customHeight="1"/>
    <row r="22" spans="2:38" ht="12.75" customHeight="1">
      <c r="C22" s="1428"/>
      <c r="D22" s="1428"/>
      <c r="E22" s="1429"/>
      <c r="F22" s="1429"/>
      <c r="G22" s="384" t="s">
        <v>2206</v>
      </c>
      <c r="H22" s="391"/>
      <c r="I22" s="384" t="s">
        <v>2207</v>
      </c>
      <c r="J22" s="391"/>
      <c r="K22" s="384" t="s">
        <v>2208</v>
      </c>
      <c r="L22" s="1430" t="s">
        <v>2461</v>
      </c>
      <c r="M22" s="1430"/>
      <c r="N22" s="1430"/>
      <c r="O22" s="1430"/>
      <c r="P22" s="1430"/>
      <c r="Q22" s="1430"/>
      <c r="R22" s="1430"/>
      <c r="S22" s="1430"/>
      <c r="T22" s="1430"/>
      <c r="U22" s="1430"/>
      <c r="V22" s="1430"/>
      <c r="W22" s="1430"/>
      <c r="X22" s="1430"/>
      <c r="Y22" s="1430"/>
      <c r="Z22" s="1430"/>
      <c r="AA22" s="1430"/>
      <c r="AB22" s="1430"/>
      <c r="AC22" s="1430"/>
      <c r="AD22" s="1430"/>
      <c r="AE22" s="1430"/>
      <c r="AF22" s="1430"/>
      <c r="AG22" s="1430"/>
      <c r="AH22" s="1430"/>
      <c r="AI22" s="1430"/>
      <c r="AJ22" s="1430"/>
      <c r="AK22" s="1430"/>
    </row>
    <row r="23" spans="2:38" ht="36" customHeight="1">
      <c r="B23" s="1443" t="s">
        <v>2572</v>
      </c>
      <c r="C23" s="1443"/>
      <c r="D23" s="1443"/>
      <c r="E23" s="1443"/>
      <c r="F23" s="1443"/>
      <c r="G23" s="1443"/>
      <c r="H23" s="1443"/>
      <c r="I23" s="1443"/>
      <c r="J23" s="1443"/>
      <c r="K23" s="1443"/>
      <c r="L23" s="1443"/>
      <c r="M23" s="1443"/>
      <c r="N23" s="1443"/>
      <c r="O23" s="1443"/>
      <c r="P23" s="1443"/>
      <c r="Q23" s="1443"/>
      <c r="R23" s="1443"/>
      <c r="S23" s="1443"/>
      <c r="T23" s="1443"/>
      <c r="U23" s="1443"/>
      <c r="V23" s="1443"/>
      <c r="W23" s="1443"/>
      <c r="X23" s="1443"/>
      <c r="Y23" s="1443"/>
      <c r="Z23" s="1443"/>
      <c r="AA23" s="1443"/>
      <c r="AB23" s="1443"/>
      <c r="AC23" s="1443"/>
      <c r="AD23" s="1443"/>
      <c r="AE23" s="1443"/>
      <c r="AF23" s="1443"/>
      <c r="AG23" s="1443"/>
      <c r="AH23" s="1443"/>
      <c r="AI23" s="1443"/>
      <c r="AJ23" s="1443"/>
      <c r="AK23" s="1443"/>
      <c r="AL23" s="392"/>
    </row>
    <row r="24" spans="2:38" ht="18" customHeight="1"/>
    <row r="25" spans="2:38" ht="12.75">
      <c r="B25" s="1428" t="s">
        <v>2219</v>
      </c>
      <c r="C25" s="1428"/>
      <c r="D25" s="1428"/>
      <c r="E25" s="1428"/>
      <c r="F25" s="1428"/>
      <c r="G25" s="1428"/>
      <c r="H25" s="1428"/>
      <c r="I25" s="1428"/>
      <c r="J25" s="1428"/>
      <c r="K25" s="1428"/>
      <c r="L25" s="1428"/>
      <c r="M25" s="1428"/>
      <c r="N25" s="1428"/>
      <c r="O25" s="1428"/>
      <c r="P25" s="1428"/>
      <c r="Q25" s="1428"/>
      <c r="R25" s="1428"/>
      <c r="S25" s="1428"/>
      <c r="T25" s="1428"/>
      <c r="U25" s="1428"/>
      <c r="V25" s="1428"/>
      <c r="W25" s="1428"/>
      <c r="X25" s="1428"/>
      <c r="Y25" s="1428"/>
      <c r="Z25" s="1428"/>
      <c r="AA25" s="1428"/>
      <c r="AB25" s="1428"/>
      <c r="AC25" s="1428"/>
      <c r="AD25" s="1428"/>
      <c r="AE25" s="1428"/>
      <c r="AF25" s="1428"/>
      <c r="AG25" s="1428"/>
      <c r="AH25" s="1428"/>
      <c r="AI25" s="1428"/>
      <c r="AJ25" s="1428"/>
      <c r="AK25" s="1428"/>
    </row>
    <row r="26" spans="2:38" ht="18.75" customHeight="1">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row>
    <row r="27" spans="2:38" ht="45" customHeight="1">
      <c r="B27" s="1444" t="s">
        <v>2454</v>
      </c>
      <c r="C27" s="1439"/>
      <c r="D27" s="1439"/>
      <c r="E27" s="1439"/>
      <c r="F27" s="1439"/>
      <c r="G27" s="1439"/>
      <c r="H27" s="1439"/>
      <c r="I27" s="1439"/>
      <c r="J27" s="1440"/>
      <c r="K27" s="394"/>
      <c r="L27" s="1418" t="s">
        <v>2455</v>
      </c>
      <c r="M27" s="1418"/>
      <c r="N27" s="1418"/>
      <c r="O27" s="1418"/>
      <c r="P27" s="1418"/>
      <c r="Q27" s="1418"/>
      <c r="R27" s="1418"/>
      <c r="S27" s="1418" t="s">
        <v>2279</v>
      </c>
      <c r="T27" s="1418"/>
      <c r="U27" s="1418" t="s">
        <v>2456</v>
      </c>
      <c r="V27" s="1418"/>
      <c r="W27" s="1418"/>
      <c r="X27" s="1418"/>
      <c r="Y27" s="1418"/>
      <c r="Z27" s="1418"/>
      <c r="AA27" s="1418"/>
      <c r="AB27" s="1418"/>
      <c r="AC27" s="1418"/>
      <c r="AD27" s="394"/>
      <c r="AE27" s="394"/>
      <c r="AF27" s="394"/>
      <c r="AG27" s="394"/>
      <c r="AH27" s="394"/>
      <c r="AI27" s="394"/>
      <c r="AJ27" s="394"/>
      <c r="AK27" s="395"/>
      <c r="AL27" s="388"/>
    </row>
    <row r="28" spans="2:38" s="387" customFormat="1" ht="30" customHeight="1">
      <c r="B28" s="1419" t="s">
        <v>2220</v>
      </c>
      <c r="C28" s="1420"/>
      <c r="D28" s="1420"/>
      <c r="E28" s="1420"/>
      <c r="F28" s="1420"/>
      <c r="G28" s="1420"/>
      <c r="H28" s="1420"/>
      <c r="I28" s="1420"/>
      <c r="J28" s="1421"/>
      <c r="K28" s="396"/>
      <c r="L28" s="1422"/>
      <c r="M28" s="1422"/>
      <c r="N28" s="1422"/>
      <c r="O28" s="1422"/>
      <c r="P28" s="1422"/>
      <c r="Q28" s="1422"/>
      <c r="R28" s="1422"/>
      <c r="S28" s="1422"/>
      <c r="T28" s="1422"/>
      <c r="U28" s="1422"/>
      <c r="V28" s="1422"/>
      <c r="W28" s="1422"/>
      <c r="X28" s="1422"/>
      <c r="Y28" s="1422"/>
      <c r="Z28" s="1422"/>
      <c r="AA28" s="1422"/>
      <c r="AB28" s="1422"/>
      <c r="AC28" s="1422"/>
      <c r="AD28" s="1422"/>
      <c r="AE28" s="1422"/>
      <c r="AF28" s="1422"/>
      <c r="AG28" s="1422"/>
      <c r="AH28" s="1422"/>
      <c r="AI28" s="1422"/>
      <c r="AJ28" s="1422"/>
      <c r="AK28" s="1423"/>
      <c r="AL28" s="393"/>
    </row>
    <row r="29" spans="2:38" s="387" customFormat="1" ht="2.25" customHeight="1">
      <c r="B29" s="397"/>
      <c r="C29" s="453"/>
      <c r="D29" s="453"/>
      <c r="E29" s="453"/>
      <c r="F29" s="453"/>
      <c r="G29" s="453"/>
      <c r="H29" s="453"/>
      <c r="I29" s="453"/>
      <c r="J29" s="454"/>
      <c r="K29" s="398"/>
      <c r="L29" s="399"/>
      <c r="M29" s="399"/>
      <c r="N29" s="399"/>
      <c r="O29" s="399"/>
      <c r="P29" s="399"/>
      <c r="Q29" s="399"/>
      <c r="R29" s="388"/>
      <c r="S29" s="400"/>
      <c r="T29" s="401"/>
      <c r="U29" s="401"/>
      <c r="V29" s="401"/>
      <c r="W29" s="401"/>
      <c r="X29" s="401"/>
      <c r="Y29" s="401"/>
      <c r="Z29" s="401"/>
      <c r="AA29" s="401"/>
      <c r="AB29" s="401"/>
      <c r="AC29" s="402"/>
      <c r="AD29" s="402"/>
      <c r="AE29" s="402"/>
      <c r="AF29" s="401"/>
      <c r="AG29" s="388"/>
      <c r="AH29" s="401"/>
      <c r="AI29" s="402"/>
      <c r="AJ29" s="384"/>
      <c r="AK29" s="403"/>
      <c r="AL29" s="393"/>
    </row>
    <row r="30" spans="2:38" s="387" customFormat="1" ht="21" customHeight="1">
      <c r="B30" s="1424" t="s">
        <v>2221</v>
      </c>
      <c r="C30" s="1425"/>
      <c r="D30" s="1425"/>
      <c r="E30" s="1425"/>
      <c r="F30" s="1425"/>
      <c r="G30" s="1425"/>
      <c r="H30" s="1425"/>
      <c r="I30" s="1425"/>
      <c r="J30" s="1426"/>
      <c r="K30" s="384"/>
      <c r="L30" s="404" t="s">
        <v>2222</v>
      </c>
      <c r="M30" s="1427"/>
      <c r="N30" s="1427"/>
      <c r="O30" s="1427"/>
      <c r="P30" s="1427"/>
      <c r="Q30" s="1427"/>
      <c r="R30" s="1427"/>
      <c r="S30" s="405"/>
      <c r="T30" s="406" t="s">
        <v>2223</v>
      </c>
      <c r="U30" s="406"/>
      <c r="V30" s="406"/>
      <c r="W30" s="406"/>
      <c r="X30" s="406"/>
      <c r="Y30" s="406"/>
      <c r="Z30" s="406"/>
      <c r="AA30" s="406"/>
      <c r="AB30" s="406"/>
      <c r="AC30" s="406"/>
      <c r="AD30" s="406"/>
      <c r="AE30" s="406"/>
      <c r="AF30" s="406"/>
      <c r="AG30" s="406"/>
      <c r="AH30" s="406"/>
      <c r="AI30" s="406"/>
      <c r="AJ30" s="406"/>
      <c r="AK30" s="407"/>
      <c r="AL30" s="393"/>
    </row>
    <row r="31" spans="2:38" s="387" customFormat="1" ht="27" customHeight="1">
      <c r="B31" s="1445" t="s">
        <v>2251</v>
      </c>
      <c r="C31" s="1446"/>
      <c r="D31" s="1446"/>
      <c r="E31" s="1446"/>
      <c r="F31" s="1446"/>
      <c r="G31" s="1446"/>
      <c r="H31" s="1446"/>
      <c r="I31" s="1446"/>
      <c r="J31" s="1447"/>
      <c r="K31" s="408"/>
      <c r="L31" s="1451" t="s">
        <v>2252</v>
      </c>
      <c r="M31" s="1451"/>
      <c r="N31" s="1451"/>
      <c r="O31" s="1452"/>
      <c r="P31" s="1452"/>
      <c r="Q31" s="1452"/>
      <c r="R31" s="1452"/>
      <c r="S31" s="1452"/>
      <c r="T31" s="1452"/>
      <c r="U31" s="1452"/>
      <c r="V31" s="1452"/>
      <c r="W31" s="1452"/>
      <c r="X31" s="1452"/>
      <c r="Y31" s="1452"/>
      <c r="Z31" s="1452"/>
      <c r="AA31" s="1452"/>
      <c r="AB31" s="1452"/>
      <c r="AC31" s="1452"/>
      <c r="AD31" s="1452"/>
      <c r="AE31" s="1452"/>
      <c r="AF31" s="1452"/>
      <c r="AG31" s="1452"/>
      <c r="AH31" s="1452"/>
      <c r="AI31" s="1452"/>
      <c r="AJ31" s="1452"/>
      <c r="AK31" s="1453"/>
      <c r="AL31" s="393"/>
    </row>
    <row r="32" spans="2:38" s="387" customFormat="1" ht="2.25" customHeight="1">
      <c r="B32" s="1448"/>
      <c r="C32" s="1449"/>
      <c r="D32" s="1449"/>
      <c r="E32" s="1449"/>
      <c r="F32" s="1449"/>
      <c r="G32" s="1449"/>
      <c r="H32" s="1449"/>
      <c r="I32" s="1449"/>
      <c r="J32" s="1450"/>
      <c r="K32" s="398"/>
      <c r="L32" s="388"/>
      <c r="M32" s="388"/>
      <c r="N32" s="399"/>
      <c r="O32" s="399"/>
      <c r="P32" s="399"/>
      <c r="Q32" s="399"/>
      <c r="R32" s="388"/>
      <c r="S32" s="400"/>
      <c r="T32" s="401"/>
      <c r="U32" s="401"/>
      <c r="V32" s="401"/>
      <c r="W32" s="401"/>
      <c r="X32" s="401"/>
      <c r="Y32" s="401"/>
      <c r="Z32" s="401"/>
      <c r="AA32" s="401"/>
      <c r="AB32" s="401"/>
      <c r="AC32" s="402"/>
      <c r="AD32" s="402"/>
      <c r="AE32" s="402"/>
      <c r="AF32" s="401"/>
      <c r="AG32" s="388"/>
      <c r="AH32" s="401"/>
      <c r="AI32" s="402"/>
      <c r="AJ32" s="384"/>
      <c r="AK32" s="403"/>
      <c r="AL32" s="393"/>
    </row>
    <row r="33" spans="2:38" s="387" customFormat="1" ht="27" customHeight="1">
      <c r="B33" s="1448"/>
      <c r="C33" s="1449"/>
      <c r="D33" s="1449"/>
      <c r="E33" s="1449"/>
      <c r="F33" s="1449"/>
      <c r="G33" s="1449"/>
      <c r="H33" s="1449"/>
      <c r="I33" s="1449"/>
      <c r="J33" s="1450"/>
      <c r="K33" s="398"/>
      <c r="L33" s="1454" t="s">
        <v>2213</v>
      </c>
      <c r="M33" s="1454"/>
      <c r="N33" s="1454"/>
      <c r="O33" s="1455"/>
      <c r="P33" s="1455"/>
      <c r="Q33" s="1455"/>
      <c r="R33" s="1455"/>
      <c r="S33" s="1455"/>
      <c r="T33" s="1455"/>
      <c r="U33" s="1455"/>
      <c r="V33" s="1455"/>
      <c r="W33" s="1455"/>
      <c r="X33" s="1455"/>
      <c r="Y33" s="1455"/>
      <c r="Z33" s="1455"/>
      <c r="AA33" s="1455"/>
      <c r="AB33" s="1455"/>
      <c r="AC33" s="1455"/>
      <c r="AD33" s="1455"/>
      <c r="AE33" s="1455"/>
      <c r="AF33" s="1455"/>
      <c r="AG33" s="1455"/>
      <c r="AH33" s="1455"/>
      <c r="AI33" s="1455"/>
      <c r="AJ33" s="1455"/>
      <c r="AK33" s="1456"/>
      <c r="AL33" s="393"/>
    </row>
    <row r="34" spans="2:38" s="387" customFormat="1" ht="2.25" customHeight="1">
      <c r="B34" s="1448"/>
      <c r="C34" s="1449"/>
      <c r="D34" s="1449"/>
      <c r="E34" s="1449"/>
      <c r="F34" s="1449"/>
      <c r="G34" s="1449"/>
      <c r="H34" s="1449"/>
      <c r="I34" s="1449"/>
      <c r="J34" s="1450"/>
      <c r="K34" s="398"/>
      <c r="L34" s="399"/>
      <c r="M34" s="399"/>
      <c r="N34" s="399"/>
      <c r="O34" s="399"/>
      <c r="P34" s="399"/>
      <c r="Q34" s="399"/>
      <c r="R34" s="388"/>
      <c r="S34" s="400"/>
      <c r="T34" s="401"/>
      <c r="U34" s="401"/>
      <c r="V34" s="401"/>
      <c r="W34" s="401"/>
      <c r="X34" s="401"/>
      <c r="Y34" s="401"/>
      <c r="Z34" s="401"/>
      <c r="AA34" s="401"/>
      <c r="AB34" s="401"/>
      <c r="AC34" s="402"/>
      <c r="AD34" s="402"/>
      <c r="AE34" s="402"/>
      <c r="AF34" s="401"/>
      <c r="AG34" s="388"/>
      <c r="AH34" s="401"/>
      <c r="AI34" s="402"/>
      <c r="AJ34" s="384"/>
      <c r="AK34" s="403"/>
      <c r="AL34" s="393"/>
    </row>
    <row r="35" spans="2:38" s="387" customFormat="1" ht="27" customHeight="1">
      <c r="B35" s="1424"/>
      <c r="C35" s="1425"/>
      <c r="D35" s="1425"/>
      <c r="E35" s="1425"/>
      <c r="F35" s="1425"/>
      <c r="G35" s="1425"/>
      <c r="H35" s="1425"/>
      <c r="I35" s="1425"/>
      <c r="J35" s="1426"/>
      <c r="K35" s="409"/>
      <c r="L35" s="1457" t="s">
        <v>2123</v>
      </c>
      <c r="M35" s="1457"/>
      <c r="N35" s="1457"/>
      <c r="O35" s="1458"/>
      <c r="P35" s="1458"/>
      <c r="Q35" s="1458"/>
      <c r="R35" s="1458"/>
      <c r="S35" s="1458"/>
      <c r="T35" s="1458"/>
      <c r="U35" s="1458"/>
      <c r="V35" s="1458"/>
      <c r="W35" s="1458"/>
      <c r="X35" s="1458"/>
      <c r="Y35" s="1458"/>
      <c r="Z35" s="1458"/>
      <c r="AA35" s="1458"/>
      <c r="AB35" s="1458"/>
      <c r="AC35" s="1458"/>
      <c r="AD35" s="1458"/>
      <c r="AE35" s="1458"/>
      <c r="AF35" s="1458"/>
      <c r="AG35" s="1458"/>
      <c r="AH35" s="1458"/>
      <c r="AI35" s="1458"/>
      <c r="AJ35" s="1458"/>
      <c r="AK35" s="1459"/>
      <c r="AL35" s="393"/>
    </row>
    <row r="36" spans="2:38" s="387" customFormat="1" ht="60" customHeight="1">
      <c r="B36" s="1438" t="s">
        <v>2457</v>
      </c>
      <c r="C36" s="1439"/>
      <c r="D36" s="1439"/>
      <c r="E36" s="1439"/>
      <c r="F36" s="1439"/>
      <c r="G36" s="1439"/>
      <c r="H36" s="1439"/>
      <c r="I36" s="1439"/>
      <c r="J36" s="1440"/>
      <c r="K36" s="410"/>
      <c r="L36" s="1441"/>
      <c r="M36" s="1441"/>
      <c r="N36" s="1441"/>
      <c r="O36" s="1441"/>
      <c r="P36" s="1441"/>
      <c r="Q36" s="1441"/>
      <c r="R36" s="1441"/>
      <c r="S36" s="1441"/>
      <c r="T36" s="1441"/>
      <c r="U36" s="1441"/>
      <c r="V36" s="1441"/>
      <c r="W36" s="1441"/>
      <c r="X36" s="1441"/>
      <c r="Y36" s="1441"/>
      <c r="Z36" s="1441"/>
      <c r="AA36" s="1441"/>
      <c r="AB36" s="1441"/>
      <c r="AC36" s="1441"/>
      <c r="AD36" s="1441"/>
      <c r="AE36" s="1441"/>
      <c r="AF36" s="1441"/>
      <c r="AG36" s="1441"/>
      <c r="AH36" s="1441"/>
      <c r="AI36" s="1441"/>
      <c r="AJ36" s="1441"/>
      <c r="AK36" s="1442"/>
      <c r="AL36" s="393"/>
    </row>
    <row r="37" spans="2:38" s="387" customFormat="1" ht="60" customHeight="1">
      <c r="B37" s="1438" t="s">
        <v>2458</v>
      </c>
      <c r="C37" s="1439"/>
      <c r="D37" s="1439"/>
      <c r="E37" s="1439"/>
      <c r="F37" s="1439"/>
      <c r="G37" s="1439"/>
      <c r="H37" s="1439"/>
      <c r="I37" s="1439"/>
      <c r="J37" s="1440"/>
      <c r="K37" s="410"/>
      <c r="L37" s="1441"/>
      <c r="M37" s="1441"/>
      <c r="N37" s="1441"/>
      <c r="O37" s="1441"/>
      <c r="P37" s="1441"/>
      <c r="Q37" s="1441"/>
      <c r="R37" s="1441"/>
      <c r="S37" s="1441"/>
      <c r="T37" s="1441"/>
      <c r="U37" s="1441"/>
      <c r="V37" s="1441"/>
      <c r="W37" s="1441"/>
      <c r="X37" s="1441"/>
      <c r="Y37" s="1441"/>
      <c r="Z37" s="1441"/>
      <c r="AA37" s="1441"/>
      <c r="AB37" s="1441"/>
      <c r="AC37" s="1441"/>
      <c r="AD37" s="1441"/>
      <c r="AE37" s="1441"/>
      <c r="AF37" s="1441"/>
      <c r="AG37" s="1441"/>
      <c r="AH37" s="1441"/>
      <c r="AI37" s="1441"/>
      <c r="AJ37" s="1441"/>
      <c r="AK37" s="1442"/>
      <c r="AL37" s="393"/>
    </row>
  </sheetData>
  <mergeCells count="38">
    <mergeCell ref="B36:J36"/>
    <mergeCell ref="L36:AK36"/>
    <mergeCell ref="B37:J37"/>
    <mergeCell ref="L37:AK37"/>
    <mergeCell ref="B23:AK23"/>
    <mergeCell ref="B25:AK25"/>
    <mergeCell ref="B27:J27"/>
    <mergeCell ref="L27:R27"/>
    <mergeCell ref="B31:J35"/>
    <mergeCell ref="L31:N31"/>
    <mergeCell ref="O31:AK31"/>
    <mergeCell ref="L33:N33"/>
    <mergeCell ref="O33:AK33"/>
    <mergeCell ref="L35:N35"/>
    <mergeCell ref="O35:AK35"/>
    <mergeCell ref="S27:T27"/>
    <mergeCell ref="AA15:AD15"/>
    <mergeCell ref="AE15:AK15"/>
    <mergeCell ref="B18:AK19"/>
    <mergeCell ref="C22:D22"/>
    <mergeCell ref="E22:F22"/>
    <mergeCell ref="L22:AK22"/>
    <mergeCell ref="B7:E7"/>
    <mergeCell ref="B8:E8"/>
    <mergeCell ref="B11:E11"/>
    <mergeCell ref="B12:E12"/>
    <mergeCell ref="Z14:AK14"/>
    <mergeCell ref="AB2:AG2"/>
    <mergeCell ref="AH2:AJ2"/>
    <mergeCell ref="AA4:AB4"/>
    <mergeCell ref="AC4:AD4"/>
    <mergeCell ref="AF4:AG4"/>
    <mergeCell ref="AI4:AJ4"/>
    <mergeCell ref="U27:AC27"/>
    <mergeCell ref="B28:J28"/>
    <mergeCell ref="L28:AK28"/>
    <mergeCell ref="B30:J30"/>
    <mergeCell ref="M30:R30"/>
  </mergeCells>
  <phoneticPr fontId="56"/>
  <pageMargins left="0.74803149606299213" right="0.74803149606299213" top="0.59055118110236227" bottom="0.59055118110236227" header="0.51181102362204722" footer="0.51181102362204722"/>
  <pageSetup paperSize="9" fitToWidth="0"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AG90"/>
  <sheetViews>
    <sheetView showGridLines="0" view="pageBreakPreview" topLeftCell="A60" zoomScaleNormal="100" zoomScaleSheetLayoutView="100" workbookViewId="0">
      <selection activeCell="M49" sqref="M49:P49"/>
    </sheetView>
  </sheetViews>
  <sheetFormatPr defaultRowHeight="13.5"/>
  <cols>
    <col min="1" max="1" width="2.125" style="118" customWidth="1"/>
    <col min="2" max="2" width="2.375" style="118" customWidth="1"/>
    <col min="3" max="3" width="1.125" style="118" customWidth="1"/>
    <col min="4" max="4" width="5.625" style="118" customWidth="1"/>
    <col min="5" max="5" width="3.625" style="118" customWidth="1"/>
    <col min="6" max="6" width="2.625" style="118" customWidth="1"/>
    <col min="7" max="7" width="3.625" style="118" customWidth="1"/>
    <col min="8" max="8" width="2.625" style="118" customWidth="1"/>
    <col min="9" max="9" width="3.625" style="118" customWidth="1"/>
    <col min="10" max="10" width="4.625" style="118" customWidth="1"/>
    <col min="11" max="11" width="1.125" style="118" customWidth="1"/>
    <col min="12" max="12" width="3.125" style="118" customWidth="1"/>
    <col min="13" max="13" width="4.5" style="118" customWidth="1"/>
    <col min="14" max="14" width="3.625" style="118" customWidth="1"/>
    <col min="15" max="15" width="5.625" style="118" customWidth="1"/>
    <col min="16" max="16" width="3.625" style="118" customWidth="1"/>
    <col min="17" max="17" width="4.625" style="118" customWidth="1"/>
    <col min="18" max="20" width="3.625" style="118" customWidth="1"/>
    <col min="21" max="24" width="3.625" style="119" customWidth="1"/>
    <col min="25" max="26" width="2.125" style="119" customWidth="1"/>
    <col min="27" max="27" width="9.125" style="119" bestFit="1" customWidth="1"/>
    <col min="28" max="28" width="8.625" style="118" customWidth="1"/>
    <col min="29" max="263" width="8.875" style="118"/>
    <col min="264" max="264" width="2.5" style="118" customWidth="1"/>
    <col min="265" max="265" width="2.375" style="118" customWidth="1"/>
    <col min="266" max="266" width="1.125" style="118" customWidth="1"/>
    <col min="267" max="267" width="22.625" style="118" customWidth="1"/>
    <col min="268" max="268" width="1.125" style="118" customWidth="1"/>
    <col min="269" max="270" width="11.875" style="118" customWidth="1"/>
    <col min="271" max="271" width="1.875" style="118" customWidth="1"/>
    <col min="272" max="272" width="6.875" style="118" customWidth="1"/>
    <col min="273" max="273" width="4.5" style="118" customWidth="1"/>
    <col min="274" max="274" width="3.625" style="118" customWidth="1"/>
    <col min="275" max="275" width="0.875" style="118" customWidth="1"/>
    <col min="276" max="276" width="3.375" style="118" customWidth="1"/>
    <col min="277" max="277" width="3.625" style="118" customWidth="1"/>
    <col min="278" max="278" width="3" style="118" customWidth="1"/>
    <col min="279" max="279" width="3.625" style="118" customWidth="1"/>
    <col min="280" max="280" width="3.125" style="118" customWidth="1"/>
    <col min="281" max="281" width="1.875" style="118" customWidth="1"/>
    <col min="282" max="283" width="2.125" style="118" customWidth="1"/>
    <col min="284" max="284" width="7.125" style="118" customWidth="1"/>
    <col min="285" max="519" width="8.875" style="118"/>
    <col min="520" max="520" width="2.5" style="118" customWidth="1"/>
    <col min="521" max="521" width="2.375" style="118" customWidth="1"/>
    <col min="522" max="522" width="1.125" style="118" customWidth="1"/>
    <col min="523" max="523" width="22.625" style="118" customWidth="1"/>
    <col min="524" max="524" width="1.125" style="118" customWidth="1"/>
    <col min="525" max="526" width="11.875" style="118" customWidth="1"/>
    <col min="527" max="527" width="1.875" style="118" customWidth="1"/>
    <col min="528" max="528" width="6.875" style="118" customWidth="1"/>
    <col min="529" max="529" width="4.5" style="118" customWidth="1"/>
    <col min="530" max="530" width="3.625" style="118" customWidth="1"/>
    <col min="531" max="531" width="0.875" style="118" customWidth="1"/>
    <col min="532" max="532" width="3.375" style="118" customWidth="1"/>
    <col min="533" max="533" width="3.625" style="118" customWidth="1"/>
    <col min="534" max="534" width="3" style="118" customWidth="1"/>
    <col min="535" max="535" width="3.625" style="118" customWidth="1"/>
    <col min="536" max="536" width="3.125" style="118" customWidth="1"/>
    <col min="537" max="537" width="1.875" style="118" customWidth="1"/>
    <col min="538" max="539" width="2.125" style="118" customWidth="1"/>
    <col min="540" max="540" width="7.125" style="118" customWidth="1"/>
    <col min="541" max="775" width="8.875" style="118"/>
    <col min="776" max="776" width="2.5" style="118" customWidth="1"/>
    <col min="777" max="777" width="2.375" style="118" customWidth="1"/>
    <col min="778" max="778" width="1.125" style="118" customWidth="1"/>
    <col min="779" max="779" width="22.625" style="118" customWidth="1"/>
    <col min="780" max="780" width="1.125" style="118" customWidth="1"/>
    <col min="781" max="782" width="11.875" style="118" customWidth="1"/>
    <col min="783" max="783" width="1.875" style="118" customWidth="1"/>
    <col min="784" max="784" width="6.875" style="118" customWidth="1"/>
    <col min="785" max="785" width="4.5" style="118" customWidth="1"/>
    <col min="786" max="786" width="3.625" style="118" customWidth="1"/>
    <col min="787" max="787" width="0.875" style="118" customWidth="1"/>
    <col min="788" max="788" width="3.375" style="118" customWidth="1"/>
    <col min="789" max="789" width="3.625" style="118" customWidth="1"/>
    <col min="790" max="790" width="3" style="118" customWidth="1"/>
    <col min="791" max="791" width="3.625" style="118" customWidth="1"/>
    <col min="792" max="792" width="3.125" style="118" customWidth="1"/>
    <col min="793" max="793" width="1.875" style="118" customWidth="1"/>
    <col min="794" max="795" width="2.125" style="118" customWidth="1"/>
    <col min="796" max="796" width="7.125" style="118" customWidth="1"/>
    <col min="797" max="1031" width="8.875" style="118"/>
    <col min="1032" max="1032" width="2.5" style="118" customWidth="1"/>
    <col min="1033" max="1033" width="2.375" style="118" customWidth="1"/>
    <col min="1034" max="1034" width="1.125" style="118" customWidth="1"/>
    <col min="1035" max="1035" width="22.625" style="118" customWidth="1"/>
    <col min="1036" max="1036" width="1.125" style="118" customWidth="1"/>
    <col min="1037" max="1038" width="11.875" style="118" customWidth="1"/>
    <col min="1039" max="1039" width="1.875" style="118" customWidth="1"/>
    <col min="1040" max="1040" width="6.875" style="118" customWidth="1"/>
    <col min="1041" max="1041" width="4.5" style="118" customWidth="1"/>
    <col min="1042" max="1042" width="3.625" style="118" customWidth="1"/>
    <col min="1043" max="1043" width="0.875" style="118" customWidth="1"/>
    <col min="1044" max="1044" width="3.375" style="118" customWidth="1"/>
    <col min="1045" max="1045" width="3.625" style="118" customWidth="1"/>
    <col min="1046" max="1046" width="3" style="118" customWidth="1"/>
    <col min="1047" max="1047" width="3.625" style="118" customWidth="1"/>
    <col min="1048" max="1048" width="3.125" style="118" customWidth="1"/>
    <col min="1049" max="1049" width="1.875" style="118" customWidth="1"/>
    <col min="1050" max="1051" width="2.125" style="118" customWidth="1"/>
    <col min="1052" max="1052" width="7.125" style="118" customWidth="1"/>
    <col min="1053" max="1287" width="8.875" style="118"/>
    <col min="1288" max="1288" width="2.5" style="118" customWidth="1"/>
    <col min="1289" max="1289" width="2.375" style="118" customWidth="1"/>
    <col min="1290" max="1290" width="1.125" style="118" customWidth="1"/>
    <col min="1291" max="1291" width="22.625" style="118" customWidth="1"/>
    <col min="1292" max="1292" width="1.125" style="118" customWidth="1"/>
    <col min="1293" max="1294" width="11.875" style="118" customWidth="1"/>
    <col min="1295" max="1295" width="1.875" style="118" customWidth="1"/>
    <col min="1296" max="1296" width="6.875" style="118" customWidth="1"/>
    <col min="1297" max="1297" width="4.5" style="118" customWidth="1"/>
    <col min="1298" max="1298" width="3.625" style="118" customWidth="1"/>
    <col min="1299" max="1299" width="0.875" style="118" customWidth="1"/>
    <col min="1300" max="1300" width="3.375" style="118" customWidth="1"/>
    <col min="1301" max="1301" width="3.625" style="118" customWidth="1"/>
    <col min="1302" max="1302" width="3" style="118" customWidth="1"/>
    <col min="1303" max="1303" width="3.625" style="118" customWidth="1"/>
    <col min="1304" max="1304" width="3.125" style="118" customWidth="1"/>
    <col min="1305" max="1305" width="1.875" style="118" customWidth="1"/>
    <col min="1306" max="1307" width="2.125" style="118" customWidth="1"/>
    <col min="1308" max="1308" width="7.125" style="118" customWidth="1"/>
    <col min="1309" max="1543" width="8.875" style="118"/>
    <col min="1544" max="1544" width="2.5" style="118" customWidth="1"/>
    <col min="1545" max="1545" width="2.375" style="118" customWidth="1"/>
    <col min="1546" max="1546" width="1.125" style="118" customWidth="1"/>
    <col min="1547" max="1547" width="22.625" style="118" customWidth="1"/>
    <col min="1548" max="1548" width="1.125" style="118" customWidth="1"/>
    <col min="1549" max="1550" width="11.875" style="118" customWidth="1"/>
    <col min="1551" max="1551" width="1.875" style="118" customWidth="1"/>
    <col min="1552" max="1552" width="6.875" style="118" customWidth="1"/>
    <col min="1553" max="1553" width="4.5" style="118" customWidth="1"/>
    <col min="1554" max="1554" width="3.625" style="118" customWidth="1"/>
    <col min="1555" max="1555" width="0.875" style="118" customWidth="1"/>
    <col min="1556" max="1556" width="3.375" style="118" customWidth="1"/>
    <col min="1557" max="1557" width="3.625" style="118" customWidth="1"/>
    <col min="1558" max="1558" width="3" style="118" customWidth="1"/>
    <col min="1559" max="1559" width="3.625" style="118" customWidth="1"/>
    <col min="1560" max="1560" width="3.125" style="118" customWidth="1"/>
    <col min="1561" max="1561" width="1.875" style="118" customWidth="1"/>
    <col min="1562" max="1563" width="2.125" style="118" customWidth="1"/>
    <col min="1564" max="1564" width="7.125" style="118" customWidth="1"/>
    <col min="1565" max="1799" width="8.875" style="118"/>
    <col min="1800" max="1800" width="2.5" style="118" customWidth="1"/>
    <col min="1801" max="1801" width="2.375" style="118" customWidth="1"/>
    <col min="1802" max="1802" width="1.125" style="118" customWidth="1"/>
    <col min="1803" max="1803" width="22.625" style="118" customWidth="1"/>
    <col min="1804" max="1804" width="1.125" style="118" customWidth="1"/>
    <col min="1805" max="1806" width="11.875" style="118" customWidth="1"/>
    <col min="1807" max="1807" width="1.875" style="118" customWidth="1"/>
    <col min="1808" max="1808" width="6.875" style="118" customWidth="1"/>
    <col min="1809" max="1809" width="4.5" style="118" customWidth="1"/>
    <col min="1810" max="1810" width="3.625" style="118" customWidth="1"/>
    <col min="1811" max="1811" width="0.875" style="118" customWidth="1"/>
    <col min="1812" max="1812" width="3.375" style="118" customWidth="1"/>
    <col min="1813" max="1813" width="3.625" style="118" customWidth="1"/>
    <col min="1814" max="1814" width="3" style="118" customWidth="1"/>
    <col min="1815" max="1815" width="3.625" style="118" customWidth="1"/>
    <col min="1816" max="1816" width="3.125" style="118" customWidth="1"/>
    <col min="1817" max="1817" width="1.875" style="118" customWidth="1"/>
    <col min="1818" max="1819" width="2.125" style="118" customWidth="1"/>
    <col min="1820" max="1820" width="7.125" style="118" customWidth="1"/>
    <col min="1821" max="2055" width="8.875" style="118"/>
    <col min="2056" max="2056" width="2.5" style="118" customWidth="1"/>
    <col min="2057" max="2057" width="2.375" style="118" customWidth="1"/>
    <col min="2058" max="2058" width="1.125" style="118" customWidth="1"/>
    <col min="2059" max="2059" width="22.625" style="118" customWidth="1"/>
    <col min="2060" max="2060" width="1.125" style="118" customWidth="1"/>
    <col min="2061" max="2062" width="11.875" style="118" customWidth="1"/>
    <col min="2063" max="2063" width="1.875" style="118" customWidth="1"/>
    <col min="2064" max="2064" width="6.875" style="118" customWidth="1"/>
    <col min="2065" max="2065" width="4.5" style="118" customWidth="1"/>
    <col min="2066" max="2066" width="3.625" style="118" customWidth="1"/>
    <col min="2067" max="2067" width="0.875" style="118" customWidth="1"/>
    <col min="2068" max="2068" width="3.375" style="118" customWidth="1"/>
    <col min="2069" max="2069" width="3.625" style="118" customWidth="1"/>
    <col min="2070" max="2070" width="3" style="118" customWidth="1"/>
    <col min="2071" max="2071" width="3.625" style="118" customWidth="1"/>
    <col min="2072" max="2072" width="3.125" style="118" customWidth="1"/>
    <col min="2073" max="2073" width="1.875" style="118" customWidth="1"/>
    <col min="2074" max="2075" width="2.125" style="118" customWidth="1"/>
    <col min="2076" max="2076" width="7.125" style="118" customWidth="1"/>
    <col min="2077" max="2311" width="8.875" style="118"/>
    <col min="2312" max="2312" width="2.5" style="118" customWidth="1"/>
    <col min="2313" max="2313" width="2.375" style="118" customWidth="1"/>
    <col min="2314" max="2314" width="1.125" style="118" customWidth="1"/>
    <col min="2315" max="2315" width="22.625" style="118" customWidth="1"/>
    <col min="2316" max="2316" width="1.125" style="118" customWidth="1"/>
    <col min="2317" max="2318" width="11.875" style="118" customWidth="1"/>
    <col min="2319" max="2319" width="1.875" style="118" customWidth="1"/>
    <col min="2320" max="2320" width="6.875" style="118" customWidth="1"/>
    <col min="2321" max="2321" width="4.5" style="118" customWidth="1"/>
    <col min="2322" max="2322" width="3.625" style="118" customWidth="1"/>
    <col min="2323" max="2323" width="0.875" style="118" customWidth="1"/>
    <col min="2324" max="2324" width="3.375" style="118" customWidth="1"/>
    <col min="2325" max="2325" width="3.625" style="118" customWidth="1"/>
    <col min="2326" max="2326" width="3" style="118" customWidth="1"/>
    <col min="2327" max="2327" width="3.625" style="118" customWidth="1"/>
    <col min="2328" max="2328" width="3.125" style="118" customWidth="1"/>
    <col min="2329" max="2329" width="1.875" style="118" customWidth="1"/>
    <col min="2330" max="2331" width="2.125" style="118" customWidth="1"/>
    <col min="2332" max="2332" width="7.125" style="118" customWidth="1"/>
    <col min="2333" max="2567" width="8.875" style="118"/>
    <col min="2568" max="2568" width="2.5" style="118" customWidth="1"/>
    <col min="2569" max="2569" width="2.375" style="118" customWidth="1"/>
    <col min="2570" max="2570" width="1.125" style="118" customWidth="1"/>
    <col min="2571" max="2571" width="22.625" style="118" customWidth="1"/>
    <col min="2572" max="2572" width="1.125" style="118" customWidth="1"/>
    <col min="2573" max="2574" width="11.875" style="118" customWidth="1"/>
    <col min="2575" max="2575" width="1.875" style="118" customWidth="1"/>
    <col min="2576" max="2576" width="6.875" style="118" customWidth="1"/>
    <col min="2577" max="2577" width="4.5" style="118" customWidth="1"/>
    <col min="2578" max="2578" width="3.625" style="118" customWidth="1"/>
    <col min="2579" max="2579" width="0.875" style="118" customWidth="1"/>
    <col min="2580" max="2580" width="3.375" style="118" customWidth="1"/>
    <col min="2581" max="2581" width="3.625" style="118" customWidth="1"/>
    <col min="2582" max="2582" width="3" style="118" customWidth="1"/>
    <col min="2583" max="2583" width="3.625" style="118" customWidth="1"/>
    <col min="2584" max="2584" width="3.125" style="118" customWidth="1"/>
    <col min="2585" max="2585" width="1.875" style="118" customWidth="1"/>
    <col min="2586" max="2587" width="2.125" style="118" customWidth="1"/>
    <col min="2588" max="2588" width="7.125" style="118" customWidth="1"/>
    <col min="2589" max="2823" width="8.875" style="118"/>
    <col min="2824" max="2824" width="2.5" style="118" customWidth="1"/>
    <col min="2825" max="2825" width="2.375" style="118" customWidth="1"/>
    <col min="2826" max="2826" width="1.125" style="118" customWidth="1"/>
    <col min="2827" max="2827" width="22.625" style="118" customWidth="1"/>
    <col min="2828" max="2828" width="1.125" style="118" customWidth="1"/>
    <col min="2829" max="2830" width="11.875" style="118" customWidth="1"/>
    <col min="2831" max="2831" width="1.875" style="118" customWidth="1"/>
    <col min="2832" max="2832" width="6.875" style="118" customWidth="1"/>
    <col min="2833" max="2833" width="4.5" style="118" customWidth="1"/>
    <col min="2834" max="2834" width="3.625" style="118" customWidth="1"/>
    <col min="2835" max="2835" width="0.875" style="118" customWidth="1"/>
    <col min="2836" max="2836" width="3.375" style="118" customWidth="1"/>
    <col min="2837" max="2837" width="3.625" style="118" customWidth="1"/>
    <col min="2838" max="2838" width="3" style="118" customWidth="1"/>
    <col min="2839" max="2839" width="3.625" style="118" customWidth="1"/>
    <col min="2840" max="2840" width="3.125" style="118" customWidth="1"/>
    <col min="2841" max="2841" width="1.875" style="118" customWidth="1"/>
    <col min="2842" max="2843" width="2.125" style="118" customWidth="1"/>
    <col min="2844" max="2844" width="7.125" style="118" customWidth="1"/>
    <col min="2845" max="3079" width="8.875" style="118"/>
    <col min="3080" max="3080" width="2.5" style="118" customWidth="1"/>
    <col min="3081" max="3081" width="2.375" style="118" customWidth="1"/>
    <col min="3082" max="3082" width="1.125" style="118" customWidth="1"/>
    <col min="3083" max="3083" width="22.625" style="118" customWidth="1"/>
    <col min="3084" max="3084" width="1.125" style="118" customWidth="1"/>
    <col min="3085" max="3086" width="11.875" style="118" customWidth="1"/>
    <col min="3087" max="3087" width="1.875" style="118" customWidth="1"/>
    <col min="3088" max="3088" width="6.875" style="118" customWidth="1"/>
    <col min="3089" max="3089" width="4.5" style="118" customWidth="1"/>
    <col min="3090" max="3090" width="3.625" style="118" customWidth="1"/>
    <col min="3091" max="3091" width="0.875" style="118" customWidth="1"/>
    <col min="3092" max="3092" width="3.375" style="118" customWidth="1"/>
    <col min="3093" max="3093" width="3.625" style="118" customWidth="1"/>
    <col min="3094" max="3094" width="3" style="118" customWidth="1"/>
    <col min="3095" max="3095" width="3.625" style="118" customWidth="1"/>
    <col min="3096" max="3096" width="3.125" style="118" customWidth="1"/>
    <col min="3097" max="3097" width="1.875" style="118" customWidth="1"/>
    <col min="3098" max="3099" width="2.125" style="118" customWidth="1"/>
    <col min="3100" max="3100" width="7.125" style="118" customWidth="1"/>
    <col min="3101" max="3335" width="8.875" style="118"/>
    <col min="3336" max="3336" width="2.5" style="118" customWidth="1"/>
    <col min="3337" max="3337" width="2.375" style="118" customWidth="1"/>
    <col min="3338" max="3338" width="1.125" style="118" customWidth="1"/>
    <col min="3339" max="3339" width="22.625" style="118" customWidth="1"/>
    <col min="3340" max="3340" width="1.125" style="118" customWidth="1"/>
    <col min="3341" max="3342" width="11.875" style="118" customWidth="1"/>
    <col min="3343" max="3343" width="1.875" style="118" customWidth="1"/>
    <col min="3344" max="3344" width="6.875" style="118" customWidth="1"/>
    <col min="3345" max="3345" width="4.5" style="118" customWidth="1"/>
    <col min="3346" max="3346" width="3.625" style="118" customWidth="1"/>
    <col min="3347" max="3347" width="0.875" style="118" customWidth="1"/>
    <col min="3348" max="3348" width="3.375" style="118" customWidth="1"/>
    <col min="3349" max="3349" width="3.625" style="118" customWidth="1"/>
    <col min="3350" max="3350" width="3" style="118" customWidth="1"/>
    <col min="3351" max="3351" width="3.625" style="118" customWidth="1"/>
    <col min="3352" max="3352" width="3.125" style="118" customWidth="1"/>
    <col min="3353" max="3353" width="1.875" style="118" customWidth="1"/>
    <col min="3354" max="3355" width="2.125" style="118" customWidth="1"/>
    <col min="3356" max="3356" width="7.125" style="118" customWidth="1"/>
    <col min="3357" max="3591" width="8.875" style="118"/>
    <col min="3592" max="3592" width="2.5" style="118" customWidth="1"/>
    <col min="3593" max="3593" width="2.375" style="118" customWidth="1"/>
    <col min="3594" max="3594" width="1.125" style="118" customWidth="1"/>
    <col min="3595" max="3595" width="22.625" style="118" customWidth="1"/>
    <col min="3596" max="3596" width="1.125" style="118" customWidth="1"/>
    <col min="3597" max="3598" width="11.875" style="118" customWidth="1"/>
    <col min="3599" max="3599" width="1.875" style="118" customWidth="1"/>
    <col min="3600" max="3600" width="6.875" style="118" customWidth="1"/>
    <col min="3601" max="3601" width="4.5" style="118" customWidth="1"/>
    <col min="3602" max="3602" width="3.625" style="118" customWidth="1"/>
    <col min="3603" max="3603" width="0.875" style="118" customWidth="1"/>
    <col min="3604" max="3604" width="3.375" style="118" customWidth="1"/>
    <col min="3605" max="3605" width="3.625" style="118" customWidth="1"/>
    <col min="3606" max="3606" width="3" style="118" customWidth="1"/>
    <col min="3607" max="3607" width="3.625" style="118" customWidth="1"/>
    <col min="3608" max="3608" width="3.125" style="118" customWidth="1"/>
    <col min="3609" max="3609" width="1.875" style="118" customWidth="1"/>
    <col min="3610" max="3611" width="2.125" style="118" customWidth="1"/>
    <col min="3612" max="3612" width="7.125" style="118" customWidth="1"/>
    <col min="3613" max="3847" width="8.875" style="118"/>
    <col min="3848" max="3848" width="2.5" style="118" customWidth="1"/>
    <col min="3849" max="3849" width="2.375" style="118" customWidth="1"/>
    <col min="3850" max="3850" width="1.125" style="118" customWidth="1"/>
    <col min="3851" max="3851" width="22.625" style="118" customWidth="1"/>
    <col min="3852" max="3852" width="1.125" style="118" customWidth="1"/>
    <col min="3853" max="3854" width="11.875" style="118" customWidth="1"/>
    <col min="3855" max="3855" width="1.875" style="118" customWidth="1"/>
    <col min="3856" max="3856" width="6.875" style="118" customWidth="1"/>
    <col min="3857" max="3857" width="4.5" style="118" customWidth="1"/>
    <col min="3858" max="3858" width="3.625" style="118" customWidth="1"/>
    <col min="3859" max="3859" width="0.875" style="118" customWidth="1"/>
    <col min="3860" max="3860" width="3.375" style="118" customWidth="1"/>
    <col min="3861" max="3861" width="3.625" style="118" customWidth="1"/>
    <col min="3862" max="3862" width="3" style="118" customWidth="1"/>
    <col min="3863" max="3863" width="3.625" style="118" customWidth="1"/>
    <col min="3864" max="3864" width="3.125" style="118" customWidth="1"/>
    <col min="3865" max="3865" width="1.875" style="118" customWidth="1"/>
    <col min="3866" max="3867" width="2.125" style="118" customWidth="1"/>
    <col min="3868" max="3868" width="7.125" style="118" customWidth="1"/>
    <col min="3869" max="4103" width="8.875" style="118"/>
    <col min="4104" max="4104" width="2.5" style="118" customWidth="1"/>
    <col min="4105" max="4105" width="2.375" style="118" customWidth="1"/>
    <col min="4106" max="4106" width="1.125" style="118" customWidth="1"/>
    <col min="4107" max="4107" width="22.625" style="118" customWidth="1"/>
    <col min="4108" max="4108" width="1.125" style="118" customWidth="1"/>
    <col min="4109" max="4110" width="11.875" style="118" customWidth="1"/>
    <col min="4111" max="4111" width="1.875" style="118" customWidth="1"/>
    <col min="4112" max="4112" width="6.875" style="118" customWidth="1"/>
    <col min="4113" max="4113" width="4.5" style="118" customWidth="1"/>
    <col min="4114" max="4114" width="3.625" style="118" customWidth="1"/>
    <col min="4115" max="4115" width="0.875" style="118" customWidth="1"/>
    <col min="4116" max="4116" width="3.375" style="118" customWidth="1"/>
    <col min="4117" max="4117" width="3.625" style="118" customWidth="1"/>
    <col min="4118" max="4118" width="3" style="118" customWidth="1"/>
    <col min="4119" max="4119" width="3.625" style="118" customWidth="1"/>
    <col min="4120" max="4120" width="3.125" style="118" customWidth="1"/>
    <col min="4121" max="4121" width="1.875" style="118" customWidth="1"/>
    <col min="4122" max="4123" width="2.125" style="118" customWidth="1"/>
    <col min="4124" max="4124" width="7.125" style="118" customWidth="1"/>
    <col min="4125" max="4359" width="8.875" style="118"/>
    <col min="4360" max="4360" width="2.5" style="118" customWidth="1"/>
    <col min="4361" max="4361" width="2.375" style="118" customWidth="1"/>
    <col min="4362" max="4362" width="1.125" style="118" customWidth="1"/>
    <col min="4363" max="4363" width="22.625" style="118" customWidth="1"/>
    <col min="4364" max="4364" width="1.125" style="118" customWidth="1"/>
    <col min="4365" max="4366" width="11.875" style="118" customWidth="1"/>
    <col min="4367" max="4367" width="1.875" style="118" customWidth="1"/>
    <col min="4368" max="4368" width="6.875" style="118" customWidth="1"/>
    <col min="4369" max="4369" width="4.5" style="118" customWidth="1"/>
    <col min="4370" max="4370" width="3.625" style="118" customWidth="1"/>
    <col min="4371" max="4371" width="0.875" style="118" customWidth="1"/>
    <col min="4372" max="4372" width="3.375" style="118" customWidth="1"/>
    <col min="4373" max="4373" width="3.625" style="118" customWidth="1"/>
    <col min="4374" max="4374" width="3" style="118" customWidth="1"/>
    <col min="4375" max="4375" width="3.625" style="118" customWidth="1"/>
    <col min="4376" max="4376" width="3.125" style="118" customWidth="1"/>
    <col min="4377" max="4377" width="1.875" style="118" customWidth="1"/>
    <col min="4378" max="4379" width="2.125" style="118" customWidth="1"/>
    <col min="4380" max="4380" width="7.125" style="118" customWidth="1"/>
    <col min="4381" max="4615" width="8.875" style="118"/>
    <col min="4616" max="4616" width="2.5" style="118" customWidth="1"/>
    <col min="4617" max="4617" width="2.375" style="118" customWidth="1"/>
    <col min="4618" max="4618" width="1.125" style="118" customWidth="1"/>
    <col min="4619" max="4619" width="22.625" style="118" customWidth="1"/>
    <col min="4620" max="4620" width="1.125" style="118" customWidth="1"/>
    <col min="4621" max="4622" width="11.875" style="118" customWidth="1"/>
    <col min="4623" max="4623" width="1.875" style="118" customWidth="1"/>
    <col min="4624" max="4624" width="6.875" style="118" customWidth="1"/>
    <col min="4625" max="4625" width="4.5" style="118" customWidth="1"/>
    <col min="4626" max="4626" width="3.625" style="118" customWidth="1"/>
    <col min="4627" max="4627" width="0.875" style="118" customWidth="1"/>
    <col min="4628" max="4628" width="3.375" style="118" customWidth="1"/>
    <col min="4629" max="4629" width="3.625" style="118" customWidth="1"/>
    <col min="4630" max="4630" width="3" style="118" customWidth="1"/>
    <col min="4631" max="4631" width="3.625" style="118" customWidth="1"/>
    <col min="4632" max="4632" width="3.125" style="118" customWidth="1"/>
    <col min="4633" max="4633" width="1.875" style="118" customWidth="1"/>
    <col min="4634" max="4635" width="2.125" style="118" customWidth="1"/>
    <col min="4636" max="4636" width="7.125" style="118" customWidth="1"/>
    <col min="4637" max="4871" width="8.875" style="118"/>
    <col min="4872" max="4872" width="2.5" style="118" customWidth="1"/>
    <col min="4873" max="4873" width="2.375" style="118" customWidth="1"/>
    <col min="4874" max="4874" width="1.125" style="118" customWidth="1"/>
    <col min="4875" max="4875" width="22.625" style="118" customWidth="1"/>
    <col min="4876" max="4876" width="1.125" style="118" customWidth="1"/>
    <col min="4877" max="4878" width="11.875" style="118" customWidth="1"/>
    <col min="4879" max="4879" width="1.875" style="118" customWidth="1"/>
    <col min="4880" max="4880" width="6.875" style="118" customWidth="1"/>
    <col min="4881" max="4881" width="4.5" style="118" customWidth="1"/>
    <col min="4882" max="4882" width="3.625" style="118" customWidth="1"/>
    <col min="4883" max="4883" width="0.875" style="118" customWidth="1"/>
    <col min="4884" max="4884" width="3.375" style="118" customWidth="1"/>
    <col min="4885" max="4885" width="3.625" style="118" customWidth="1"/>
    <col min="4886" max="4886" width="3" style="118" customWidth="1"/>
    <col min="4887" max="4887" width="3.625" style="118" customWidth="1"/>
    <col min="4888" max="4888" width="3.125" style="118" customWidth="1"/>
    <col min="4889" max="4889" width="1.875" style="118" customWidth="1"/>
    <col min="4890" max="4891" width="2.125" style="118" customWidth="1"/>
    <col min="4892" max="4892" width="7.125" style="118" customWidth="1"/>
    <col min="4893" max="5127" width="8.875" style="118"/>
    <col min="5128" max="5128" width="2.5" style="118" customWidth="1"/>
    <col min="5129" max="5129" width="2.375" style="118" customWidth="1"/>
    <col min="5130" max="5130" width="1.125" style="118" customWidth="1"/>
    <col min="5131" max="5131" width="22.625" style="118" customWidth="1"/>
    <col min="5132" max="5132" width="1.125" style="118" customWidth="1"/>
    <col min="5133" max="5134" width="11.875" style="118" customWidth="1"/>
    <col min="5135" max="5135" width="1.875" style="118" customWidth="1"/>
    <col min="5136" max="5136" width="6.875" style="118" customWidth="1"/>
    <col min="5137" max="5137" width="4.5" style="118" customWidth="1"/>
    <col min="5138" max="5138" width="3.625" style="118" customWidth="1"/>
    <col min="5139" max="5139" width="0.875" style="118" customWidth="1"/>
    <col min="5140" max="5140" width="3.375" style="118" customWidth="1"/>
    <col min="5141" max="5141" width="3.625" style="118" customWidth="1"/>
    <col min="5142" max="5142" width="3" style="118" customWidth="1"/>
    <col min="5143" max="5143" width="3.625" style="118" customWidth="1"/>
    <col min="5144" max="5144" width="3.125" style="118" customWidth="1"/>
    <col min="5145" max="5145" width="1.875" style="118" customWidth="1"/>
    <col min="5146" max="5147" width="2.125" style="118" customWidth="1"/>
    <col min="5148" max="5148" width="7.125" style="118" customWidth="1"/>
    <col min="5149" max="5383" width="8.875" style="118"/>
    <col min="5384" max="5384" width="2.5" style="118" customWidth="1"/>
    <col min="5385" max="5385" width="2.375" style="118" customWidth="1"/>
    <col min="5386" max="5386" width="1.125" style="118" customWidth="1"/>
    <col min="5387" max="5387" width="22.625" style="118" customWidth="1"/>
    <col min="5388" max="5388" width="1.125" style="118" customWidth="1"/>
    <col min="5389" max="5390" width="11.875" style="118" customWidth="1"/>
    <col min="5391" max="5391" width="1.875" style="118" customWidth="1"/>
    <col min="5392" max="5392" width="6.875" style="118" customWidth="1"/>
    <col min="5393" max="5393" width="4.5" style="118" customWidth="1"/>
    <col min="5394" max="5394" width="3.625" style="118" customWidth="1"/>
    <col min="5395" max="5395" width="0.875" style="118" customWidth="1"/>
    <col min="5396" max="5396" width="3.375" style="118" customWidth="1"/>
    <col min="5397" max="5397" width="3.625" style="118" customWidth="1"/>
    <col min="5398" max="5398" width="3" style="118" customWidth="1"/>
    <col min="5399" max="5399" width="3.625" style="118" customWidth="1"/>
    <col min="5400" max="5400" width="3.125" style="118" customWidth="1"/>
    <col min="5401" max="5401" width="1.875" style="118" customWidth="1"/>
    <col min="5402" max="5403" width="2.125" style="118" customWidth="1"/>
    <col min="5404" max="5404" width="7.125" style="118" customWidth="1"/>
    <col min="5405" max="5639" width="8.875" style="118"/>
    <col min="5640" max="5640" width="2.5" style="118" customWidth="1"/>
    <col min="5641" max="5641" width="2.375" style="118" customWidth="1"/>
    <col min="5642" max="5642" width="1.125" style="118" customWidth="1"/>
    <col min="5643" max="5643" width="22.625" style="118" customWidth="1"/>
    <col min="5644" max="5644" width="1.125" style="118" customWidth="1"/>
    <col min="5645" max="5646" width="11.875" style="118" customWidth="1"/>
    <col min="5647" max="5647" width="1.875" style="118" customWidth="1"/>
    <col min="5648" max="5648" width="6.875" style="118" customWidth="1"/>
    <col min="5649" max="5649" width="4.5" style="118" customWidth="1"/>
    <col min="5650" max="5650" width="3.625" style="118" customWidth="1"/>
    <col min="5651" max="5651" width="0.875" style="118" customWidth="1"/>
    <col min="5652" max="5652" width="3.375" style="118" customWidth="1"/>
    <col min="5653" max="5653" width="3.625" style="118" customWidth="1"/>
    <col min="5654" max="5654" width="3" style="118" customWidth="1"/>
    <col min="5655" max="5655" width="3.625" style="118" customWidth="1"/>
    <col min="5656" max="5656" width="3.125" style="118" customWidth="1"/>
    <col min="5657" max="5657" width="1.875" style="118" customWidth="1"/>
    <col min="5658" max="5659" width="2.125" style="118" customWidth="1"/>
    <col min="5660" max="5660" width="7.125" style="118" customWidth="1"/>
    <col min="5661" max="5895" width="8.875" style="118"/>
    <col min="5896" max="5896" width="2.5" style="118" customWidth="1"/>
    <col min="5897" max="5897" width="2.375" style="118" customWidth="1"/>
    <col min="5898" max="5898" width="1.125" style="118" customWidth="1"/>
    <col min="5899" max="5899" width="22.625" style="118" customWidth="1"/>
    <col min="5900" max="5900" width="1.125" style="118" customWidth="1"/>
    <col min="5901" max="5902" width="11.875" style="118" customWidth="1"/>
    <col min="5903" max="5903" width="1.875" style="118" customWidth="1"/>
    <col min="5904" max="5904" width="6.875" style="118" customWidth="1"/>
    <col min="5905" max="5905" width="4.5" style="118" customWidth="1"/>
    <col min="5906" max="5906" width="3.625" style="118" customWidth="1"/>
    <col min="5907" max="5907" width="0.875" style="118" customWidth="1"/>
    <col min="5908" max="5908" width="3.375" style="118" customWidth="1"/>
    <col min="5909" max="5909" width="3.625" style="118" customWidth="1"/>
    <col min="5910" max="5910" width="3" style="118" customWidth="1"/>
    <col min="5911" max="5911" width="3.625" style="118" customWidth="1"/>
    <col min="5912" max="5912" width="3.125" style="118" customWidth="1"/>
    <col min="5913" max="5913" width="1.875" style="118" customWidth="1"/>
    <col min="5914" max="5915" width="2.125" style="118" customWidth="1"/>
    <col min="5916" max="5916" width="7.125" style="118" customWidth="1"/>
    <col min="5917" max="6151" width="8.875" style="118"/>
    <col min="6152" max="6152" width="2.5" style="118" customWidth="1"/>
    <col min="6153" max="6153" width="2.375" style="118" customWidth="1"/>
    <col min="6154" max="6154" width="1.125" style="118" customWidth="1"/>
    <col min="6155" max="6155" width="22.625" style="118" customWidth="1"/>
    <col min="6156" max="6156" width="1.125" style="118" customWidth="1"/>
    <col min="6157" max="6158" width="11.875" style="118" customWidth="1"/>
    <col min="6159" max="6159" width="1.875" style="118" customWidth="1"/>
    <col min="6160" max="6160" width="6.875" style="118" customWidth="1"/>
    <col min="6161" max="6161" width="4.5" style="118" customWidth="1"/>
    <col min="6162" max="6162" width="3.625" style="118" customWidth="1"/>
    <col min="6163" max="6163" width="0.875" style="118" customWidth="1"/>
    <col min="6164" max="6164" width="3.375" style="118" customWidth="1"/>
    <col min="6165" max="6165" width="3.625" style="118" customWidth="1"/>
    <col min="6166" max="6166" width="3" style="118" customWidth="1"/>
    <col min="6167" max="6167" width="3.625" style="118" customWidth="1"/>
    <col min="6168" max="6168" width="3.125" style="118" customWidth="1"/>
    <col min="6169" max="6169" width="1.875" style="118" customWidth="1"/>
    <col min="6170" max="6171" width="2.125" style="118" customWidth="1"/>
    <col min="6172" max="6172" width="7.125" style="118" customWidth="1"/>
    <col min="6173" max="6407" width="8.875" style="118"/>
    <col min="6408" max="6408" width="2.5" style="118" customWidth="1"/>
    <col min="6409" max="6409" width="2.375" style="118" customWidth="1"/>
    <col min="6410" max="6410" width="1.125" style="118" customWidth="1"/>
    <col min="6411" max="6411" width="22.625" style="118" customWidth="1"/>
    <col min="6412" max="6412" width="1.125" style="118" customWidth="1"/>
    <col min="6413" max="6414" width="11.875" style="118" customWidth="1"/>
    <col min="6415" max="6415" width="1.875" style="118" customWidth="1"/>
    <col min="6416" max="6416" width="6.875" style="118" customWidth="1"/>
    <col min="6417" max="6417" width="4.5" style="118" customWidth="1"/>
    <col min="6418" max="6418" width="3.625" style="118" customWidth="1"/>
    <col min="6419" max="6419" width="0.875" style="118" customWidth="1"/>
    <col min="6420" max="6420" width="3.375" style="118" customWidth="1"/>
    <col min="6421" max="6421" width="3.625" style="118" customWidth="1"/>
    <col min="6422" max="6422" width="3" style="118" customWidth="1"/>
    <col min="6423" max="6423" width="3.625" style="118" customWidth="1"/>
    <col min="6424" max="6424" width="3.125" style="118" customWidth="1"/>
    <col min="6425" max="6425" width="1.875" style="118" customWidth="1"/>
    <col min="6426" max="6427" width="2.125" style="118" customWidth="1"/>
    <col min="6428" max="6428" width="7.125" style="118" customWidth="1"/>
    <col min="6429" max="6663" width="8.875" style="118"/>
    <col min="6664" max="6664" width="2.5" style="118" customWidth="1"/>
    <col min="6665" max="6665" width="2.375" style="118" customWidth="1"/>
    <col min="6666" max="6666" width="1.125" style="118" customWidth="1"/>
    <col min="6667" max="6667" width="22.625" style="118" customWidth="1"/>
    <col min="6668" max="6668" width="1.125" style="118" customWidth="1"/>
    <col min="6669" max="6670" width="11.875" style="118" customWidth="1"/>
    <col min="6671" max="6671" width="1.875" style="118" customWidth="1"/>
    <col min="6672" max="6672" width="6.875" style="118" customWidth="1"/>
    <col min="6673" max="6673" width="4.5" style="118" customWidth="1"/>
    <col min="6674" max="6674" width="3.625" style="118" customWidth="1"/>
    <col min="6675" max="6675" width="0.875" style="118" customWidth="1"/>
    <col min="6676" max="6676" width="3.375" style="118" customWidth="1"/>
    <col min="6677" max="6677" width="3.625" style="118" customWidth="1"/>
    <col min="6678" max="6678" width="3" style="118" customWidth="1"/>
    <col min="6679" max="6679" width="3.625" style="118" customWidth="1"/>
    <col min="6680" max="6680" width="3.125" style="118" customWidth="1"/>
    <col min="6681" max="6681" width="1.875" style="118" customWidth="1"/>
    <col min="6682" max="6683" width="2.125" style="118" customWidth="1"/>
    <col min="6684" max="6684" width="7.125" style="118" customWidth="1"/>
    <col min="6685" max="6919" width="8.875" style="118"/>
    <col min="6920" max="6920" width="2.5" style="118" customWidth="1"/>
    <col min="6921" max="6921" width="2.375" style="118" customWidth="1"/>
    <col min="6922" max="6922" width="1.125" style="118" customWidth="1"/>
    <col min="6923" max="6923" width="22.625" style="118" customWidth="1"/>
    <col min="6924" max="6924" width="1.125" style="118" customWidth="1"/>
    <col min="6925" max="6926" width="11.875" style="118" customWidth="1"/>
    <col min="6927" max="6927" width="1.875" style="118" customWidth="1"/>
    <col min="6928" max="6928" width="6.875" style="118" customWidth="1"/>
    <col min="6929" max="6929" width="4.5" style="118" customWidth="1"/>
    <col min="6930" max="6930" width="3.625" style="118" customWidth="1"/>
    <col min="6931" max="6931" width="0.875" style="118" customWidth="1"/>
    <col min="6932" max="6932" width="3.375" style="118" customWidth="1"/>
    <col min="6933" max="6933" width="3.625" style="118" customWidth="1"/>
    <col min="6934" max="6934" width="3" style="118" customWidth="1"/>
    <col min="6935" max="6935" width="3.625" style="118" customWidth="1"/>
    <col min="6936" max="6936" width="3.125" style="118" customWidth="1"/>
    <col min="6937" max="6937" width="1.875" style="118" customWidth="1"/>
    <col min="6938" max="6939" width="2.125" style="118" customWidth="1"/>
    <col min="6940" max="6940" width="7.125" style="118" customWidth="1"/>
    <col min="6941" max="7175" width="8.875" style="118"/>
    <col min="7176" max="7176" width="2.5" style="118" customWidth="1"/>
    <col min="7177" max="7177" width="2.375" style="118" customWidth="1"/>
    <col min="7178" max="7178" width="1.125" style="118" customWidth="1"/>
    <col min="7179" max="7179" width="22.625" style="118" customWidth="1"/>
    <col min="7180" max="7180" width="1.125" style="118" customWidth="1"/>
    <col min="7181" max="7182" width="11.875" style="118" customWidth="1"/>
    <col min="7183" max="7183" width="1.875" style="118" customWidth="1"/>
    <col min="7184" max="7184" width="6.875" style="118" customWidth="1"/>
    <col min="7185" max="7185" width="4.5" style="118" customWidth="1"/>
    <col min="7186" max="7186" width="3.625" style="118" customWidth="1"/>
    <col min="7187" max="7187" width="0.875" style="118" customWidth="1"/>
    <col min="7188" max="7188" width="3.375" style="118" customWidth="1"/>
    <col min="7189" max="7189" width="3.625" style="118" customWidth="1"/>
    <col min="7190" max="7190" width="3" style="118" customWidth="1"/>
    <col min="7191" max="7191" width="3.625" style="118" customWidth="1"/>
    <col min="7192" max="7192" width="3.125" style="118" customWidth="1"/>
    <col min="7193" max="7193" width="1.875" style="118" customWidth="1"/>
    <col min="7194" max="7195" width="2.125" style="118" customWidth="1"/>
    <col min="7196" max="7196" width="7.125" style="118" customWidth="1"/>
    <col min="7197" max="7431" width="8.875" style="118"/>
    <col min="7432" max="7432" width="2.5" style="118" customWidth="1"/>
    <col min="7433" max="7433" width="2.375" style="118" customWidth="1"/>
    <col min="7434" max="7434" width="1.125" style="118" customWidth="1"/>
    <col min="7435" max="7435" width="22.625" style="118" customWidth="1"/>
    <col min="7436" max="7436" width="1.125" style="118" customWidth="1"/>
    <col min="7437" max="7438" width="11.875" style="118" customWidth="1"/>
    <col min="7439" max="7439" width="1.875" style="118" customWidth="1"/>
    <col min="7440" max="7440" width="6.875" style="118" customWidth="1"/>
    <col min="7441" max="7441" width="4.5" style="118" customWidth="1"/>
    <col min="7442" max="7442" width="3.625" style="118" customWidth="1"/>
    <col min="7443" max="7443" width="0.875" style="118" customWidth="1"/>
    <col min="7444" max="7444" width="3.375" style="118" customWidth="1"/>
    <col min="7445" max="7445" width="3.625" style="118" customWidth="1"/>
    <col min="7446" max="7446" width="3" style="118" customWidth="1"/>
    <col min="7447" max="7447" width="3.625" style="118" customWidth="1"/>
    <col min="7448" max="7448" width="3.125" style="118" customWidth="1"/>
    <col min="7449" max="7449" width="1.875" style="118" customWidth="1"/>
    <col min="7450" max="7451" width="2.125" style="118" customWidth="1"/>
    <col min="7452" max="7452" width="7.125" style="118" customWidth="1"/>
    <col min="7453" max="7687" width="8.875" style="118"/>
    <col min="7688" max="7688" width="2.5" style="118" customWidth="1"/>
    <col min="7689" max="7689" width="2.375" style="118" customWidth="1"/>
    <col min="7690" max="7690" width="1.125" style="118" customWidth="1"/>
    <col min="7691" max="7691" width="22.625" style="118" customWidth="1"/>
    <col min="7692" max="7692" width="1.125" style="118" customWidth="1"/>
    <col min="7693" max="7694" width="11.875" style="118" customWidth="1"/>
    <col min="7695" max="7695" width="1.875" style="118" customWidth="1"/>
    <col min="7696" max="7696" width="6.875" style="118" customWidth="1"/>
    <col min="7697" max="7697" width="4.5" style="118" customWidth="1"/>
    <col min="7698" max="7698" width="3.625" style="118" customWidth="1"/>
    <col min="7699" max="7699" width="0.875" style="118" customWidth="1"/>
    <col min="7700" max="7700" width="3.375" style="118" customWidth="1"/>
    <col min="7701" max="7701" width="3.625" style="118" customWidth="1"/>
    <col min="7702" max="7702" width="3" style="118" customWidth="1"/>
    <col min="7703" max="7703" width="3.625" style="118" customWidth="1"/>
    <col min="7704" max="7704" width="3.125" style="118" customWidth="1"/>
    <col min="7705" max="7705" width="1.875" style="118" customWidth="1"/>
    <col min="7706" max="7707" width="2.125" style="118" customWidth="1"/>
    <col min="7708" max="7708" width="7.125" style="118" customWidth="1"/>
    <col min="7709" max="7943" width="8.875" style="118"/>
    <col min="7944" max="7944" width="2.5" style="118" customWidth="1"/>
    <col min="7945" max="7945" width="2.375" style="118" customWidth="1"/>
    <col min="7946" max="7946" width="1.125" style="118" customWidth="1"/>
    <col min="7947" max="7947" width="22.625" style="118" customWidth="1"/>
    <col min="7948" max="7948" width="1.125" style="118" customWidth="1"/>
    <col min="7949" max="7950" width="11.875" style="118" customWidth="1"/>
    <col min="7951" max="7951" width="1.875" style="118" customWidth="1"/>
    <col min="7952" max="7952" width="6.875" style="118" customWidth="1"/>
    <col min="7953" max="7953" width="4.5" style="118" customWidth="1"/>
    <col min="7954" max="7954" width="3.625" style="118" customWidth="1"/>
    <col min="7955" max="7955" width="0.875" style="118" customWidth="1"/>
    <col min="7956" max="7956" width="3.375" style="118" customWidth="1"/>
    <col min="7957" max="7957" width="3.625" style="118" customWidth="1"/>
    <col min="7958" max="7958" width="3" style="118" customWidth="1"/>
    <col min="7959" max="7959" width="3.625" style="118" customWidth="1"/>
    <col min="7960" max="7960" width="3.125" style="118" customWidth="1"/>
    <col min="7961" max="7961" width="1.875" style="118" customWidth="1"/>
    <col min="7962" max="7963" width="2.125" style="118" customWidth="1"/>
    <col min="7964" max="7964" width="7.125" style="118" customWidth="1"/>
    <col min="7965" max="8199" width="8.875" style="118"/>
    <col min="8200" max="8200" width="2.5" style="118" customWidth="1"/>
    <col min="8201" max="8201" width="2.375" style="118" customWidth="1"/>
    <col min="8202" max="8202" width="1.125" style="118" customWidth="1"/>
    <col min="8203" max="8203" width="22.625" style="118" customWidth="1"/>
    <col min="8204" max="8204" width="1.125" style="118" customWidth="1"/>
    <col min="8205" max="8206" width="11.875" style="118" customWidth="1"/>
    <col min="8207" max="8207" width="1.875" style="118" customWidth="1"/>
    <col min="8208" max="8208" width="6.875" style="118" customWidth="1"/>
    <col min="8209" max="8209" width="4.5" style="118" customWidth="1"/>
    <col min="8210" max="8210" width="3.625" style="118" customWidth="1"/>
    <col min="8211" max="8211" width="0.875" style="118" customWidth="1"/>
    <col min="8212" max="8212" width="3.375" style="118" customWidth="1"/>
    <col min="8213" max="8213" width="3.625" style="118" customWidth="1"/>
    <col min="8214" max="8214" width="3" style="118" customWidth="1"/>
    <col min="8215" max="8215" width="3.625" style="118" customWidth="1"/>
    <col min="8216" max="8216" width="3.125" style="118" customWidth="1"/>
    <col min="8217" max="8217" width="1.875" style="118" customWidth="1"/>
    <col min="8218" max="8219" width="2.125" style="118" customWidth="1"/>
    <col min="8220" max="8220" width="7.125" style="118" customWidth="1"/>
    <col min="8221" max="8455" width="8.875" style="118"/>
    <col min="8456" max="8456" width="2.5" style="118" customWidth="1"/>
    <col min="8457" max="8457" width="2.375" style="118" customWidth="1"/>
    <col min="8458" max="8458" width="1.125" style="118" customWidth="1"/>
    <col min="8459" max="8459" width="22.625" style="118" customWidth="1"/>
    <col min="8460" max="8460" width="1.125" style="118" customWidth="1"/>
    <col min="8461" max="8462" width="11.875" style="118" customWidth="1"/>
    <col min="8463" max="8463" width="1.875" style="118" customWidth="1"/>
    <col min="8464" max="8464" width="6.875" style="118" customWidth="1"/>
    <col min="8465" max="8465" width="4.5" style="118" customWidth="1"/>
    <col min="8466" max="8466" width="3.625" style="118" customWidth="1"/>
    <col min="8467" max="8467" width="0.875" style="118" customWidth="1"/>
    <col min="8468" max="8468" width="3.375" style="118" customWidth="1"/>
    <col min="8469" max="8469" width="3.625" style="118" customWidth="1"/>
    <col min="8470" max="8470" width="3" style="118" customWidth="1"/>
    <col min="8471" max="8471" width="3.625" style="118" customWidth="1"/>
    <col min="8472" max="8472" width="3.125" style="118" customWidth="1"/>
    <col min="8473" max="8473" width="1.875" style="118" customWidth="1"/>
    <col min="8474" max="8475" width="2.125" style="118" customWidth="1"/>
    <col min="8476" max="8476" width="7.125" style="118" customWidth="1"/>
    <col min="8477" max="8711" width="8.875" style="118"/>
    <col min="8712" max="8712" width="2.5" style="118" customWidth="1"/>
    <col min="8713" max="8713" width="2.375" style="118" customWidth="1"/>
    <col min="8714" max="8714" width="1.125" style="118" customWidth="1"/>
    <col min="8715" max="8715" width="22.625" style="118" customWidth="1"/>
    <col min="8716" max="8716" width="1.125" style="118" customWidth="1"/>
    <col min="8717" max="8718" width="11.875" style="118" customWidth="1"/>
    <col min="8719" max="8719" width="1.875" style="118" customWidth="1"/>
    <col min="8720" max="8720" width="6.875" style="118" customWidth="1"/>
    <col min="8721" max="8721" width="4.5" style="118" customWidth="1"/>
    <col min="8722" max="8722" width="3.625" style="118" customWidth="1"/>
    <col min="8723" max="8723" width="0.875" style="118" customWidth="1"/>
    <col min="8724" max="8724" width="3.375" style="118" customWidth="1"/>
    <col min="8725" max="8725" width="3.625" style="118" customWidth="1"/>
    <col min="8726" max="8726" width="3" style="118" customWidth="1"/>
    <col min="8727" max="8727" width="3.625" style="118" customWidth="1"/>
    <col min="8728" max="8728" width="3.125" style="118" customWidth="1"/>
    <col min="8729" max="8729" width="1.875" style="118" customWidth="1"/>
    <col min="8730" max="8731" width="2.125" style="118" customWidth="1"/>
    <col min="8732" max="8732" width="7.125" style="118" customWidth="1"/>
    <col min="8733" max="8967" width="8.875" style="118"/>
    <col min="8968" max="8968" width="2.5" style="118" customWidth="1"/>
    <col min="8969" max="8969" width="2.375" style="118" customWidth="1"/>
    <col min="8970" max="8970" width="1.125" style="118" customWidth="1"/>
    <col min="8971" max="8971" width="22.625" style="118" customWidth="1"/>
    <col min="8972" max="8972" width="1.125" style="118" customWidth="1"/>
    <col min="8973" max="8974" width="11.875" style="118" customWidth="1"/>
    <col min="8975" max="8975" width="1.875" style="118" customWidth="1"/>
    <col min="8976" max="8976" width="6.875" style="118" customWidth="1"/>
    <col min="8977" max="8977" width="4.5" style="118" customWidth="1"/>
    <col min="8978" max="8978" width="3.625" style="118" customWidth="1"/>
    <col min="8979" max="8979" width="0.875" style="118" customWidth="1"/>
    <col min="8980" max="8980" width="3.375" style="118" customWidth="1"/>
    <col min="8981" max="8981" width="3.625" style="118" customWidth="1"/>
    <col min="8982" max="8982" width="3" style="118" customWidth="1"/>
    <col min="8983" max="8983" width="3.625" style="118" customWidth="1"/>
    <col min="8984" max="8984" width="3.125" style="118" customWidth="1"/>
    <col min="8985" max="8985" width="1.875" style="118" customWidth="1"/>
    <col min="8986" max="8987" width="2.125" style="118" customWidth="1"/>
    <col min="8988" max="8988" width="7.125" style="118" customWidth="1"/>
    <col min="8989" max="9223" width="8.875" style="118"/>
    <col min="9224" max="9224" width="2.5" style="118" customWidth="1"/>
    <col min="9225" max="9225" width="2.375" style="118" customWidth="1"/>
    <col min="9226" max="9226" width="1.125" style="118" customWidth="1"/>
    <col min="9227" max="9227" width="22.625" style="118" customWidth="1"/>
    <col min="9228" max="9228" width="1.125" style="118" customWidth="1"/>
    <col min="9229" max="9230" width="11.875" style="118" customWidth="1"/>
    <col min="9231" max="9231" width="1.875" style="118" customWidth="1"/>
    <col min="9232" max="9232" width="6.875" style="118" customWidth="1"/>
    <col min="9233" max="9233" width="4.5" style="118" customWidth="1"/>
    <col min="9234" max="9234" width="3.625" style="118" customWidth="1"/>
    <col min="9235" max="9235" width="0.875" style="118" customWidth="1"/>
    <col min="9236" max="9236" width="3.375" style="118" customWidth="1"/>
    <col min="9237" max="9237" width="3.625" style="118" customWidth="1"/>
    <col min="9238" max="9238" width="3" style="118" customWidth="1"/>
    <col min="9239" max="9239" width="3.625" style="118" customWidth="1"/>
    <col min="9240" max="9240" width="3.125" style="118" customWidth="1"/>
    <col min="9241" max="9241" width="1.875" style="118" customWidth="1"/>
    <col min="9242" max="9243" width="2.125" style="118" customWidth="1"/>
    <col min="9244" max="9244" width="7.125" style="118" customWidth="1"/>
    <col min="9245" max="9479" width="8.875" style="118"/>
    <col min="9480" max="9480" width="2.5" style="118" customWidth="1"/>
    <col min="9481" max="9481" width="2.375" style="118" customWidth="1"/>
    <col min="9482" max="9482" width="1.125" style="118" customWidth="1"/>
    <col min="9483" max="9483" width="22.625" style="118" customWidth="1"/>
    <col min="9484" max="9484" width="1.125" style="118" customWidth="1"/>
    <col min="9485" max="9486" width="11.875" style="118" customWidth="1"/>
    <col min="9487" max="9487" width="1.875" style="118" customWidth="1"/>
    <col min="9488" max="9488" width="6.875" style="118" customWidth="1"/>
    <col min="9489" max="9489" width="4.5" style="118" customWidth="1"/>
    <col min="9490" max="9490" width="3.625" style="118" customWidth="1"/>
    <col min="9491" max="9491" width="0.875" style="118" customWidth="1"/>
    <col min="9492" max="9492" width="3.375" style="118" customWidth="1"/>
    <col min="9493" max="9493" width="3.625" style="118" customWidth="1"/>
    <col min="9494" max="9494" width="3" style="118" customWidth="1"/>
    <col min="9495" max="9495" width="3.625" style="118" customWidth="1"/>
    <col min="9496" max="9496" width="3.125" style="118" customWidth="1"/>
    <col min="9497" max="9497" width="1.875" style="118" customWidth="1"/>
    <col min="9498" max="9499" width="2.125" style="118" customWidth="1"/>
    <col min="9500" max="9500" width="7.125" style="118" customWidth="1"/>
    <col min="9501" max="9735" width="8.875" style="118"/>
    <col min="9736" max="9736" width="2.5" style="118" customWidth="1"/>
    <col min="9737" max="9737" width="2.375" style="118" customWidth="1"/>
    <col min="9738" max="9738" width="1.125" style="118" customWidth="1"/>
    <col min="9739" max="9739" width="22.625" style="118" customWidth="1"/>
    <col min="9740" max="9740" width="1.125" style="118" customWidth="1"/>
    <col min="9741" max="9742" width="11.875" style="118" customWidth="1"/>
    <col min="9743" max="9743" width="1.875" style="118" customWidth="1"/>
    <col min="9744" max="9744" width="6.875" style="118" customWidth="1"/>
    <col min="9745" max="9745" width="4.5" style="118" customWidth="1"/>
    <col min="9746" max="9746" width="3.625" style="118" customWidth="1"/>
    <col min="9747" max="9747" width="0.875" style="118" customWidth="1"/>
    <col min="9748" max="9748" width="3.375" style="118" customWidth="1"/>
    <col min="9749" max="9749" width="3.625" style="118" customWidth="1"/>
    <col min="9750" max="9750" width="3" style="118" customWidth="1"/>
    <col min="9751" max="9751" width="3.625" style="118" customWidth="1"/>
    <col min="9752" max="9752" width="3.125" style="118" customWidth="1"/>
    <col min="9753" max="9753" width="1.875" style="118" customWidth="1"/>
    <col min="9754" max="9755" width="2.125" style="118" customWidth="1"/>
    <col min="9756" max="9756" width="7.125" style="118" customWidth="1"/>
    <col min="9757" max="9991" width="8.875" style="118"/>
    <col min="9992" max="9992" width="2.5" style="118" customWidth="1"/>
    <col min="9993" max="9993" width="2.375" style="118" customWidth="1"/>
    <col min="9994" max="9994" width="1.125" style="118" customWidth="1"/>
    <col min="9995" max="9995" width="22.625" style="118" customWidth="1"/>
    <col min="9996" max="9996" width="1.125" style="118" customWidth="1"/>
    <col min="9997" max="9998" width="11.875" style="118" customWidth="1"/>
    <col min="9999" max="9999" width="1.875" style="118" customWidth="1"/>
    <col min="10000" max="10000" width="6.875" style="118" customWidth="1"/>
    <col min="10001" max="10001" width="4.5" style="118" customWidth="1"/>
    <col min="10002" max="10002" width="3.625" style="118" customWidth="1"/>
    <col min="10003" max="10003" width="0.875" style="118" customWidth="1"/>
    <col min="10004" max="10004" width="3.375" style="118" customWidth="1"/>
    <col min="10005" max="10005" width="3.625" style="118" customWidth="1"/>
    <col min="10006" max="10006" width="3" style="118" customWidth="1"/>
    <col min="10007" max="10007" width="3.625" style="118" customWidth="1"/>
    <col min="10008" max="10008" width="3.125" style="118" customWidth="1"/>
    <col min="10009" max="10009" width="1.875" style="118" customWidth="1"/>
    <col min="10010" max="10011" width="2.125" style="118" customWidth="1"/>
    <col min="10012" max="10012" width="7.125" style="118" customWidth="1"/>
    <col min="10013" max="10247" width="8.875" style="118"/>
    <col min="10248" max="10248" width="2.5" style="118" customWidth="1"/>
    <col min="10249" max="10249" width="2.375" style="118" customWidth="1"/>
    <col min="10250" max="10250" width="1.125" style="118" customWidth="1"/>
    <col min="10251" max="10251" width="22.625" style="118" customWidth="1"/>
    <col min="10252" max="10252" width="1.125" style="118" customWidth="1"/>
    <col min="10253" max="10254" width="11.875" style="118" customWidth="1"/>
    <col min="10255" max="10255" width="1.875" style="118" customWidth="1"/>
    <col min="10256" max="10256" width="6.875" style="118" customWidth="1"/>
    <col min="10257" max="10257" width="4.5" style="118" customWidth="1"/>
    <col min="10258" max="10258" width="3.625" style="118" customWidth="1"/>
    <col min="10259" max="10259" width="0.875" style="118" customWidth="1"/>
    <col min="10260" max="10260" width="3.375" style="118" customWidth="1"/>
    <col min="10261" max="10261" width="3.625" style="118" customWidth="1"/>
    <col min="10262" max="10262" width="3" style="118" customWidth="1"/>
    <col min="10263" max="10263" width="3.625" style="118" customWidth="1"/>
    <col min="10264" max="10264" width="3.125" style="118" customWidth="1"/>
    <col min="10265" max="10265" width="1.875" style="118" customWidth="1"/>
    <col min="10266" max="10267" width="2.125" style="118" customWidth="1"/>
    <col min="10268" max="10268" width="7.125" style="118" customWidth="1"/>
    <col min="10269" max="10503" width="8.875" style="118"/>
    <col min="10504" max="10504" width="2.5" style="118" customWidth="1"/>
    <col min="10505" max="10505" width="2.375" style="118" customWidth="1"/>
    <col min="10506" max="10506" width="1.125" style="118" customWidth="1"/>
    <col min="10507" max="10507" width="22.625" style="118" customWidth="1"/>
    <col min="10508" max="10508" width="1.125" style="118" customWidth="1"/>
    <col min="10509" max="10510" width="11.875" style="118" customWidth="1"/>
    <col min="10511" max="10511" width="1.875" style="118" customWidth="1"/>
    <col min="10512" max="10512" width="6.875" style="118" customWidth="1"/>
    <col min="10513" max="10513" width="4.5" style="118" customWidth="1"/>
    <col min="10514" max="10514" width="3.625" style="118" customWidth="1"/>
    <col min="10515" max="10515" width="0.875" style="118" customWidth="1"/>
    <col min="10516" max="10516" width="3.375" style="118" customWidth="1"/>
    <col min="10517" max="10517" width="3.625" style="118" customWidth="1"/>
    <col min="10518" max="10518" width="3" style="118" customWidth="1"/>
    <col min="10519" max="10519" width="3.625" style="118" customWidth="1"/>
    <col min="10520" max="10520" width="3.125" style="118" customWidth="1"/>
    <col min="10521" max="10521" width="1.875" style="118" customWidth="1"/>
    <col min="10522" max="10523" width="2.125" style="118" customWidth="1"/>
    <col min="10524" max="10524" width="7.125" style="118" customWidth="1"/>
    <col min="10525" max="10759" width="8.875" style="118"/>
    <col min="10760" max="10760" width="2.5" style="118" customWidth="1"/>
    <col min="10761" max="10761" width="2.375" style="118" customWidth="1"/>
    <col min="10762" max="10762" width="1.125" style="118" customWidth="1"/>
    <col min="10763" max="10763" width="22.625" style="118" customWidth="1"/>
    <col min="10764" max="10764" width="1.125" style="118" customWidth="1"/>
    <col min="10765" max="10766" width="11.875" style="118" customWidth="1"/>
    <col min="10767" max="10767" width="1.875" style="118" customWidth="1"/>
    <col min="10768" max="10768" width="6.875" style="118" customWidth="1"/>
    <col min="10769" max="10769" width="4.5" style="118" customWidth="1"/>
    <col min="10770" max="10770" width="3.625" style="118" customWidth="1"/>
    <col min="10771" max="10771" width="0.875" style="118" customWidth="1"/>
    <col min="10772" max="10772" width="3.375" style="118" customWidth="1"/>
    <col min="10773" max="10773" width="3.625" style="118" customWidth="1"/>
    <col min="10774" max="10774" width="3" style="118" customWidth="1"/>
    <col min="10775" max="10775" width="3.625" style="118" customWidth="1"/>
    <col min="10776" max="10776" width="3.125" style="118" customWidth="1"/>
    <col min="10777" max="10777" width="1.875" style="118" customWidth="1"/>
    <col min="10778" max="10779" width="2.125" style="118" customWidth="1"/>
    <col min="10780" max="10780" width="7.125" style="118" customWidth="1"/>
    <col min="10781" max="11015" width="8.875" style="118"/>
    <col min="11016" max="11016" width="2.5" style="118" customWidth="1"/>
    <col min="11017" max="11017" width="2.375" style="118" customWidth="1"/>
    <col min="11018" max="11018" width="1.125" style="118" customWidth="1"/>
    <col min="11019" max="11019" width="22.625" style="118" customWidth="1"/>
    <col min="11020" max="11020" width="1.125" style="118" customWidth="1"/>
    <col min="11021" max="11022" width="11.875" style="118" customWidth="1"/>
    <col min="11023" max="11023" width="1.875" style="118" customWidth="1"/>
    <col min="11024" max="11024" width="6.875" style="118" customWidth="1"/>
    <col min="11025" max="11025" width="4.5" style="118" customWidth="1"/>
    <col min="11026" max="11026" width="3.625" style="118" customWidth="1"/>
    <col min="11027" max="11027" width="0.875" style="118" customWidth="1"/>
    <col min="11028" max="11028" width="3.375" style="118" customWidth="1"/>
    <col min="11029" max="11029" width="3.625" style="118" customWidth="1"/>
    <col min="11030" max="11030" width="3" style="118" customWidth="1"/>
    <col min="11031" max="11031" width="3.625" style="118" customWidth="1"/>
    <col min="11032" max="11032" width="3.125" style="118" customWidth="1"/>
    <col min="11033" max="11033" width="1.875" style="118" customWidth="1"/>
    <col min="11034" max="11035" width="2.125" style="118" customWidth="1"/>
    <col min="11036" max="11036" width="7.125" style="118" customWidth="1"/>
    <col min="11037" max="11271" width="8.875" style="118"/>
    <col min="11272" max="11272" width="2.5" style="118" customWidth="1"/>
    <col min="11273" max="11273" width="2.375" style="118" customWidth="1"/>
    <col min="11274" max="11274" width="1.125" style="118" customWidth="1"/>
    <col min="11275" max="11275" width="22.625" style="118" customWidth="1"/>
    <col min="11276" max="11276" width="1.125" style="118" customWidth="1"/>
    <col min="11277" max="11278" width="11.875" style="118" customWidth="1"/>
    <col min="11279" max="11279" width="1.875" style="118" customWidth="1"/>
    <col min="11280" max="11280" width="6.875" style="118" customWidth="1"/>
    <col min="11281" max="11281" width="4.5" style="118" customWidth="1"/>
    <col min="11282" max="11282" width="3.625" style="118" customWidth="1"/>
    <col min="11283" max="11283" width="0.875" style="118" customWidth="1"/>
    <col min="11284" max="11284" width="3.375" style="118" customWidth="1"/>
    <col min="11285" max="11285" width="3.625" style="118" customWidth="1"/>
    <col min="11286" max="11286" width="3" style="118" customWidth="1"/>
    <col min="11287" max="11287" width="3.625" style="118" customWidth="1"/>
    <col min="11288" max="11288" width="3.125" style="118" customWidth="1"/>
    <col min="11289" max="11289" width="1.875" style="118" customWidth="1"/>
    <col min="11290" max="11291" width="2.125" style="118" customWidth="1"/>
    <col min="11292" max="11292" width="7.125" style="118" customWidth="1"/>
    <col min="11293" max="11527" width="8.875" style="118"/>
    <col min="11528" max="11528" width="2.5" style="118" customWidth="1"/>
    <col min="11529" max="11529" width="2.375" style="118" customWidth="1"/>
    <col min="11530" max="11530" width="1.125" style="118" customWidth="1"/>
    <col min="11531" max="11531" width="22.625" style="118" customWidth="1"/>
    <col min="11532" max="11532" width="1.125" style="118" customWidth="1"/>
    <col min="11533" max="11534" width="11.875" style="118" customWidth="1"/>
    <col min="11535" max="11535" width="1.875" style="118" customWidth="1"/>
    <col min="11536" max="11536" width="6.875" style="118" customWidth="1"/>
    <col min="11537" max="11537" width="4.5" style="118" customWidth="1"/>
    <col min="11538" max="11538" width="3.625" style="118" customWidth="1"/>
    <col min="11539" max="11539" width="0.875" style="118" customWidth="1"/>
    <col min="11540" max="11540" width="3.375" style="118" customWidth="1"/>
    <col min="11541" max="11541" width="3.625" style="118" customWidth="1"/>
    <col min="11542" max="11542" width="3" style="118" customWidth="1"/>
    <col min="11543" max="11543" width="3.625" style="118" customWidth="1"/>
    <col min="11544" max="11544" width="3.125" style="118" customWidth="1"/>
    <col min="11545" max="11545" width="1.875" style="118" customWidth="1"/>
    <col min="11546" max="11547" width="2.125" style="118" customWidth="1"/>
    <col min="11548" max="11548" width="7.125" style="118" customWidth="1"/>
    <col min="11549" max="11783" width="8.875" style="118"/>
    <col min="11784" max="11784" width="2.5" style="118" customWidth="1"/>
    <col min="11785" max="11785" width="2.375" style="118" customWidth="1"/>
    <col min="11786" max="11786" width="1.125" style="118" customWidth="1"/>
    <col min="11787" max="11787" width="22.625" style="118" customWidth="1"/>
    <col min="11788" max="11788" width="1.125" style="118" customWidth="1"/>
    <col min="11789" max="11790" width="11.875" style="118" customWidth="1"/>
    <col min="11791" max="11791" width="1.875" style="118" customWidth="1"/>
    <col min="11792" max="11792" width="6.875" style="118" customWidth="1"/>
    <col min="11793" max="11793" width="4.5" style="118" customWidth="1"/>
    <col min="11794" max="11794" width="3.625" style="118" customWidth="1"/>
    <col min="11795" max="11795" width="0.875" style="118" customWidth="1"/>
    <col min="11796" max="11796" width="3.375" style="118" customWidth="1"/>
    <col min="11797" max="11797" width="3.625" style="118" customWidth="1"/>
    <col min="11798" max="11798" width="3" style="118" customWidth="1"/>
    <col min="11799" max="11799" width="3.625" style="118" customWidth="1"/>
    <col min="11800" max="11800" width="3.125" style="118" customWidth="1"/>
    <col min="11801" max="11801" width="1.875" style="118" customWidth="1"/>
    <col min="11802" max="11803" width="2.125" style="118" customWidth="1"/>
    <col min="11804" max="11804" width="7.125" style="118" customWidth="1"/>
    <col min="11805" max="12039" width="8.875" style="118"/>
    <col min="12040" max="12040" width="2.5" style="118" customWidth="1"/>
    <col min="12041" max="12041" width="2.375" style="118" customWidth="1"/>
    <col min="12042" max="12042" width="1.125" style="118" customWidth="1"/>
    <col min="12043" max="12043" width="22.625" style="118" customWidth="1"/>
    <col min="12044" max="12044" width="1.125" style="118" customWidth="1"/>
    <col min="12045" max="12046" width="11.875" style="118" customWidth="1"/>
    <col min="12047" max="12047" width="1.875" style="118" customWidth="1"/>
    <col min="12048" max="12048" width="6.875" style="118" customWidth="1"/>
    <col min="12049" max="12049" width="4.5" style="118" customWidth="1"/>
    <col min="12050" max="12050" width="3.625" style="118" customWidth="1"/>
    <col min="12051" max="12051" width="0.875" style="118" customWidth="1"/>
    <col min="12052" max="12052" width="3.375" style="118" customWidth="1"/>
    <col min="12053" max="12053" width="3.625" style="118" customWidth="1"/>
    <col min="12054" max="12054" width="3" style="118" customWidth="1"/>
    <col min="12055" max="12055" width="3.625" style="118" customWidth="1"/>
    <col min="12056" max="12056" width="3.125" style="118" customWidth="1"/>
    <col min="12057" max="12057" width="1.875" style="118" customWidth="1"/>
    <col min="12058" max="12059" width="2.125" style="118" customWidth="1"/>
    <col min="12060" max="12060" width="7.125" style="118" customWidth="1"/>
    <col min="12061" max="12295" width="8.875" style="118"/>
    <col min="12296" max="12296" width="2.5" style="118" customWidth="1"/>
    <col min="12297" max="12297" width="2.375" style="118" customWidth="1"/>
    <col min="12298" max="12298" width="1.125" style="118" customWidth="1"/>
    <col min="12299" max="12299" width="22.625" style="118" customWidth="1"/>
    <col min="12300" max="12300" width="1.125" style="118" customWidth="1"/>
    <col min="12301" max="12302" width="11.875" style="118" customWidth="1"/>
    <col min="12303" max="12303" width="1.875" style="118" customWidth="1"/>
    <col min="12304" max="12304" width="6.875" style="118" customWidth="1"/>
    <col min="12305" max="12305" width="4.5" style="118" customWidth="1"/>
    <col min="12306" max="12306" width="3.625" style="118" customWidth="1"/>
    <col min="12307" max="12307" width="0.875" style="118" customWidth="1"/>
    <col min="12308" max="12308" width="3.375" style="118" customWidth="1"/>
    <col min="12309" max="12309" width="3.625" style="118" customWidth="1"/>
    <col min="12310" max="12310" width="3" style="118" customWidth="1"/>
    <col min="12311" max="12311" width="3.625" style="118" customWidth="1"/>
    <col min="12312" max="12312" width="3.125" style="118" customWidth="1"/>
    <col min="12313" max="12313" width="1.875" style="118" customWidth="1"/>
    <col min="12314" max="12315" width="2.125" style="118" customWidth="1"/>
    <col min="12316" max="12316" width="7.125" style="118" customWidth="1"/>
    <col min="12317" max="12551" width="8.875" style="118"/>
    <col min="12552" max="12552" width="2.5" style="118" customWidth="1"/>
    <col min="12553" max="12553" width="2.375" style="118" customWidth="1"/>
    <col min="12554" max="12554" width="1.125" style="118" customWidth="1"/>
    <col min="12555" max="12555" width="22.625" style="118" customWidth="1"/>
    <col min="12556" max="12556" width="1.125" style="118" customWidth="1"/>
    <col min="12557" max="12558" width="11.875" style="118" customWidth="1"/>
    <col min="12559" max="12559" width="1.875" style="118" customWidth="1"/>
    <col min="12560" max="12560" width="6.875" style="118" customWidth="1"/>
    <col min="12561" max="12561" width="4.5" style="118" customWidth="1"/>
    <col min="12562" max="12562" width="3.625" style="118" customWidth="1"/>
    <col min="12563" max="12563" width="0.875" style="118" customWidth="1"/>
    <col min="12564" max="12564" width="3.375" style="118" customWidth="1"/>
    <col min="12565" max="12565" width="3.625" style="118" customWidth="1"/>
    <col min="12566" max="12566" width="3" style="118" customWidth="1"/>
    <col min="12567" max="12567" width="3.625" style="118" customWidth="1"/>
    <col min="12568" max="12568" width="3.125" style="118" customWidth="1"/>
    <col min="12569" max="12569" width="1.875" style="118" customWidth="1"/>
    <col min="12570" max="12571" width="2.125" style="118" customWidth="1"/>
    <col min="12572" max="12572" width="7.125" style="118" customWidth="1"/>
    <col min="12573" max="12807" width="8.875" style="118"/>
    <col min="12808" max="12808" width="2.5" style="118" customWidth="1"/>
    <col min="12809" max="12809" width="2.375" style="118" customWidth="1"/>
    <col min="12810" max="12810" width="1.125" style="118" customWidth="1"/>
    <col min="12811" max="12811" width="22.625" style="118" customWidth="1"/>
    <col min="12812" max="12812" width="1.125" style="118" customWidth="1"/>
    <col min="12813" max="12814" width="11.875" style="118" customWidth="1"/>
    <col min="12815" max="12815" width="1.875" style="118" customWidth="1"/>
    <col min="12816" max="12816" width="6.875" style="118" customWidth="1"/>
    <col min="12817" max="12817" width="4.5" style="118" customWidth="1"/>
    <col min="12818" max="12818" width="3.625" style="118" customWidth="1"/>
    <col min="12819" max="12819" width="0.875" style="118" customWidth="1"/>
    <col min="12820" max="12820" width="3.375" style="118" customWidth="1"/>
    <col min="12821" max="12821" width="3.625" style="118" customWidth="1"/>
    <col min="12822" max="12822" width="3" style="118" customWidth="1"/>
    <col min="12823" max="12823" width="3.625" style="118" customWidth="1"/>
    <col min="12824" max="12824" width="3.125" style="118" customWidth="1"/>
    <col min="12825" max="12825" width="1.875" style="118" customWidth="1"/>
    <col min="12826" max="12827" width="2.125" style="118" customWidth="1"/>
    <col min="12828" max="12828" width="7.125" style="118" customWidth="1"/>
    <col min="12829" max="13063" width="8.875" style="118"/>
    <col min="13064" max="13064" width="2.5" style="118" customWidth="1"/>
    <col min="13065" max="13065" width="2.375" style="118" customWidth="1"/>
    <col min="13066" max="13066" width="1.125" style="118" customWidth="1"/>
    <col min="13067" max="13067" width="22.625" style="118" customWidth="1"/>
    <col min="13068" max="13068" width="1.125" style="118" customWidth="1"/>
    <col min="13069" max="13070" width="11.875" style="118" customWidth="1"/>
    <col min="13071" max="13071" width="1.875" style="118" customWidth="1"/>
    <col min="13072" max="13072" width="6.875" style="118" customWidth="1"/>
    <col min="13073" max="13073" width="4.5" style="118" customWidth="1"/>
    <col min="13074" max="13074" width="3.625" style="118" customWidth="1"/>
    <col min="13075" max="13075" width="0.875" style="118" customWidth="1"/>
    <col min="13076" max="13076" width="3.375" style="118" customWidth="1"/>
    <col min="13077" max="13077" width="3.625" style="118" customWidth="1"/>
    <col min="13078" max="13078" width="3" style="118" customWidth="1"/>
    <col min="13079" max="13079" width="3.625" style="118" customWidth="1"/>
    <col min="13080" max="13080" width="3.125" style="118" customWidth="1"/>
    <col min="13081" max="13081" width="1.875" style="118" customWidth="1"/>
    <col min="13082" max="13083" width="2.125" style="118" customWidth="1"/>
    <col min="13084" max="13084" width="7.125" style="118" customWidth="1"/>
    <col min="13085" max="13319" width="8.875" style="118"/>
    <col min="13320" max="13320" width="2.5" style="118" customWidth="1"/>
    <col min="13321" max="13321" width="2.375" style="118" customWidth="1"/>
    <col min="13322" max="13322" width="1.125" style="118" customWidth="1"/>
    <col min="13323" max="13323" width="22.625" style="118" customWidth="1"/>
    <col min="13324" max="13324" width="1.125" style="118" customWidth="1"/>
    <col min="13325" max="13326" width="11.875" style="118" customWidth="1"/>
    <col min="13327" max="13327" width="1.875" style="118" customWidth="1"/>
    <col min="13328" max="13328" width="6.875" style="118" customWidth="1"/>
    <col min="13329" max="13329" width="4.5" style="118" customWidth="1"/>
    <col min="13330" max="13330" width="3.625" style="118" customWidth="1"/>
    <col min="13331" max="13331" width="0.875" style="118" customWidth="1"/>
    <col min="13332" max="13332" width="3.375" style="118" customWidth="1"/>
    <col min="13333" max="13333" width="3.625" style="118" customWidth="1"/>
    <col min="13334" max="13334" width="3" style="118" customWidth="1"/>
    <col min="13335" max="13335" width="3.625" style="118" customWidth="1"/>
    <col min="13336" max="13336" width="3.125" style="118" customWidth="1"/>
    <col min="13337" max="13337" width="1.875" style="118" customWidth="1"/>
    <col min="13338" max="13339" width="2.125" style="118" customWidth="1"/>
    <col min="13340" max="13340" width="7.125" style="118" customWidth="1"/>
    <col min="13341" max="13575" width="8.875" style="118"/>
    <col min="13576" max="13576" width="2.5" style="118" customWidth="1"/>
    <col min="13577" max="13577" width="2.375" style="118" customWidth="1"/>
    <col min="13578" max="13578" width="1.125" style="118" customWidth="1"/>
    <col min="13579" max="13579" width="22.625" style="118" customWidth="1"/>
    <col min="13580" max="13580" width="1.125" style="118" customWidth="1"/>
    <col min="13581" max="13582" width="11.875" style="118" customWidth="1"/>
    <col min="13583" max="13583" width="1.875" style="118" customWidth="1"/>
    <col min="13584" max="13584" width="6.875" style="118" customWidth="1"/>
    <col min="13585" max="13585" width="4.5" style="118" customWidth="1"/>
    <col min="13586" max="13586" width="3.625" style="118" customWidth="1"/>
    <col min="13587" max="13587" width="0.875" style="118" customWidth="1"/>
    <col min="13588" max="13588" width="3.375" style="118" customWidth="1"/>
    <col min="13589" max="13589" width="3.625" style="118" customWidth="1"/>
    <col min="13590" max="13590" width="3" style="118" customWidth="1"/>
    <col min="13591" max="13591" width="3.625" style="118" customWidth="1"/>
    <col min="13592" max="13592" width="3.125" style="118" customWidth="1"/>
    <col min="13593" max="13593" width="1.875" style="118" customWidth="1"/>
    <col min="13594" max="13595" width="2.125" style="118" customWidth="1"/>
    <col min="13596" max="13596" width="7.125" style="118" customWidth="1"/>
    <col min="13597" max="13831" width="8.875" style="118"/>
    <col min="13832" max="13832" width="2.5" style="118" customWidth="1"/>
    <col min="13833" max="13833" width="2.375" style="118" customWidth="1"/>
    <col min="13834" max="13834" width="1.125" style="118" customWidth="1"/>
    <col min="13835" max="13835" width="22.625" style="118" customWidth="1"/>
    <col min="13836" max="13836" width="1.125" style="118" customWidth="1"/>
    <col min="13837" max="13838" width="11.875" style="118" customWidth="1"/>
    <col min="13839" max="13839" width="1.875" style="118" customWidth="1"/>
    <col min="13840" max="13840" width="6.875" style="118" customWidth="1"/>
    <col min="13841" max="13841" width="4.5" style="118" customWidth="1"/>
    <col min="13842" max="13842" width="3.625" style="118" customWidth="1"/>
    <col min="13843" max="13843" width="0.875" style="118" customWidth="1"/>
    <col min="13844" max="13844" width="3.375" style="118" customWidth="1"/>
    <col min="13845" max="13845" width="3.625" style="118" customWidth="1"/>
    <col min="13846" max="13846" width="3" style="118" customWidth="1"/>
    <col min="13847" max="13847" width="3.625" style="118" customWidth="1"/>
    <col min="13848" max="13848" width="3.125" style="118" customWidth="1"/>
    <col min="13849" max="13849" width="1.875" style="118" customWidth="1"/>
    <col min="13850" max="13851" width="2.125" style="118" customWidth="1"/>
    <col min="13852" max="13852" width="7.125" style="118" customWidth="1"/>
    <col min="13853" max="14087" width="8.875" style="118"/>
    <col min="14088" max="14088" width="2.5" style="118" customWidth="1"/>
    <col min="14089" max="14089" width="2.375" style="118" customWidth="1"/>
    <col min="14090" max="14090" width="1.125" style="118" customWidth="1"/>
    <col min="14091" max="14091" width="22.625" style="118" customWidth="1"/>
    <col min="14092" max="14092" width="1.125" style="118" customWidth="1"/>
    <col min="14093" max="14094" width="11.875" style="118" customWidth="1"/>
    <col min="14095" max="14095" width="1.875" style="118" customWidth="1"/>
    <col min="14096" max="14096" width="6.875" style="118" customWidth="1"/>
    <col min="14097" max="14097" width="4.5" style="118" customWidth="1"/>
    <col min="14098" max="14098" width="3.625" style="118" customWidth="1"/>
    <col min="14099" max="14099" width="0.875" style="118" customWidth="1"/>
    <col min="14100" max="14100" width="3.375" style="118" customWidth="1"/>
    <col min="14101" max="14101" width="3.625" style="118" customWidth="1"/>
    <col min="14102" max="14102" width="3" style="118" customWidth="1"/>
    <col min="14103" max="14103" width="3.625" style="118" customWidth="1"/>
    <col min="14104" max="14104" width="3.125" style="118" customWidth="1"/>
    <col min="14105" max="14105" width="1.875" style="118" customWidth="1"/>
    <col min="14106" max="14107" width="2.125" style="118" customWidth="1"/>
    <col min="14108" max="14108" width="7.125" style="118" customWidth="1"/>
    <col min="14109" max="14343" width="8.875" style="118"/>
    <col min="14344" max="14344" width="2.5" style="118" customWidth="1"/>
    <col min="14345" max="14345" width="2.375" style="118" customWidth="1"/>
    <col min="14346" max="14346" width="1.125" style="118" customWidth="1"/>
    <col min="14347" max="14347" width="22.625" style="118" customWidth="1"/>
    <col min="14348" max="14348" width="1.125" style="118" customWidth="1"/>
    <col min="14349" max="14350" width="11.875" style="118" customWidth="1"/>
    <col min="14351" max="14351" width="1.875" style="118" customWidth="1"/>
    <col min="14352" max="14352" width="6.875" style="118" customWidth="1"/>
    <col min="14353" max="14353" width="4.5" style="118" customWidth="1"/>
    <col min="14354" max="14354" width="3.625" style="118" customWidth="1"/>
    <col min="14355" max="14355" width="0.875" style="118" customWidth="1"/>
    <col min="14356" max="14356" width="3.375" style="118" customWidth="1"/>
    <col min="14357" max="14357" width="3.625" style="118" customWidth="1"/>
    <col min="14358" max="14358" width="3" style="118" customWidth="1"/>
    <col min="14359" max="14359" width="3.625" style="118" customWidth="1"/>
    <col min="14360" max="14360" width="3.125" style="118" customWidth="1"/>
    <col min="14361" max="14361" width="1.875" style="118" customWidth="1"/>
    <col min="14362" max="14363" width="2.125" style="118" customWidth="1"/>
    <col min="14364" max="14364" width="7.125" style="118" customWidth="1"/>
    <col min="14365" max="14599" width="8.875" style="118"/>
    <col min="14600" max="14600" width="2.5" style="118" customWidth="1"/>
    <col min="14601" max="14601" width="2.375" style="118" customWidth="1"/>
    <col min="14602" max="14602" width="1.125" style="118" customWidth="1"/>
    <col min="14603" max="14603" width="22.625" style="118" customWidth="1"/>
    <col min="14604" max="14604" width="1.125" style="118" customWidth="1"/>
    <col min="14605" max="14606" width="11.875" style="118" customWidth="1"/>
    <col min="14607" max="14607" width="1.875" style="118" customWidth="1"/>
    <col min="14608" max="14608" width="6.875" style="118" customWidth="1"/>
    <col min="14609" max="14609" width="4.5" style="118" customWidth="1"/>
    <col min="14610" max="14610" width="3.625" style="118" customWidth="1"/>
    <col min="14611" max="14611" width="0.875" style="118" customWidth="1"/>
    <col min="14612" max="14612" width="3.375" style="118" customWidth="1"/>
    <col min="14613" max="14613" width="3.625" style="118" customWidth="1"/>
    <col min="14614" max="14614" width="3" style="118" customWidth="1"/>
    <col min="14615" max="14615" width="3.625" style="118" customWidth="1"/>
    <col min="14616" max="14616" width="3.125" style="118" customWidth="1"/>
    <col min="14617" max="14617" width="1.875" style="118" customWidth="1"/>
    <col min="14618" max="14619" width="2.125" style="118" customWidth="1"/>
    <col min="14620" max="14620" width="7.125" style="118" customWidth="1"/>
    <col min="14621" max="14855" width="8.875" style="118"/>
    <col min="14856" max="14856" width="2.5" style="118" customWidth="1"/>
    <col min="14857" max="14857" width="2.375" style="118" customWidth="1"/>
    <col min="14858" max="14858" width="1.125" style="118" customWidth="1"/>
    <col min="14859" max="14859" width="22.625" style="118" customWidth="1"/>
    <col min="14860" max="14860" width="1.125" style="118" customWidth="1"/>
    <col min="14861" max="14862" width="11.875" style="118" customWidth="1"/>
    <col min="14863" max="14863" width="1.875" style="118" customWidth="1"/>
    <col min="14864" max="14864" width="6.875" style="118" customWidth="1"/>
    <col min="14865" max="14865" width="4.5" style="118" customWidth="1"/>
    <col min="14866" max="14866" width="3.625" style="118" customWidth="1"/>
    <col min="14867" max="14867" width="0.875" style="118" customWidth="1"/>
    <col min="14868" max="14868" width="3.375" style="118" customWidth="1"/>
    <col min="14869" max="14869" width="3.625" style="118" customWidth="1"/>
    <col min="14870" max="14870" width="3" style="118" customWidth="1"/>
    <col min="14871" max="14871" width="3.625" style="118" customWidth="1"/>
    <col min="14872" max="14872" width="3.125" style="118" customWidth="1"/>
    <col min="14873" max="14873" width="1.875" style="118" customWidth="1"/>
    <col min="14874" max="14875" width="2.125" style="118" customWidth="1"/>
    <col min="14876" max="14876" width="7.125" style="118" customWidth="1"/>
    <col min="14877" max="15111" width="8.875" style="118"/>
    <col min="15112" max="15112" width="2.5" style="118" customWidth="1"/>
    <col min="15113" max="15113" width="2.375" style="118" customWidth="1"/>
    <col min="15114" max="15114" width="1.125" style="118" customWidth="1"/>
    <col min="15115" max="15115" width="22.625" style="118" customWidth="1"/>
    <col min="15116" max="15116" width="1.125" style="118" customWidth="1"/>
    <col min="15117" max="15118" width="11.875" style="118" customWidth="1"/>
    <col min="15119" max="15119" width="1.875" style="118" customWidth="1"/>
    <col min="15120" max="15120" width="6.875" style="118" customWidth="1"/>
    <col min="15121" max="15121" width="4.5" style="118" customWidth="1"/>
    <col min="15122" max="15122" width="3.625" style="118" customWidth="1"/>
    <col min="15123" max="15123" width="0.875" style="118" customWidth="1"/>
    <col min="15124" max="15124" width="3.375" style="118" customWidth="1"/>
    <col min="15125" max="15125" width="3.625" style="118" customWidth="1"/>
    <col min="15126" max="15126" width="3" style="118" customWidth="1"/>
    <col min="15127" max="15127" width="3.625" style="118" customWidth="1"/>
    <col min="15128" max="15128" width="3.125" style="118" customWidth="1"/>
    <col min="15129" max="15129" width="1.875" style="118" customWidth="1"/>
    <col min="15130" max="15131" width="2.125" style="118" customWidth="1"/>
    <col min="15132" max="15132" width="7.125" style="118" customWidth="1"/>
    <col min="15133" max="15367" width="8.875" style="118"/>
    <col min="15368" max="15368" width="2.5" style="118" customWidth="1"/>
    <col min="15369" max="15369" width="2.375" style="118" customWidth="1"/>
    <col min="15370" max="15370" width="1.125" style="118" customWidth="1"/>
    <col min="15371" max="15371" width="22.625" style="118" customWidth="1"/>
    <col min="15372" max="15372" width="1.125" style="118" customWidth="1"/>
    <col min="15373" max="15374" width="11.875" style="118" customWidth="1"/>
    <col min="15375" max="15375" width="1.875" style="118" customWidth="1"/>
    <col min="15376" max="15376" width="6.875" style="118" customWidth="1"/>
    <col min="15377" max="15377" width="4.5" style="118" customWidth="1"/>
    <col min="15378" max="15378" width="3.625" style="118" customWidth="1"/>
    <col min="15379" max="15379" width="0.875" style="118" customWidth="1"/>
    <col min="15380" max="15380" width="3.375" style="118" customWidth="1"/>
    <col min="15381" max="15381" width="3.625" style="118" customWidth="1"/>
    <col min="15382" max="15382" width="3" style="118" customWidth="1"/>
    <col min="15383" max="15383" width="3.625" style="118" customWidth="1"/>
    <col min="15384" max="15384" width="3.125" style="118" customWidth="1"/>
    <col min="15385" max="15385" width="1.875" style="118" customWidth="1"/>
    <col min="15386" max="15387" width="2.125" style="118" customWidth="1"/>
    <col min="15388" max="15388" width="7.125" style="118" customWidth="1"/>
    <col min="15389" max="15623" width="8.875" style="118"/>
    <col min="15624" max="15624" width="2.5" style="118" customWidth="1"/>
    <col min="15625" max="15625" width="2.375" style="118" customWidth="1"/>
    <col min="15626" max="15626" width="1.125" style="118" customWidth="1"/>
    <col min="15627" max="15627" width="22.625" style="118" customWidth="1"/>
    <col min="15628" max="15628" width="1.125" style="118" customWidth="1"/>
    <col min="15629" max="15630" width="11.875" style="118" customWidth="1"/>
    <col min="15631" max="15631" width="1.875" style="118" customWidth="1"/>
    <col min="15632" max="15632" width="6.875" style="118" customWidth="1"/>
    <col min="15633" max="15633" width="4.5" style="118" customWidth="1"/>
    <col min="15634" max="15634" width="3.625" style="118" customWidth="1"/>
    <col min="15635" max="15635" width="0.875" style="118" customWidth="1"/>
    <col min="15636" max="15636" width="3.375" style="118" customWidth="1"/>
    <col min="15637" max="15637" width="3.625" style="118" customWidth="1"/>
    <col min="15638" max="15638" width="3" style="118" customWidth="1"/>
    <col min="15639" max="15639" width="3.625" style="118" customWidth="1"/>
    <col min="15640" max="15640" width="3.125" style="118" customWidth="1"/>
    <col min="15641" max="15641" width="1.875" style="118" customWidth="1"/>
    <col min="15642" max="15643" width="2.125" style="118" customWidth="1"/>
    <col min="15644" max="15644" width="7.125" style="118" customWidth="1"/>
    <col min="15645" max="15879" width="8.875" style="118"/>
    <col min="15880" max="15880" width="2.5" style="118" customWidth="1"/>
    <col min="15881" max="15881" width="2.375" style="118" customWidth="1"/>
    <col min="15882" max="15882" width="1.125" style="118" customWidth="1"/>
    <col min="15883" max="15883" width="22.625" style="118" customWidth="1"/>
    <col min="15884" max="15884" width="1.125" style="118" customWidth="1"/>
    <col min="15885" max="15886" width="11.875" style="118" customWidth="1"/>
    <col min="15887" max="15887" width="1.875" style="118" customWidth="1"/>
    <col min="15888" max="15888" width="6.875" style="118" customWidth="1"/>
    <col min="15889" max="15889" width="4.5" style="118" customWidth="1"/>
    <col min="15890" max="15890" width="3.625" style="118" customWidth="1"/>
    <col min="15891" max="15891" width="0.875" style="118" customWidth="1"/>
    <col min="15892" max="15892" width="3.375" style="118" customWidth="1"/>
    <col min="15893" max="15893" width="3.625" style="118" customWidth="1"/>
    <col min="15894" max="15894" width="3" style="118" customWidth="1"/>
    <col min="15895" max="15895" width="3.625" style="118" customWidth="1"/>
    <col min="15896" max="15896" width="3.125" style="118" customWidth="1"/>
    <col min="15897" max="15897" width="1.875" style="118" customWidth="1"/>
    <col min="15898" max="15899" width="2.125" style="118" customWidth="1"/>
    <col min="15900" max="15900" width="7.125" style="118" customWidth="1"/>
    <col min="15901" max="16135" width="8.875" style="118"/>
    <col min="16136" max="16136" width="2.5" style="118" customWidth="1"/>
    <col min="16137" max="16137" width="2.375" style="118" customWidth="1"/>
    <col min="16138" max="16138" width="1.125" style="118" customWidth="1"/>
    <col min="16139" max="16139" width="22.625" style="118" customWidth="1"/>
    <col min="16140" max="16140" width="1.125" style="118" customWidth="1"/>
    <col min="16141" max="16142" width="11.875" style="118" customWidth="1"/>
    <col min="16143" max="16143" width="1.875" style="118" customWidth="1"/>
    <col min="16144" max="16144" width="6.875" style="118" customWidth="1"/>
    <col min="16145" max="16145" width="4.5" style="118" customWidth="1"/>
    <col min="16146" max="16146" width="3.625" style="118" customWidth="1"/>
    <col min="16147" max="16147" width="0.875" style="118" customWidth="1"/>
    <col min="16148" max="16148" width="3.375" style="118" customWidth="1"/>
    <col min="16149" max="16149" width="3.625" style="118" customWidth="1"/>
    <col min="16150" max="16150" width="3" style="118" customWidth="1"/>
    <col min="16151" max="16151" width="3.625" style="118" customWidth="1"/>
    <col min="16152" max="16152" width="3.125" style="118" customWidth="1"/>
    <col min="16153" max="16153" width="1.875" style="118" customWidth="1"/>
    <col min="16154" max="16155" width="2.125" style="118" customWidth="1"/>
    <col min="16156" max="16156" width="7.125" style="118" customWidth="1"/>
    <col min="16157" max="16384" width="8.875" style="118"/>
  </cols>
  <sheetData>
    <row r="1" spans="2:29" ht="20.25" customHeight="1">
      <c r="B1" s="116" t="s">
        <v>2496</v>
      </c>
    </row>
    <row r="2" spans="2:29" ht="12" customHeight="1">
      <c r="S2" s="120"/>
      <c r="T2" s="120"/>
      <c r="X2" s="120"/>
      <c r="AB2" s="121"/>
      <c r="AC2" s="118" t="s">
        <v>2205</v>
      </c>
    </row>
    <row r="3" spans="2:29">
      <c r="R3" s="848"/>
      <c r="S3" s="1349"/>
      <c r="T3" s="122" t="s">
        <v>2206</v>
      </c>
      <c r="U3" s="123"/>
      <c r="V3" s="122" t="s">
        <v>2207</v>
      </c>
      <c r="W3" s="123"/>
      <c r="X3" s="122" t="s">
        <v>2208</v>
      </c>
    </row>
    <row r="4" spans="2:29">
      <c r="Q4" s="428"/>
      <c r="R4" s="428"/>
      <c r="S4" s="122"/>
      <c r="T4" s="122"/>
      <c r="U4" s="122"/>
      <c r="V4" s="122"/>
      <c r="W4" s="122"/>
      <c r="X4" s="122"/>
    </row>
    <row r="5" spans="2:29" ht="15.6" customHeight="1">
      <c r="N5" s="118" t="s">
        <v>2237</v>
      </c>
      <c r="T5" s="124"/>
      <c r="U5" s="124"/>
      <c r="V5" s="124"/>
      <c r="W5" s="124"/>
      <c r="X5" s="124"/>
    </row>
    <row r="6" spans="2:29" ht="26.45" customHeight="1">
      <c r="C6" s="118" t="s">
        <v>2209</v>
      </c>
      <c r="N6" s="828" t="s">
        <v>2238</v>
      </c>
      <c r="O6" s="1460"/>
      <c r="P6" s="1346" t="e">
        <f>#REF!</f>
        <v>#REF!</v>
      </c>
      <c r="Q6" s="1347"/>
      <c r="R6" s="1347"/>
      <c r="S6" s="1347"/>
      <c r="T6" s="1347"/>
      <c r="U6" s="1347"/>
      <c r="V6" s="1347"/>
      <c r="W6" s="1347"/>
      <c r="X6" s="1347"/>
    </row>
    <row r="7" spans="2:29" ht="3.6" customHeight="1">
      <c r="O7" s="116"/>
      <c r="P7" s="126"/>
      <c r="Q7" s="126"/>
      <c r="R7" s="126"/>
      <c r="S7" s="126"/>
      <c r="T7" s="126"/>
      <c r="U7" s="126"/>
      <c r="V7" s="126"/>
      <c r="W7" s="126"/>
      <c r="X7" s="126"/>
    </row>
    <row r="8" spans="2:29" ht="15.6" customHeight="1">
      <c r="C8" s="118" t="s">
        <v>2256</v>
      </c>
      <c r="E8" s="116"/>
      <c r="F8" s="116"/>
      <c r="G8" s="116"/>
      <c r="H8" s="116"/>
      <c r="I8" s="116"/>
      <c r="J8" s="116"/>
      <c r="N8" s="828" t="s">
        <v>2213</v>
      </c>
      <c r="O8" s="1460"/>
      <c r="P8" s="1346" t="e">
        <f>#REF!</f>
        <v>#REF!</v>
      </c>
      <c r="Q8" s="1347"/>
      <c r="R8" s="1347"/>
      <c r="S8" s="1347"/>
      <c r="T8" s="1347"/>
      <c r="U8" s="1347"/>
      <c r="V8" s="1347"/>
      <c r="W8" s="1347"/>
      <c r="X8" s="1347"/>
    </row>
    <row r="9" spans="2:29" ht="2.4500000000000002" customHeight="1">
      <c r="D9" s="116"/>
      <c r="E9" s="116"/>
      <c r="F9" s="116"/>
      <c r="G9" s="116"/>
      <c r="H9" s="116"/>
      <c r="I9" s="116"/>
      <c r="J9" s="116"/>
      <c r="O9" s="116"/>
      <c r="P9" s="126"/>
      <c r="Q9" s="126"/>
      <c r="R9" s="126"/>
      <c r="S9" s="126"/>
      <c r="T9" s="126"/>
      <c r="U9" s="126"/>
      <c r="V9" s="126"/>
      <c r="W9" s="126"/>
      <c r="X9" s="126"/>
    </row>
    <row r="10" spans="2:29" ht="26.45" customHeight="1">
      <c r="N10" s="1348" t="s">
        <v>2123</v>
      </c>
      <c r="O10" s="1461"/>
      <c r="P10" s="1346" t="e">
        <f>#REF!</f>
        <v>#REF!</v>
      </c>
      <c r="Q10" s="1347"/>
      <c r="R10" s="1347"/>
      <c r="S10" s="1347"/>
      <c r="T10" s="1346" t="e">
        <f>#REF!</f>
        <v>#REF!</v>
      </c>
      <c r="U10" s="1347"/>
      <c r="V10" s="1347"/>
      <c r="W10" s="1347"/>
      <c r="X10" s="1347"/>
    </row>
    <row r="11" spans="2:29" ht="6" customHeight="1">
      <c r="O11" s="116"/>
      <c r="P11" s="125"/>
      <c r="Q11" s="125"/>
      <c r="R11" s="125"/>
      <c r="S11" s="125"/>
      <c r="T11" s="125"/>
      <c r="U11" s="125"/>
      <c r="V11" s="125"/>
      <c r="W11" s="125"/>
      <c r="X11" s="125"/>
    </row>
    <row r="12" spans="2:29" ht="26.45" customHeight="1">
      <c r="N12" s="118" t="s">
        <v>2257</v>
      </c>
      <c r="O12" s="262"/>
      <c r="P12" s="116"/>
      <c r="Q12" s="116"/>
      <c r="R12" s="125"/>
      <c r="S12" s="125"/>
      <c r="T12" s="125"/>
      <c r="U12" s="125"/>
      <c r="V12" s="125"/>
      <c r="W12" s="125"/>
      <c r="X12" s="125"/>
    </row>
    <row r="13" spans="2:29" ht="26.45" customHeight="1">
      <c r="N13" s="828" t="s">
        <v>2238</v>
      </c>
      <c r="O13" s="1460"/>
      <c r="P13" s="1346" t="e">
        <f>#REF!</f>
        <v>#REF!</v>
      </c>
      <c r="Q13" s="1347"/>
      <c r="R13" s="1347"/>
      <c r="S13" s="1347"/>
      <c r="T13" s="1347"/>
      <c r="U13" s="1347"/>
      <c r="V13" s="1347"/>
      <c r="W13" s="1347"/>
      <c r="X13" s="1347"/>
    </row>
    <row r="14" spans="2:29" ht="2.4500000000000002" customHeight="1">
      <c r="O14" s="116"/>
      <c r="P14" s="126"/>
      <c r="Q14" s="126"/>
      <c r="R14" s="126"/>
      <c r="S14" s="126"/>
      <c r="T14" s="126"/>
      <c r="U14" s="126"/>
      <c r="V14" s="126"/>
      <c r="W14" s="126"/>
      <c r="X14" s="126"/>
    </row>
    <row r="15" spans="2:29" ht="26.45" customHeight="1">
      <c r="N15" s="828" t="s">
        <v>2213</v>
      </c>
      <c r="O15" s="828"/>
      <c r="P15" s="1346" t="e">
        <f>#REF!</f>
        <v>#REF!</v>
      </c>
      <c r="Q15" s="1347"/>
      <c r="R15" s="1347"/>
      <c r="S15" s="1347"/>
      <c r="T15" s="1347"/>
      <c r="U15" s="1347"/>
      <c r="V15" s="1347"/>
      <c r="W15" s="1347"/>
      <c r="X15" s="1347"/>
      <c r="AB15" s="127"/>
    </row>
    <row r="16" spans="2:29" ht="2.4500000000000002" customHeight="1">
      <c r="O16" s="116"/>
      <c r="P16" s="126"/>
      <c r="Q16" s="126"/>
      <c r="R16" s="126"/>
      <c r="S16" s="126"/>
      <c r="T16" s="126"/>
      <c r="U16" s="126"/>
      <c r="V16" s="126"/>
      <c r="W16" s="126"/>
      <c r="X16" s="126"/>
    </row>
    <row r="17" spans="3:28" ht="26.45" customHeight="1">
      <c r="N17" s="1348" t="s">
        <v>2123</v>
      </c>
      <c r="O17" s="1348"/>
      <c r="P17" s="1346" t="e">
        <f>#REF!</f>
        <v>#REF!</v>
      </c>
      <c r="Q17" s="1347"/>
      <c r="R17" s="1347"/>
      <c r="S17" s="1347"/>
      <c r="T17" s="1346" t="e">
        <f>#REF!</f>
        <v>#REF!</v>
      </c>
      <c r="U17" s="1347"/>
      <c r="V17" s="1347"/>
      <c r="W17" s="1347"/>
      <c r="X17" s="1347"/>
    </row>
    <row r="18" spans="3:28" ht="8.4499999999999993" customHeight="1">
      <c r="O18" s="116"/>
      <c r="P18" s="125"/>
      <c r="Q18" s="125"/>
      <c r="R18" s="125"/>
      <c r="S18" s="125"/>
      <c r="T18" s="125"/>
      <c r="U18" s="125"/>
      <c r="V18" s="125"/>
      <c r="W18" s="125"/>
      <c r="X18" s="125"/>
    </row>
    <row r="19" spans="3:28" ht="26.45" customHeight="1">
      <c r="N19" s="118" t="s">
        <v>2098</v>
      </c>
      <c r="O19" s="262"/>
      <c r="P19" s="116"/>
      <c r="Q19" s="116"/>
      <c r="R19" s="125"/>
      <c r="S19" s="125"/>
      <c r="T19" s="125"/>
      <c r="U19" s="125"/>
      <c r="V19" s="125"/>
      <c r="W19" s="125"/>
      <c r="X19" s="125"/>
    </row>
    <row r="20" spans="3:28" ht="26.45" customHeight="1">
      <c r="N20" s="828" t="s">
        <v>2238</v>
      </c>
      <c r="O20" s="1460"/>
      <c r="P20" s="1346" t="e">
        <f>#REF!</f>
        <v>#REF!</v>
      </c>
      <c r="Q20" s="1347"/>
      <c r="R20" s="1347"/>
      <c r="S20" s="1347"/>
      <c r="T20" s="1347"/>
      <c r="U20" s="1347"/>
      <c r="V20" s="1347"/>
      <c r="W20" s="1347"/>
      <c r="X20" s="1347"/>
    </row>
    <row r="21" spans="3:28" ht="2.4500000000000002" customHeight="1">
      <c r="O21" s="116"/>
      <c r="P21" s="126"/>
      <c r="Q21" s="126"/>
      <c r="R21" s="126"/>
      <c r="S21" s="126"/>
      <c r="T21" s="126"/>
      <c r="U21" s="126"/>
      <c r="V21" s="126"/>
      <c r="W21" s="126"/>
      <c r="X21" s="126"/>
    </row>
    <row r="22" spans="3:28" ht="26.45" customHeight="1">
      <c r="N22" s="828" t="s">
        <v>2213</v>
      </c>
      <c r="O22" s="828"/>
      <c r="P22" s="1346" t="e">
        <f>#REF!</f>
        <v>#REF!</v>
      </c>
      <c r="Q22" s="1347"/>
      <c r="R22" s="1347"/>
      <c r="S22" s="1347"/>
      <c r="T22" s="1347"/>
      <c r="U22" s="1347"/>
      <c r="V22" s="1347"/>
      <c r="W22" s="1347"/>
      <c r="X22" s="1347"/>
      <c r="AB22" s="127"/>
    </row>
    <row r="23" spans="3:28" ht="2.4500000000000002" customHeight="1">
      <c r="O23" s="116"/>
      <c r="P23" s="126"/>
      <c r="Q23" s="126"/>
      <c r="R23" s="126"/>
      <c r="S23" s="126"/>
      <c r="T23" s="126"/>
      <c r="U23" s="126"/>
      <c r="V23" s="126"/>
      <c r="W23" s="126"/>
      <c r="X23" s="126"/>
      <c r="AB23" s="119"/>
    </row>
    <row r="24" spans="3:28" ht="26.45" customHeight="1">
      <c r="N24" s="1348" t="s">
        <v>2123</v>
      </c>
      <c r="O24" s="1348"/>
      <c r="P24" s="1346" t="e">
        <f>#REF!</f>
        <v>#REF!</v>
      </c>
      <c r="Q24" s="1347"/>
      <c r="R24" s="1347"/>
      <c r="S24" s="1347"/>
      <c r="T24" s="1346" t="e">
        <f>#REF!</f>
        <v>#REF!</v>
      </c>
      <c r="U24" s="1347"/>
      <c r="V24" s="1347"/>
      <c r="W24" s="1347"/>
      <c r="X24" s="1347"/>
    </row>
    <row r="25" spans="3:28" ht="13.5" customHeight="1"/>
    <row r="26" spans="3:28" ht="25.5">
      <c r="C26" s="818" t="s">
        <v>2258</v>
      </c>
      <c r="D26" s="818"/>
      <c r="E26" s="818"/>
      <c r="F26" s="818"/>
      <c r="G26" s="818"/>
      <c r="H26" s="818"/>
      <c r="I26" s="818"/>
      <c r="J26" s="818"/>
      <c r="K26" s="818"/>
      <c r="L26" s="818"/>
      <c r="M26" s="818"/>
      <c r="N26" s="818"/>
      <c r="O26" s="818"/>
      <c r="P26" s="818"/>
      <c r="Q26" s="818"/>
      <c r="R26" s="818"/>
      <c r="S26" s="818"/>
      <c r="T26" s="818"/>
      <c r="U26" s="818"/>
      <c r="V26" s="818"/>
      <c r="W26" s="818"/>
      <c r="X26" s="818"/>
    </row>
    <row r="27" spans="3:28" ht="18" customHeight="1"/>
    <row r="28" spans="3:28" ht="18" customHeight="1">
      <c r="D28" s="1464">
        <f>第5号様式!E17</f>
        <v>0</v>
      </c>
      <c r="E28" s="1464"/>
      <c r="F28" s="1464"/>
      <c r="G28" s="1464"/>
      <c r="H28" s="1464"/>
      <c r="I28" s="1464"/>
      <c r="J28" s="126" t="s">
        <v>2215</v>
      </c>
      <c r="K28" s="822">
        <f>第5号様式!M17</f>
        <v>0</v>
      </c>
      <c r="L28" s="822"/>
      <c r="M28" s="815" t="s">
        <v>2216</v>
      </c>
      <c r="N28" s="815"/>
      <c r="O28" s="815"/>
      <c r="P28" s="822">
        <f>第5号様式!T17</f>
        <v>0</v>
      </c>
      <c r="Q28" s="822"/>
      <c r="R28" s="1465" t="s">
        <v>2217</v>
      </c>
      <c r="S28" s="1465"/>
      <c r="T28" s="1465"/>
      <c r="U28" s="1465"/>
      <c r="V28" s="1465"/>
      <c r="W28" s="1465"/>
      <c r="X28" s="1465"/>
      <c r="AB28" s="127" t="s">
        <v>2218</v>
      </c>
    </row>
    <row r="29" spans="3:28" ht="39" customHeight="1">
      <c r="C29" s="1462" t="s">
        <v>2497</v>
      </c>
      <c r="D29" s="1462"/>
      <c r="E29" s="1462"/>
      <c r="F29" s="1462"/>
      <c r="G29" s="1462"/>
      <c r="H29" s="1462"/>
      <c r="I29" s="1462"/>
      <c r="J29" s="1462"/>
      <c r="K29" s="1462"/>
      <c r="L29" s="1462"/>
      <c r="M29" s="1462"/>
      <c r="N29" s="1462"/>
      <c r="O29" s="1462"/>
      <c r="P29" s="1462"/>
      <c r="Q29" s="1462"/>
      <c r="R29" s="1462"/>
      <c r="S29" s="1462"/>
      <c r="T29" s="1462"/>
      <c r="U29" s="1462"/>
      <c r="V29" s="1462"/>
      <c r="W29" s="1462"/>
      <c r="X29" s="1462"/>
    </row>
    <row r="30" spans="3:28" ht="30" customHeight="1">
      <c r="C30" s="855" t="s">
        <v>2219</v>
      </c>
      <c r="D30" s="855"/>
      <c r="E30" s="855"/>
      <c r="F30" s="855"/>
      <c r="G30" s="855"/>
      <c r="H30" s="855"/>
      <c r="I30" s="855"/>
      <c r="J30" s="855"/>
      <c r="K30" s="855"/>
      <c r="L30" s="855"/>
      <c r="M30" s="855"/>
      <c r="N30" s="855"/>
      <c r="O30" s="855"/>
      <c r="P30" s="855"/>
      <c r="Q30" s="855"/>
      <c r="R30" s="855"/>
      <c r="S30" s="855"/>
      <c r="T30" s="855"/>
      <c r="U30" s="855"/>
      <c r="V30" s="855"/>
      <c r="W30" s="855"/>
      <c r="X30" s="855"/>
    </row>
    <row r="31" spans="3:28" ht="30" customHeight="1">
      <c r="C31" s="131"/>
      <c r="D31" s="1336" t="s">
        <v>2220</v>
      </c>
      <c r="E31" s="1336"/>
      <c r="F31" s="1336"/>
      <c r="G31" s="1336"/>
      <c r="H31" s="1336"/>
      <c r="I31" s="1336"/>
      <c r="J31" s="1337"/>
      <c r="K31" s="132"/>
      <c r="L31" s="1339" t="e">
        <f>#REF!</f>
        <v>#REF!</v>
      </c>
      <c r="M31" s="1463"/>
      <c r="N31" s="1463"/>
      <c r="O31" s="1463"/>
      <c r="P31" s="1463"/>
      <c r="Q31" s="1340" t="e">
        <f>#REF!</f>
        <v>#REF!</v>
      </c>
      <c r="R31" s="1341"/>
      <c r="S31" s="1341"/>
      <c r="T31" s="1341"/>
      <c r="U31" s="1342" t="e">
        <f>#REF!</f>
        <v>#REF!</v>
      </c>
      <c r="V31" s="1342"/>
      <c r="W31" s="1160"/>
      <c r="X31" s="1161"/>
      <c r="AA31" s="118"/>
    </row>
    <row r="32" spans="3:28" ht="2.25" customHeight="1">
      <c r="C32" s="133"/>
      <c r="D32" s="116"/>
      <c r="E32" s="116"/>
      <c r="F32" s="116"/>
      <c r="G32" s="116"/>
      <c r="H32" s="116"/>
      <c r="I32" s="116"/>
      <c r="J32" s="134"/>
      <c r="K32" s="133"/>
      <c r="L32" s="135"/>
      <c r="M32" s="135"/>
      <c r="N32" s="135"/>
      <c r="O32" s="125"/>
      <c r="P32" s="136"/>
      <c r="Q32" s="126"/>
      <c r="R32" s="137"/>
      <c r="S32" s="126"/>
      <c r="T32" s="125"/>
      <c r="U32" s="126"/>
      <c r="V32" s="137"/>
      <c r="W32" s="116"/>
      <c r="X32" s="263"/>
      <c r="AA32" s="118"/>
    </row>
    <row r="33" spans="2:33" ht="21" customHeight="1">
      <c r="C33" s="133"/>
      <c r="D33" s="846" t="s">
        <v>2221</v>
      </c>
      <c r="E33" s="846"/>
      <c r="F33" s="846"/>
      <c r="G33" s="846"/>
      <c r="H33" s="846"/>
      <c r="I33" s="846"/>
      <c r="J33" s="1326"/>
      <c r="K33" s="116"/>
      <c r="L33" s="138" t="s">
        <v>2222</v>
      </c>
      <c r="M33" s="1483">
        <f>第5号様式!O23</f>
        <v>0</v>
      </c>
      <c r="N33" s="1483"/>
      <c r="O33" s="1483"/>
      <c r="P33" s="1483"/>
      <c r="Q33" s="139" t="s">
        <v>2223</v>
      </c>
      <c r="R33" s="139"/>
      <c r="S33" s="139"/>
      <c r="T33" s="139"/>
      <c r="U33" s="139"/>
      <c r="V33" s="139"/>
      <c r="W33" s="139"/>
      <c r="X33" s="431"/>
      <c r="AA33" s="118"/>
    </row>
    <row r="34" spans="2:33" ht="45.6" customHeight="1">
      <c r="C34" s="171"/>
      <c r="D34" s="1466" t="s">
        <v>2259</v>
      </c>
      <c r="E34" s="1466"/>
      <c r="F34" s="1466"/>
      <c r="G34" s="1466"/>
      <c r="H34" s="1466"/>
      <c r="I34" s="1466"/>
      <c r="J34" s="1467"/>
      <c r="K34" s="171"/>
      <c r="L34" s="1484"/>
      <c r="M34" s="1484"/>
      <c r="N34" s="1484"/>
      <c r="O34" s="1484"/>
      <c r="P34" s="1484"/>
      <c r="Q34" s="1484"/>
      <c r="R34" s="1484"/>
      <c r="S34" s="1484"/>
      <c r="T34" s="1484"/>
      <c r="U34" s="1484"/>
      <c r="V34" s="1484"/>
      <c r="W34" s="1484"/>
      <c r="X34" s="1485"/>
    </row>
    <row r="35" spans="2:33" ht="45.6" customHeight="1">
      <c r="C35" s="171"/>
      <c r="D35" s="1466" t="s">
        <v>2260</v>
      </c>
      <c r="E35" s="1466"/>
      <c r="F35" s="1466"/>
      <c r="G35" s="1466"/>
      <c r="H35" s="1466"/>
      <c r="I35" s="1466"/>
      <c r="J35" s="1467"/>
      <c r="K35" s="172"/>
      <c r="L35" s="1468"/>
      <c r="M35" s="1468"/>
      <c r="N35" s="1468"/>
      <c r="O35" s="1468"/>
      <c r="P35" s="1468"/>
      <c r="Q35" s="1468"/>
      <c r="R35" s="1468"/>
      <c r="S35" s="1468"/>
      <c r="T35" s="1468"/>
      <c r="U35" s="1468"/>
      <c r="V35" s="1468"/>
      <c r="W35" s="1468"/>
      <c r="X35" s="1469"/>
    </row>
    <row r="36" spans="2:33" ht="45.6" customHeight="1">
      <c r="C36" s="171"/>
      <c r="D36" s="1466" t="s">
        <v>2261</v>
      </c>
      <c r="E36" s="1466"/>
      <c r="F36" s="1466"/>
      <c r="G36" s="1466"/>
      <c r="H36" s="1466"/>
      <c r="I36" s="1466"/>
      <c r="J36" s="1467"/>
      <c r="K36" s="172"/>
      <c r="L36" s="1468"/>
      <c r="M36" s="1468"/>
      <c r="N36" s="1468"/>
      <c r="O36" s="1468"/>
      <c r="P36" s="1468"/>
      <c r="Q36" s="1468"/>
      <c r="R36" s="1468"/>
      <c r="S36" s="1468"/>
      <c r="T36" s="1468"/>
      <c r="U36" s="1468"/>
      <c r="V36" s="1468"/>
      <c r="W36" s="1468"/>
      <c r="X36" s="1469"/>
    </row>
    <row r="37" spans="2:33" ht="45.6" customHeight="1">
      <c r="C37" s="171"/>
      <c r="D37" s="1470" t="s">
        <v>2262</v>
      </c>
      <c r="E37" s="1470"/>
      <c r="F37" s="1470"/>
      <c r="G37" s="1470"/>
      <c r="H37" s="1470"/>
      <c r="I37" s="1470"/>
      <c r="J37" s="1471"/>
      <c r="K37" s="172"/>
      <c r="L37" s="1466" t="s">
        <v>2499</v>
      </c>
      <c r="M37" s="1466"/>
      <c r="N37" s="1466"/>
      <c r="O37" s="1466"/>
      <c r="P37" s="1466"/>
      <c r="Q37" s="1466"/>
      <c r="R37" s="1466"/>
      <c r="S37" s="1466"/>
      <c r="T37" s="1466"/>
      <c r="U37" s="1466"/>
      <c r="V37" s="1466"/>
      <c r="W37" s="1466"/>
      <c r="X37" s="1467"/>
    </row>
    <row r="38" spans="2:33" ht="18" customHeight="1">
      <c r="C38" s="169"/>
      <c r="D38" s="432" t="s">
        <v>2263</v>
      </c>
      <c r="E38" s="132"/>
      <c r="F38" s="132"/>
      <c r="G38" s="132"/>
      <c r="H38" s="132"/>
      <c r="I38" s="132"/>
      <c r="J38" s="132"/>
      <c r="K38" s="132"/>
      <c r="L38" s="132"/>
      <c r="M38" s="132"/>
      <c r="N38" s="132"/>
      <c r="O38" s="132"/>
      <c r="P38" s="132"/>
      <c r="Q38" s="132"/>
      <c r="R38" s="132"/>
      <c r="S38" s="169"/>
      <c r="T38" s="132"/>
      <c r="U38" s="118"/>
      <c r="V38" s="141"/>
      <c r="W38" s="141"/>
      <c r="X38" s="141"/>
    </row>
    <row r="39" spans="2:33" s="191" customFormat="1" ht="18" customHeight="1">
      <c r="C39" s="192" t="s">
        <v>2434</v>
      </c>
      <c r="Z39" s="3" t="s">
        <v>2436</v>
      </c>
    </row>
    <row r="40" spans="2:33" s="191" customFormat="1" ht="18" customHeight="1">
      <c r="C40" s="192" t="s">
        <v>2129</v>
      </c>
      <c r="M40" s="1472" t="s">
        <v>2133</v>
      </c>
      <c r="N40" s="1473"/>
      <c r="O40" s="1473"/>
      <c r="P40" s="1473"/>
      <c r="Q40" s="1474"/>
    </row>
    <row r="41" spans="2:33" s="191" customFormat="1" ht="5.0999999999999996" customHeight="1" thickBot="1">
      <c r="C41" s="192"/>
      <c r="M41" s="427"/>
      <c r="N41" s="427"/>
      <c r="O41" s="427"/>
      <c r="P41" s="427"/>
      <c r="Q41" s="427"/>
    </row>
    <row r="42" spans="2:33" s="191" customFormat="1" ht="18" customHeight="1" thickBot="1">
      <c r="C42" s="1475" t="s">
        <v>2498</v>
      </c>
      <c r="D42" s="1476"/>
      <c r="E42" s="1476"/>
      <c r="F42" s="1476"/>
      <c r="G42" s="1477"/>
      <c r="H42" s="1478"/>
      <c r="I42" s="1479"/>
      <c r="J42" s="1479"/>
      <c r="K42" s="1479"/>
      <c r="L42" s="1480"/>
      <c r="M42" s="1481"/>
      <c r="N42" s="1481"/>
      <c r="O42" s="1481"/>
      <c r="P42" s="1482"/>
      <c r="Q42" s="427"/>
      <c r="AB42" s="429" t="b">
        <v>1</v>
      </c>
      <c r="AC42" s="429" t="b">
        <v>1</v>
      </c>
    </row>
    <row r="43" spans="2:33" s="191" customFormat="1" ht="12" thickBot="1"/>
    <row r="44" spans="2:33" s="191" customFormat="1" ht="24.95" customHeight="1">
      <c r="B44" s="1486" t="s">
        <v>2131</v>
      </c>
      <c r="C44" s="1487"/>
      <c r="D44" s="1487"/>
      <c r="E44" s="1488">
        <v>1</v>
      </c>
      <c r="F44" s="1488"/>
      <c r="G44" s="1488"/>
      <c r="H44" s="1488"/>
      <c r="I44" s="1488">
        <v>2</v>
      </c>
      <c r="J44" s="1488"/>
      <c r="K44" s="1488"/>
      <c r="L44" s="1488"/>
      <c r="M44" s="1488" t="s">
        <v>2086</v>
      </c>
      <c r="N44" s="1488"/>
      <c r="O44" s="1488"/>
      <c r="P44" s="1488"/>
      <c r="Q44" s="1488" t="s">
        <v>2132</v>
      </c>
      <c r="R44" s="1488"/>
      <c r="S44" s="1488"/>
      <c r="T44" s="1488"/>
      <c r="U44" s="1487" t="str">
        <f>IFERROR((VLOOKUP(M40,AB44:AG46,6,FALSE)),"")</f>
        <v>申請区分を選択してください</v>
      </c>
      <c r="V44" s="1487"/>
      <c r="W44" s="1487"/>
      <c r="X44" s="1489"/>
      <c r="AB44" s="191" t="s">
        <v>2133</v>
      </c>
      <c r="AC44" s="195" t="s">
        <v>2134</v>
      </c>
      <c r="AD44" s="196" t="s">
        <v>2135</v>
      </c>
      <c r="AE44" s="197" t="s">
        <v>2136</v>
      </c>
      <c r="AF44" s="196" t="s">
        <v>2137</v>
      </c>
      <c r="AG44" s="191" t="s">
        <v>2133</v>
      </c>
    </row>
    <row r="45" spans="2:33" s="191" customFormat="1" ht="24.95" customHeight="1">
      <c r="B45" s="1492" t="s">
        <v>2138</v>
      </c>
      <c r="C45" s="1490"/>
      <c r="D45" s="1490"/>
      <c r="E45" s="1290" t="str">
        <f>IF(AB42=FALSE,"","太陽光発電")</f>
        <v>太陽光発電</v>
      </c>
      <c r="F45" s="1290"/>
      <c r="G45" s="1290"/>
      <c r="H45" s="1290"/>
      <c r="I45" s="1290" t="str">
        <f>IF(AC42=FALSE,"","蓄電池")</f>
        <v>蓄電池</v>
      </c>
      <c r="J45" s="1290"/>
      <c r="K45" s="1290"/>
      <c r="L45" s="1290"/>
      <c r="M45" s="1290"/>
      <c r="N45" s="1290"/>
      <c r="O45" s="1290"/>
      <c r="P45" s="1290"/>
      <c r="Q45" s="1290"/>
      <c r="R45" s="1290"/>
      <c r="S45" s="1290"/>
      <c r="T45" s="1290"/>
      <c r="U45" s="1490"/>
      <c r="V45" s="1490"/>
      <c r="W45" s="1490"/>
      <c r="X45" s="1491"/>
      <c r="AB45" s="194" t="s">
        <v>2393</v>
      </c>
      <c r="AC45" s="199" t="s">
        <v>2139</v>
      </c>
      <c r="AD45" s="199" t="s">
        <v>2140</v>
      </c>
      <c r="AE45" s="199" t="s">
        <v>2141</v>
      </c>
      <c r="AF45" s="199" t="s">
        <v>2142</v>
      </c>
      <c r="AG45" s="191" t="s">
        <v>2143</v>
      </c>
    </row>
    <row r="46" spans="2:33" s="191" customFormat="1" ht="35.1" customHeight="1">
      <c r="B46" s="1492" t="s">
        <v>2144</v>
      </c>
      <c r="C46" s="1490"/>
      <c r="D46" s="1490"/>
      <c r="E46" s="1493">
        <f>IF(E45="","",E62)</f>
        <v>0</v>
      </c>
      <c r="F46" s="1493"/>
      <c r="G46" s="1493"/>
      <c r="H46" s="1493"/>
      <c r="I46" s="1494">
        <f>IF(I45="","",E75)</f>
        <v>0</v>
      </c>
      <c r="J46" s="1495"/>
      <c r="K46" s="1495"/>
      <c r="L46" s="1496"/>
      <c r="M46" s="1493">
        <f>SUM(E46:I46)</f>
        <v>0</v>
      </c>
      <c r="N46" s="1493"/>
      <c r="O46" s="1493"/>
      <c r="P46" s="1493"/>
      <c r="Q46" s="1497"/>
      <c r="R46" s="1497"/>
      <c r="S46" s="1497"/>
      <c r="T46" s="1497"/>
      <c r="U46" s="1497"/>
      <c r="V46" s="1497"/>
      <c r="W46" s="1497"/>
      <c r="X46" s="1498"/>
      <c r="AB46" s="194" t="s">
        <v>2397</v>
      </c>
      <c r="AC46" s="199" t="s">
        <v>2139</v>
      </c>
      <c r="AD46" s="199" t="s">
        <v>2140</v>
      </c>
      <c r="AE46" s="199" t="s">
        <v>2141</v>
      </c>
      <c r="AF46" s="199" t="s">
        <v>2142</v>
      </c>
      <c r="AG46" s="191" t="s">
        <v>2143</v>
      </c>
    </row>
    <row r="47" spans="2:33" s="191" customFormat="1" ht="35.1" customHeight="1">
      <c r="B47" s="1492" t="s">
        <v>2146</v>
      </c>
      <c r="C47" s="1490"/>
      <c r="D47" s="1490"/>
      <c r="E47" s="1493">
        <f>IF(E45="","",I62)</f>
        <v>0</v>
      </c>
      <c r="F47" s="1493"/>
      <c r="G47" s="1493"/>
      <c r="H47" s="1493"/>
      <c r="I47" s="1494">
        <f>IF(I45="","",I75)</f>
        <v>0</v>
      </c>
      <c r="J47" s="1495"/>
      <c r="K47" s="1495"/>
      <c r="L47" s="1496"/>
      <c r="M47" s="1493">
        <f>SUM(E47:I47)</f>
        <v>0</v>
      </c>
      <c r="N47" s="1493"/>
      <c r="O47" s="1493"/>
      <c r="P47" s="1493"/>
      <c r="Q47" s="1497"/>
      <c r="R47" s="1497"/>
      <c r="S47" s="1497"/>
      <c r="T47" s="1497"/>
      <c r="U47" s="1497"/>
      <c r="V47" s="1497"/>
      <c r="W47" s="1497"/>
      <c r="X47" s="1498"/>
    </row>
    <row r="48" spans="2:33" s="191" customFormat="1" ht="35.1" customHeight="1">
      <c r="B48" s="1492" t="s">
        <v>2135</v>
      </c>
      <c r="C48" s="1490"/>
      <c r="D48" s="1490"/>
      <c r="E48" s="1493">
        <f>IF(E45="","",M62)</f>
        <v>0</v>
      </c>
      <c r="F48" s="1493"/>
      <c r="G48" s="1493"/>
      <c r="H48" s="1493"/>
      <c r="I48" s="1494">
        <f>IF(I45="","",M75)</f>
        <v>0</v>
      </c>
      <c r="J48" s="1495"/>
      <c r="K48" s="1495"/>
      <c r="L48" s="1496"/>
      <c r="M48" s="1493">
        <f>SUM(E48:I48)</f>
        <v>0</v>
      </c>
      <c r="N48" s="1493"/>
      <c r="O48" s="1493"/>
      <c r="P48" s="1493"/>
      <c r="Q48" s="1497"/>
      <c r="R48" s="1497"/>
      <c r="S48" s="1497"/>
      <c r="T48" s="1497"/>
      <c r="U48" s="1497"/>
      <c r="V48" s="1497"/>
      <c r="W48" s="1497"/>
      <c r="X48" s="1498"/>
    </row>
    <row r="49" spans="2:28" s="191" customFormat="1" ht="35.1" customHeight="1">
      <c r="B49" s="1492" t="s">
        <v>2136</v>
      </c>
      <c r="C49" s="1490"/>
      <c r="D49" s="1490"/>
      <c r="E49" s="1493">
        <f>IF(E45="","",Q62)</f>
        <v>0</v>
      </c>
      <c r="F49" s="1493"/>
      <c r="G49" s="1493"/>
      <c r="H49" s="1493"/>
      <c r="I49" s="1494">
        <f>IF(I45="","",M75)</f>
        <v>0</v>
      </c>
      <c r="J49" s="1495"/>
      <c r="K49" s="1495"/>
      <c r="L49" s="1496"/>
      <c r="M49" s="1493">
        <f>SUM(E49:I49)</f>
        <v>0</v>
      </c>
      <c r="N49" s="1493"/>
      <c r="O49" s="1493"/>
      <c r="P49" s="1493"/>
      <c r="Q49" s="1497"/>
      <c r="R49" s="1497"/>
      <c r="S49" s="1497"/>
      <c r="T49" s="1497"/>
      <c r="U49" s="1497"/>
      <c r="V49" s="1497"/>
      <c r="W49" s="1497"/>
      <c r="X49" s="1498"/>
    </row>
    <row r="50" spans="2:28" s="191" customFormat="1" ht="35.1" customHeight="1" thickBot="1">
      <c r="B50" s="1499" t="str">
        <f>U44</f>
        <v>申請区分を選択してください</v>
      </c>
      <c r="C50" s="1500"/>
      <c r="D50" s="1500"/>
      <c r="E50" s="1501" t="e">
        <f>IF(E45="","",M64)</f>
        <v>#REF!</v>
      </c>
      <c r="F50" s="1501"/>
      <c r="G50" s="1501"/>
      <c r="H50" s="1501"/>
      <c r="I50" s="1502" t="e">
        <f>IF(I45="","",M77)</f>
        <v>#REF!</v>
      </c>
      <c r="J50" s="1503"/>
      <c r="K50" s="1503"/>
      <c r="L50" s="1504"/>
      <c r="M50" s="1501" t="e">
        <f>ROUNDDOWN(SUM(E50:I50),-3)</f>
        <v>#REF!</v>
      </c>
      <c r="N50" s="1501"/>
      <c r="O50" s="1501"/>
      <c r="P50" s="1501"/>
      <c r="Q50" s="1505">
        <v>100000000</v>
      </c>
      <c r="R50" s="1505"/>
      <c r="S50" s="1505"/>
      <c r="T50" s="1505"/>
      <c r="U50" s="1506" t="str">
        <f>IFERROR((MIN(K50:O50)),"")</f>
        <v/>
      </c>
      <c r="V50" s="1506"/>
      <c r="W50" s="1506"/>
      <c r="X50" s="1507"/>
    </row>
    <row r="51" spans="2:28" s="191" customFormat="1" ht="18" customHeight="1"/>
    <row r="52" spans="2:28" s="191" customFormat="1" ht="18" customHeight="1"/>
    <row r="53" spans="2:28" s="191" customFormat="1" ht="18" customHeight="1">
      <c r="C53" s="192" t="s">
        <v>2429</v>
      </c>
      <c r="V53" s="340"/>
      <c r="W53" s="340"/>
      <c r="X53" s="340"/>
      <c r="Y53" s="341"/>
    </row>
    <row r="54" spans="2:28" s="191" customFormat="1" ht="18" customHeight="1">
      <c r="C54" s="1290" t="s">
        <v>2138</v>
      </c>
      <c r="D54" s="1290"/>
      <c r="E54" s="1290"/>
      <c r="F54" s="1295" t="s">
        <v>2156</v>
      </c>
      <c r="G54" s="1508"/>
      <c r="H54" s="1508"/>
      <c r="I54" s="1509"/>
      <c r="J54" s="903" t="s">
        <v>2414</v>
      </c>
      <c r="K54" s="903"/>
      <c r="L54" s="903"/>
      <c r="M54" s="903"/>
      <c r="N54" s="903"/>
      <c r="O54" s="903"/>
      <c r="P54" s="903"/>
      <c r="Q54" s="903"/>
      <c r="R54" s="903"/>
      <c r="S54" s="903"/>
      <c r="T54" s="903"/>
      <c r="U54" s="1290" t="s">
        <v>2413</v>
      </c>
      <c r="V54" s="1290"/>
      <c r="W54" s="1290"/>
      <c r="X54" s="1290"/>
      <c r="Y54" s="341"/>
    </row>
    <row r="55" spans="2:28" s="191" customFormat="1" ht="18" customHeight="1">
      <c r="C55" s="1293" t="s">
        <v>2160</v>
      </c>
      <c r="D55" s="1293"/>
      <c r="E55" s="1293"/>
      <c r="F55" s="1510" t="e">
        <f>IF(E45="","",第1号様式!#REF!)</f>
        <v>#REF!</v>
      </c>
      <c r="G55" s="1511"/>
      <c r="H55" s="1511"/>
      <c r="I55" s="1512"/>
      <c r="J55" s="1513">
        <v>0.75</v>
      </c>
      <c r="K55" s="1513"/>
      <c r="L55" s="1513"/>
      <c r="M55" s="1513"/>
      <c r="N55" s="1514" t="s">
        <v>2443</v>
      </c>
      <c r="O55" s="1514"/>
      <c r="P55" s="1514"/>
      <c r="Q55" s="1514"/>
      <c r="R55" s="1514" t="s">
        <v>2415</v>
      </c>
      <c r="S55" s="1514"/>
      <c r="T55" s="1514"/>
      <c r="U55" s="1515" t="s">
        <v>2390</v>
      </c>
      <c r="V55" s="1515"/>
      <c r="W55" s="1515"/>
      <c r="X55" s="1515"/>
      <c r="Y55" s="341"/>
      <c r="AA55" s="205"/>
    </row>
    <row r="56" spans="2:28" s="191" customFormat="1" ht="18" customHeight="1">
      <c r="C56" s="342"/>
      <c r="D56" s="343"/>
      <c r="E56" s="346"/>
      <c r="F56" s="346"/>
      <c r="G56" s="346"/>
      <c r="H56" s="344"/>
      <c r="I56" s="344"/>
      <c r="J56" s="205"/>
      <c r="K56" s="205"/>
      <c r="L56" s="205"/>
      <c r="M56" s="205"/>
      <c r="N56" s="205"/>
      <c r="O56" s="205"/>
      <c r="P56" s="205"/>
      <c r="Q56" s="205"/>
      <c r="R56" s="205"/>
      <c r="V56" s="340"/>
      <c r="W56" s="340"/>
      <c r="X56" s="340"/>
      <c r="Y56" s="341"/>
    </row>
    <row r="57" spans="2:28" s="191" customFormat="1" ht="18" customHeight="1">
      <c r="C57" s="1293" t="s">
        <v>2416</v>
      </c>
      <c r="D57" s="1293"/>
      <c r="E57" s="1293"/>
      <c r="F57" s="1293"/>
      <c r="G57" s="1293"/>
      <c r="H57" s="1293"/>
      <c r="I57" s="1516" t="s">
        <v>2417</v>
      </c>
      <c r="J57" s="1516"/>
      <c r="K57" s="1516"/>
      <c r="L57" s="1516"/>
      <c r="M57" s="1517" t="s">
        <v>2418</v>
      </c>
      <c r="N57" s="1517"/>
      <c r="O57" s="1517"/>
      <c r="P57" s="1517"/>
      <c r="Q57" s="1517"/>
      <c r="R57" s="1517"/>
      <c r="S57" s="1517"/>
      <c r="T57" s="1517"/>
      <c r="U57" s="1517"/>
      <c r="V57" s="1517"/>
      <c r="W57" s="1517"/>
      <c r="X57" s="1517"/>
      <c r="Y57" s="341"/>
    </row>
    <row r="58" spans="2:28" s="191" customFormat="1" ht="41.45" customHeight="1">
      <c r="C58" s="1518" t="s">
        <v>2422</v>
      </c>
      <c r="D58" s="1518"/>
      <c r="E58" s="1518" t="s">
        <v>2423</v>
      </c>
      <c r="F58" s="1518"/>
      <c r="G58" s="1518"/>
      <c r="H58" s="1518"/>
      <c r="I58" s="1490" t="s">
        <v>2424</v>
      </c>
      <c r="J58" s="1490"/>
      <c r="K58" s="1490"/>
      <c r="L58" s="1490"/>
      <c r="M58" s="1490" t="s">
        <v>2425</v>
      </c>
      <c r="N58" s="1490"/>
      <c r="O58" s="1490"/>
      <c r="P58" s="1490"/>
      <c r="Q58" s="1490" t="s">
        <v>2426</v>
      </c>
      <c r="R58" s="1490"/>
      <c r="S58" s="1490"/>
      <c r="T58" s="1490"/>
      <c r="U58" s="1490" t="s">
        <v>2427</v>
      </c>
      <c r="V58" s="1490"/>
      <c r="W58" s="1490"/>
      <c r="X58" s="1490"/>
      <c r="Y58" s="341"/>
      <c r="AA58" s="191" t="s">
        <v>2432</v>
      </c>
      <c r="AB58" s="345" t="e">
        <f>F55*300000</f>
        <v>#REF!</v>
      </c>
    </row>
    <row r="59" spans="2:28" s="191" customFormat="1" ht="32.1" customHeight="1">
      <c r="C59" s="1293" t="s">
        <v>2419</v>
      </c>
      <c r="D59" s="1293"/>
      <c r="E59" s="1519"/>
      <c r="F59" s="1519"/>
      <c r="G59" s="1519"/>
      <c r="H59" s="1519"/>
      <c r="I59" s="1519"/>
      <c r="J59" s="1519"/>
      <c r="K59" s="1519"/>
      <c r="L59" s="1519"/>
      <c r="M59" s="1519"/>
      <c r="N59" s="1519"/>
      <c r="O59" s="1519"/>
      <c r="P59" s="1519"/>
      <c r="Q59" s="1520">
        <f>M59-I59</f>
        <v>0</v>
      </c>
      <c r="R59" s="1520"/>
      <c r="S59" s="1520"/>
      <c r="T59" s="1520"/>
      <c r="U59" s="1520">
        <f>(Q59*$J$55)</f>
        <v>0</v>
      </c>
      <c r="V59" s="1520"/>
      <c r="W59" s="1520"/>
      <c r="X59" s="1520"/>
      <c r="Y59" s="341"/>
      <c r="AA59" s="191" t="s">
        <v>2433</v>
      </c>
      <c r="AB59" s="345">
        <f>U62</f>
        <v>0</v>
      </c>
    </row>
    <row r="60" spans="2:28" s="191" customFormat="1" ht="32.1" customHeight="1">
      <c r="C60" s="1293" t="s">
        <v>2420</v>
      </c>
      <c r="D60" s="1293"/>
      <c r="E60" s="1519"/>
      <c r="F60" s="1519"/>
      <c r="G60" s="1519"/>
      <c r="H60" s="1519"/>
      <c r="I60" s="1519"/>
      <c r="J60" s="1519"/>
      <c r="K60" s="1519"/>
      <c r="L60" s="1519"/>
      <c r="M60" s="1519"/>
      <c r="N60" s="1519"/>
      <c r="O60" s="1519"/>
      <c r="P60" s="1519"/>
      <c r="Q60" s="1520">
        <f>M60-I60</f>
        <v>0</v>
      </c>
      <c r="R60" s="1520"/>
      <c r="S60" s="1520"/>
      <c r="T60" s="1520"/>
      <c r="U60" s="1520">
        <f>(Q60*$J$55)</f>
        <v>0</v>
      </c>
      <c r="V60" s="1520"/>
      <c r="W60" s="1520"/>
      <c r="X60" s="1520"/>
      <c r="Y60" s="341"/>
    </row>
    <row r="61" spans="2:28" s="191" customFormat="1" ht="32.1" customHeight="1">
      <c r="C61" s="1293" t="s">
        <v>2421</v>
      </c>
      <c r="D61" s="1293"/>
      <c r="E61" s="1519"/>
      <c r="F61" s="1519"/>
      <c r="G61" s="1519"/>
      <c r="H61" s="1519"/>
      <c r="I61" s="1519"/>
      <c r="J61" s="1519"/>
      <c r="K61" s="1519"/>
      <c r="L61" s="1519"/>
      <c r="M61" s="1519"/>
      <c r="N61" s="1519"/>
      <c r="O61" s="1519"/>
      <c r="P61" s="1519"/>
      <c r="Q61" s="1520">
        <f>M61-I61</f>
        <v>0</v>
      </c>
      <c r="R61" s="1520"/>
      <c r="S61" s="1520"/>
      <c r="T61" s="1520"/>
      <c r="U61" s="1520">
        <f>(Q61*$J$55)</f>
        <v>0</v>
      </c>
      <c r="V61" s="1520"/>
      <c r="W61" s="1520"/>
      <c r="X61" s="1520"/>
      <c r="Y61" s="341"/>
    </row>
    <row r="62" spans="2:28" s="191" customFormat="1" ht="32.1" customHeight="1">
      <c r="C62" s="1293" t="s">
        <v>2430</v>
      </c>
      <c r="D62" s="1293"/>
      <c r="E62" s="1521">
        <f>SUM(E59:H61)</f>
        <v>0</v>
      </c>
      <c r="F62" s="1521"/>
      <c r="G62" s="1521"/>
      <c r="H62" s="1521"/>
      <c r="I62" s="1521">
        <f>SUM(I59:L61)</f>
        <v>0</v>
      </c>
      <c r="J62" s="1521"/>
      <c r="K62" s="1521"/>
      <c r="L62" s="1521"/>
      <c r="M62" s="1521">
        <f>SUM(M59:P61)</f>
        <v>0</v>
      </c>
      <c r="N62" s="1521"/>
      <c r="O62" s="1521"/>
      <c r="P62" s="1521"/>
      <c r="Q62" s="1521">
        <f>SUM(Q59:T61)</f>
        <v>0</v>
      </c>
      <c r="R62" s="1521"/>
      <c r="S62" s="1521"/>
      <c r="T62" s="1521"/>
      <c r="U62" s="1521">
        <f>SUM(U59:X61)</f>
        <v>0</v>
      </c>
      <c r="V62" s="1521"/>
      <c r="W62" s="1521"/>
      <c r="X62" s="1521"/>
      <c r="Y62" s="341"/>
    </row>
    <row r="63" spans="2:28" s="191" customFormat="1" ht="9.9499999999999993" customHeight="1">
      <c r="C63" s="342"/>
      <c r="D63" s="342"/>
      <c r="E63" s="342"/>
      <c r="F63" s="342"/>
      <c r="G63" s="342"/>
      <c r="H63" s="342"/>
      <c r="I63" s="342"/>
      <c r="J63" s="342"/>
      <c r="K63" s="342"/>
      <c r="L63" s="342"/>
      <c r="M63" s="342"/>
      <c r="N63" s="342"/>
      <c r="O63" s="342"/>
      <c r="P63" s="342"/>
      <c r="Q63" s="342"/>
      <c r="R63" s="342"/>
      <c r="S63" s="205"/>
      <c r="W63" s="340"/>
      <c r="X63" s="340"/>
      <c r="Y63" s="341"/>
    </row>
    <row r="64" spans="2:28" s="191" customFormat="1" ht="32.1" customHeight="1">
      <c r="C64" s="1523" t="s">
        <v>2431</v>
      </c>
      <c r="D64" s="1523"/>
      <c r="E64" s="1523"/>
      <c r="F64" s="1523"/>
      <c r="G64" s="1523"/>
      <c r="H64" s="1523"/>
      <c r="I64" s="1523"/>
      <c r="J64" s="1523"/>
      <c r="K64" s="1523"/>
      <c r="L64" s="1523"/>
      <c r="M64" s="1524" t="e">
        <f>IF(AB58&lt;&gt;0,IF(AB58&lt;AB59,AB58,AB59),AB59)</f>
        <v>#REF!</v>
      </c>
      <c r="N64" s="1524"/>
      <c r="O64" s="1524"/>
      <c r="P64" s="1524"/>
      <c r="Q64" s="1524"/>
      <c r="R64" s="1524"/>
      <c r="S64" s="1524"/>
      <c r="T64" s="1524"/>
      <c r="U64" s="1524"/>
      <c r="V64" s="1524"/>
      <c r="W64" s="1525"/>
      <c r="X64" s="351" t="s">
        <v>2435</v>
      </c>
      <c r="Y64" s="341"/>
    </row>
    <row r="65" spans="2:28" s="191" customFormat="1" ht="18" customHeight="1">
      <c r="C65" s="342"/>
      <c r="D65" s="343"/>
      <c r="E65" s="346"/>
      <c r="F65" s="346"/>
      <c r="G65" s="346"/>
      <c r="H65" s="344"/>
      <c r="I65" s="344"/>
      <c r="J65" s="205"/>
      <c r="K65" s="205"/>
      <c r="L65" s="205"/>
      <c r="M65" s="205"/>
      <c r="N65" s="205"/>
      <c r="O65" s="205"/>
      <c r="P65" s="205"/>
      <c r="Q65" s="205"/>
      <c r="R65" s="205"/>
      <c r="V65" s="340"/>
      <c r="W65" s="340"/>
      <c r="X65" s="340"/>
      <c r="Y65" s="341"/>
    </row>
    <row r="66" spans="2:28" s="191" customFormat="1" ht="18" customHeight="1">
      <c r="C66" s="192" t="s">
        <v>2428</v>
      </c>
      <c r="V66" s="340"/>
      <c r="W66" s="340"/>
      <c r="X66" s="340"/>
      <c r="Y66" s="341"/>
      <c r="Z66" s="3" t="s">
        <v>2437</v>
      </c>
    </row>
    <row r="67" spans="2:28" s="191" customFormat="1" ht="18" customHeight="1">
      <c r="C67" s="1290" t="s">
        <v>2138</v>
      </c>
      <c r="D67" s="1290"/>
      <c r="E67" s="1290"/>
      <c r="F67" s="1290"/>
      <c r="G67" s="1293" t="s">
        <v>2444</v>
      </c>
      <c r="H67" s="1293"/>
      <c r="I67" s="1293"/>
      <c r="J67" s="1293"/>
      <c r="K67" s="903" t="s">
        <v>2414</v>
      </c>
      <c r="L67" s="903"/>
      <c r="M67" s="903"/>
      <c r="N67" s="903"/>
      <c r="O67" s="903"/>
      <c r="P67" s="903"/>
      <c r="Q67" s="903"/>
      <c r="R67" s="903"/>
      <c r="S67" s="903"/>
      <c r="T67" s="903"/>
      <c r="U67" s="1290" t="s">
        <v>2413</v>
      </c>
      <c r="V67" s="1290"/>
      <c r="W67" s="1290"/>
      <c r="X67" s="1290"/>
      <c r="Y67" s="341"/>
    </row>
    <row r="68" spans="2:28" s="191" customFormat="1" ht="18" customHeight="1">
      <c r="C68" s="1293" t="s">
        <v>2438</v>
      </c>
      <c r="D68" s="1293"/>
      <c r="E68" s="1293"/>
      <c r="F68" s="1293"/>
      <c r="G68" s="1522" t="e">
        <f>IF(I45="","",#REF!)</f>
        <v>#REF!</v>
      </c>
      <c r="H68" s="1522"/>
      <c r="I68" s="1522"/>
      <c r="J68" s="1522"/>
      <c r="K68" s="1513">
        <v>0.75</v>
      </c>
      <c r="L68" s="1513"/>
      <c r="M68" s="1513"/>
      <c r="N68" s="1514" t="s">
        <v>2443</v>
      </c>
      <c r="O68" s="1514"/>
      <c r="P68" s="1514"/>
      <c r="Q68" s="1514"/>
      <c r="R68" s="1514" t="s">
        <v>2415</v>
      </c>
      <c r="S68" s="1514"/>
      <c r="T68" s="1514"/>
      <c r="U68" s="1515" t="s">
        <v>2390</v>
      </c>
      <c r="V68" s="1515"/>
      <c r="W68" s="1515"/>
      <c r="X68" s="1515"/>
      <c r="Y68" s="341"/>
    </row>
    <row r="69" spans="2:28" s="191" customFormat="1" ht="18" customHeight="1">
      <c r="C69" s="342"/>
      <c r="D69" s="343"/>
      <c r="E69" s="346"/>
      <c r="F69" s="346"/>
      <c r="G69" s="346"/>
      <c r="H69" s="344"/>
      <c r="I69" s="344"/>
      <c r="J69" s="205"/>
      <c r="K69" s="205"/>
      <c r="L69" s="205"/>
      <c r="M69" s="205"/>
      <c r="N69" s="205"/>
      <c r="O69" s="205"/>
      <c r="P69" s="205"/>
      <c r="Q69" s="205"/>
      <c r="R69" s="205"/>
      <c r="V69" s="340"/>
      <c r="W69" s="340"/>
      <c r="X69" s="340"/>
      <c r="Y69" s="341"/>
    </row>
    <row r="70" spans="2:28" s="191" customFormat="1" ht="18" customHeight="1">
      <c r="C70" s="1293" t="s">
        <v>2416</v>
      </c>
      <c r="D70" s="1293"/>
      <c r="E70" s="1293"/>
      <c r="F70" s="1293"/>
      <c r="G70" s="1293"/>
      <c r="H70" s="1293"/>
      <c r="I70" s="1516" t="s">
        <v>2417</v>
      </c>
      <c r="J70" s="1516"/>
      <c r="K70" s="1516"/>
      <c r="L70" s="1516"/>
      <c r="M70" s="1517" t="s">
        <v>2418</v>
      </c>
      <c r="N70" s="1517"/>
      <c r="O70" s="1517"/>
      <c r="P70" s="1517"/>
      <c r="Q70" s="1517"/>
      <c r="R70" s="1517"/>
      <c r="S70" s="1517"/>
      <c r="T70" s="1517"/>
      <c r="U70" s="1517"/>
      <c r="V70" s="1517"/>
      <c r="W70" s="1517"/>
      <c r="X70" s="1517"/>
      <c r="Y70" s="341"/>
    </row>
    <row r="71" spans="2:28" s="191" customFormat="1" ht="41.45" customHeight="1">
      <c r="C71" s="1518" t="s">
        <v>2422</v>
      </c>
      <c r="D71" s="1518"/>
      <c r="E71" s="1518" t="s">
        <v>2423</v>
      </c>
      <c r="F71" s="1518"/>
      <c r="G71" s="1518"/>
      <c r="H71" s="1518"/>
      <c r="I71" s="1490" t="s">
        <v>2424</v>
      </c>
      <c r="J71" s="1490"/>
      <c r="K71" s="1490"/>
      <c r="L71" s="1490"/>
      <c r="M71" s="1490" t="s">
        <v>2425</v>
      </c>
      <c r="N71" s="1490"/>
      <c r="O71" s="1490"/>
      <c r="P71" s="1490"/>
      <c r="Q71" s="1490" t="s">
        <v>2426</v>
      </c>
      <c r="R71" s="1490"/>
      <c r="S71" s="1490"/>
      <c r="T71" s="1490"/>
      <c r="U71" s="1490" t="s">
        <v>2427</v>
      </c>
      <c r="V71" s="1490"/>
      <c r="W71" s="1490"/>
      <c r="X71" s="1490"/>
      <c r="Y71" s="341"/>
      <c r="AA71" s="191" t="s">
        <v>2432</v>
      </c>
      <c r="AB71" s="345" t="e">
        <f>G68*300000</f>
        <v>#REF!</v>
      </c>
    </row>
    <row r="72" spans="2:28" s="191" customFormat="1" ht="32.1" customHeight="1">
      <c r="C72" s="1293" t="s">
        <v>2419</v>
      </c>
      <c r="D72" s="1293"/>
      <c r="E72" s="1519"/>
      <c r="F72" s="1519"/>
      <c r="G72" s="1519"/>
      <c r="H72" s="1519"/>
      <c r="I72" s="1519"/>
      <c r="J72" s="1519"/>
      <c r="K72" s="1519"/>
      <c r="L72" s="1519"/>
      <c r="M72" s="1519"/>
      <c r="N72" s="1519"/>
      <c r="O72" s="1519"/>
      <c r="P72" s="1519"/>
      <c r="Q72" s="1520">
        <f>M72-I72</f>
        <v>0</v>
      </c>
      <c r="R72" s="1520"/>
      <c r="S72" s="1520"/>
      <c r="T72" s="1520"/>
      <c r="U72" s="1520">
        <f>(Q72*$K$68)</f>
        <v>0</v>
      </c>
      <c r="V72" s="1520"/>
      <c r="W72" s="1520"/>
      <c r="X72" s="1520"/>
      <c r="Y72" s="341"/>
      <c r="AA72" s="191" t="s">
        <v>2433</v>
      </c>
      <c r="AB72" s="345">
        <f>U75</f>
        <v>0</v>
      </c>
    </row>
    <row r="73" spans="2:28" s="191" customFormat="1" ht="32.1" customHeight="1">
      <c r="C73" s="1293" t="s">
        <v>2420</v>
      </c>
      <c r="D73" s="1293"/>
      <c r="E73" s="1519"/>
      <c r="F73" s="1519"/>
      <c r="G73" s="1519"/>
      <c r="H73" s="1519"/>
      <c r="I73" s="1519"/>
      <c r="J73" s="1519"/>
      <c r="K73" s="1519"/>
      <c r="L73" s="1519"/>
      <c r="M73" s="1519"/>
      <c r="N73" s="1519"/>
      <c r="O73" s="1519"/>
      <c r="P73" s="1519"/>
      <c r="Q73" s="1520">
        <f>M73-I73</f>
        <v>0</v>
      </c>
      <c r="R73" s="1520"/>
      <c r="S73" s="1520"/>
      <c r="T73" s="1520"/>
      <c r="U73" s="1520">
        <f t="shared" ref="U73:U74" si="0">(Q73*$K$68)</f>
        <v>0</v>
      </c>
      <c r="V73" s="1520"/>
      <c r="W73" s="1520"/>
      <c r="X73" s="1520"/>
      <c r="Y73" s="341"/>
    </row>
    <row r="74" spans="2:28" s="191" customFormat="1" ht="32.1" customHeight="1">
      <c r="C74" s="1293" t="s">
        <v>2421</v>
      </c>
      <c r="D74" s="1293"/>
      <c r="E74" s="1519"/>
      <c r="F74" s="1519"/>
      <c r="G74" s="1519"/>
      <c r="H74" s="1519"/>
      <c r="I74" s="1519"/>
      <c r="J74" s="1519"/>
      <c r="K74" s="1519"/>
      <c r="L74" s="1519"/>
      <c r="M74" s="1519"/>
      <c r="N74" s="1519"/>
      <c r="O74" s="1519"/>
      <c r="P74" s="1519"/>
      <c r="Q74" s="1520">
        <f>M74-I74</f>
        <v>0</v>
      </c>
      <c r="R74" s="1520"/>
      <c r="S74" s="1520"/>
      <c r="T74" s="1520"/>
      <c r="U74" s="1520">
        <f t="shared" si="0"/>
        <v>0</v>
      </c>
      <c r="V74" s="1520"/>
      <c r="W74" s="1520"/>
      <c r="X74" s="1520"/>
      <c r="Y74" s="341"/>
    </row>
    <row r="75" spans="2:28" s="191" customFormat="1" ht="32.1" customHeight="1">
      <c r="C75" s="1293" t="s">
        <v>2430</v>
      </c>
      <c r="D75" s="1293"/>
      <c r="E75" s="1521">
        <f>SUM(E72:H74)</f>
        <v>0</v>
      </c>
      <c r="F75" s="1521"/>
      <c r="G75" s="1521"/>
      <c r="H75" s="1521"/>
      <c r="I75" s="1521">
        <f>SUM(I72:L74)</f>
        <v>0</v>
      </c>
      <c r="J75" s="1521"/>
      <c r="K75" s="1521"/>
      <c r="L75" s="1521"/>
      <c r="M75" s="1521">
        <f>SUM(M72:P74)</f>
        <v>0</v>
      </c>
      <c r="N75" s="1521"/>
      <c r="O75" s="1521"/>
      <c r="P75" s="1521"/>
      <c r="Q75" s="1521">
        <f>SUM(Q72:T74)</f>
        <v>0</v>
      </c>
      <c r="R75" s="1521"/>
      <c r="S75" s="1521"/>
      <c r="T75" s="1521"/>
      <c r="U75" s="1521">
        <f>SUM(U72:X74)</f>
        <v>0</v>
      </c>
      <c r="V75" s="1521"/>
      <c r="W75" s="1521"/>
      <c r="X75" s="1521"/>
      <c r="Y75" s="341"/>
    </row>
    <row r="76" spans="2:28" s="191" customFormat="1" ht="9.9499999999999993" customHeight="1">
      <c r="C76" s="342"/>
      <c r="D76" s="342"/>
      <c r="E76" s="342"/>
      <c r="F76" s="342"/>
      <c r="G76" s="342"/>
      <c r="H76" s="342"/>
      <c r="I76" s="342"/>
      <c r="J76" s="342"/>
      <c r="K76" s="342"/>
      <c r="L76" s="342"/>
      <c r="M76" s="342"/>
      <c r="N76" s="342"/>
      <c r="O76" s="342"/>
      <c r="P76" s="342"/>
      <c r="Q76" s="342"/>
      <c r="R76" s="342"/>
      <c r="S76" s="205"/>
      <c r="W76" s="340"/>
      <c r="X76" s="340"/>
      <c r="Y76" s="341"/>
    </row>
    <row r="77" spans="2:28" s="191" customFormat="1" ht="32.1" customHeight="1">
      <c r="C77" s="1523" t="s">
        <v>2431</v>
      </c>
      <c r="D77" s="1523"/>
      <c r="E77" s="1523"/>
      <c r="F77" s="1523"/>
      <c r="G77" s="1523"/>
      <c r="H77" s="1523"/>
      <c r="I77" s="1523"/>
      <c r="J77" s="1523"/>
      <c r="K77" s="1523"/>
      <c r="L77" s="1523"/>
      <c r="M77" s="1524" t="e">
        <f>IF(AB71&lt;&gt;0,IF(AB71&lt;AB72,AB71,AB72),AB72)</f>
        <v>#REF!</v>
      </c>
      <c r="N77" s="1524"/>
      <c r="O77" s="1524"/>
      <c r="P77" s="1524"/>
      <c r="Q77" s="1524"/>
      <c r="R77" s="1524"/>
      <c r="S77" s="1524"/>
      <c r="T77" s="1524"/>
      <c r="U77" s="1524"/>
      <c r="V77" s="1524"/>
      <c r="W77" s="1525"/>
      <c r="X77" s="351" t="s">
        <v>2435</v>
      </c>
      <c r="Y77" s="341"/>
    </row>
    <row r="78" spans="2:28" s="191" customFormat="1" ht="18" customHeight="1">
      <c r="C78" s="342"/>
      <c r="D78" s="343"/>
      <c r="E78" s="346"/>
      <c r="F78" s="346"/>
      <c r="G78" s="346"/>
      <c r="H78" s="344"/>
      <c r="I78" s="344"/>
      <c r="J78" s="205"/>
      <c r="K78" s="205"/>
      <c r="L78" s="205"/>
      <c r="M78" s="205"/>
      <c r="N78" s="205"/>
      <c r="O78" s="205"/>
      <c r="P78" s="205"/>
      <c r="Q78" s="205"/>
      <c r="R78" s="205"/>
      <c r="V78" s="340"/>
      <c r="W78" s="340"/>
      <c r="X78" s="340"/>
      <c r="Y78" s="341"/>
    </row>
    <row r="79" spans="2:28" s="191" customFormat="1" ht="18" customHeight="1">
      <c r="C79" s="191" t="s">
        <v>2151</v>
      </c>
      <c r="V79" s="340"/>
      <c r="W79" s="340"/>
      <c r="X79" s="340"/>
      <c r="Y79" s="341"/>
    </row>
    <row r="80" spans="2:28" s="191" customFormat="1" ht="18" customHeight="1">
      <c r="B80" s="347"/>
      <c r="C80" s="1526"/>
      <c r="D80" s="1526"/>
      <c r="E80" s="1526"/>
      <c r="F80" s="1526"/>
      <c r="G80" s="1526"/>
      <c r="H80" s="1526"/>
      <c r="I80" s="1526"/>
      <c r="J80" s="1526"/>
      <c r="K80" s="1526"/>
      <c r="L80" s="1526"/>
      <c r="M80" s="1526"/>
      <c r="N80" s="1526"/>
      <c r="O80" s="1526"/>
      <c r="P80" s="1526"/>
      <c r="Q80" s="1526"/>
      <c r="R80" s="1526"/>
      <c r="S80" s="1526"/>
      <c r="T80" s="1526"/>
      <c r="U80" s="1526"/>
      <c r="V80" s="1526"/>
      <c r="W80" s="1526"/>
      <c r="X80" s="1526"/>
    </row>
    <row r="81" spans="1:24" s="191" customFormat="1" ht="18" customHeight="1">
      <c r="A81" s="348"/>
      <c r="B81" s="349"/>
      <c r="C81" s="1526"/>
      <c r="D81" s="1526"/>
      <c r="E81" s="1526"/>
      <c r="F81" s="1526"/>
      <c r="G81" s="1526"/>
      <c r="H81" s="1526"/>
      <c r="I81" s="1526"/>
      <c r="J81" s="1526"/>
      <c r="K81" s="1526"/>
      <c r="L81" s="1526"/>
      <c r="M81" s="1526"/>
      <c r="N81" s="1526"/>
      <c r="O81" s="1526"/>
      <c r="P81" s="1526"/>
      <c r="Q81" s="1526"/>
      <c r="R81" s="1526"/>
      <c r="S81" s="1526"/>
      <c r="T81" s="1526"/>
      <c r="U81" s="1526"/>
      <c r="V81" s="1526"/>
      <c r="W81" s="1526"/>
      <c r="X81" s="1526"/>
    </row>
    <row r="82" spans="1:24" s="191" customFormat="1" ht="18" customHeight="1">
      <c r="A82" s="348"/>
      <c r="B82" s="349"/>
      <c r="C82" s="1526"/>
      <c r="D82" s="1526"/>
      <c r="E82" s="1526"/>
      <c r="F82" s="1526"/>
      <c r="G82" s="1526"/>
      <c r="H82" s="1526"/>
      <c r="I82" s="1526"/>
      <c r="J82" s="1526"/>
      <c r="K82" s="1526"/>
      <c r="L82" s="1526"/>
      <c r="M82" s="1526"/>
      <c r="N82" s="1526"/>
      <c r="O82" s="1526"/>
      <c r="P82" s="1526"/>
      <c r="Q82" s="1526"/>
      <c r="R82" s="1526"/>
      <c r="S82" s="1526"/>
      <c r="T82" s="1526"/>
      <c r="U82" s="1526"/>
      <c r="V82" s="1526"/>
      <c r="W82" s="1526"/>
      <c r="X82" s="1526"/>
    </row>
    <row r="83" spans="1:24" s="191" customFormat="1" ht="18" customHeight="1">
      <c r="A83" s="348"/>
      <c r="B83" s="349"/>
      <c r="C83" s="1526"/>
      <c r="D83" s="1526"/>
      <c r="E83" s="1526"/>
      <c r="F83" s="1526"/>
      <c r="G83" s="1526"/>
      <c r="H83" s="1526"/>
      <c r="I83" s="1526"/>
      <c r="J83" s="1526"/>
      <c r="K83" s="1526"/>
      <c r="L83" s="1526"/>
      <c r="M83" s="1526"/>
      <c r="N83" s="1526"/>
      <c r="O83" s="1526"/>
      <c r="P83" s="1526"/>
      <c r="Q83" s="1526"/>
      <c r="R83" s="1526"/>
      <c r="S83" s="1526"/>
      <c r="T83" s="1526"/>
      <c r="U83" s="1526"/>
      <c r="V83" s="1526"/>
      <c r="W83" s="1526"/>
      <c r="X83" s="1526"/>
    </row>
    <row r="84" spans="1:24" s="191" customFormat="1" ht="18" customHeight="1">
      <c r="A84" s="348"/>
      <c r="B84" s="349"/>
      <c r="C84" s="1526"/>
      <c r="D84" s="1526"/>
      <c r="E84" s="1526"/>
      <c r="F84" s="1526"/>
      <c r="G84" s="1526"/>
      <c r="H84" s="1526"/>
      <c r="I84" s="1526"/>
      <c r="J84" s="1526"/>
      <c r="K84" s="1526"/>
      <c r="L84" s="1526"/>
      <c r="M84" s="1526"/>
      <c r="N84" s="1526"/>
      <c r="O84" s="1526"/>
      <c r="P84" s="1526"/>
      <c r="Q84" s="1526"/>
      <c r="R84" s="1526"/>
      <c r="S84" s="1526"/>
      <c r="T84" s="1526"/>
      <c r="U84" s="1526"/>
      <c r="V84" s="1526"/>
      <c r="W84" s="1526"/>
      <c r="X84" s="1526"/>
    </row>
    <row r="85" spans="1:24" s="191" customFormat="1" ht="18" customHeight="1">
      <c r="A85" s="348"/>
      <c r="B85" s="349"/>
      <c r="C85" s="1526"/>
      <c r="D85" s="1526"/>
      <c r="E85" s="1526"/>
      <c r="F85" s="1526"/>
      <c r="G85" s="1526"/>
      <c r="H85" s="1526"/>
      <c r="I85" s="1526"/>
      <c r="J85" s="1526"/>
      <c r="K85" s="1526"/>
      <c r="L85" s="1526"/>
      <c r="M85" s="1526"/>
      <c r="N85" s="1526"/>
      <c r="O85" s="1526"/>
      <c r="P85" s="1526"/>
      <c r="Q85" s="1526"/>
      <c r="R85" s="1526"/>
      <c r="S85" s="1526"/>
      <c r="T85" s="1526"/>
      <c r="U85" s="1526"/>
      <c r="V85" s="1526"/>
      <c r="W85" s="1526"/>
      <c r="X85" s="1526"/>
    </row>
    <row r="86" spans="1:24" s="191" customFormat="1" ht="18" customHeight="1">
      <c r="A86" s="348"/>
      <c r="B86" s="349"/>
      <c r="C86" s="1526"/>
      <c r="D86" s="1526"/>
      <c r="E86" s="1526"/>
      <c r="F86" s="1526"/>
      <c r="G86" s="1526"/>
      <c r="H86" s="1526"/>
      <c r="I86" s="1526"/>
      <c r="J86" s="1526"/>
      <c r="K86" s="1526"/>
      <c r="L86" s="1526"/>
      <c r="M86" s="1526"/>
      <c r="N86" s="1526"/>
      <c r="O86" s="1526"/>
      <c r="P86" s="1526"/>
      <c r="Q86" s="1526"/>
      <c r="R86" s="1526"/>
      <c r="S86" s="1526"/>
      <c r="T86" s="1526"/>
      <c r="U86" s="1526"/>
      <c r="V86" s="1526"/>
      <c r="W86" s="1526"/>
      <c r="X86" s="1526"/>
    </row>
    <row r="87" spans="1:24" s="191" customFormat="1" ht="18" customHeight="1">
      <c r="A87" s="348"/>
      <c r="B87" s="349"/>
      <c r="C87" s="1526"/>
      <c r="D87" s="1526"/>
      <c r="E87" s="1526"/>
      <c r="F87" s="1526"/>
      <c r="G87" s="1526"/>
      <c r="H87" s="1526"/>
      <c r="I87" s="1526"/>
      <c r="J87" s="1526"/>
      <c r="K87" s="1526"/>
      <c r="L87" s="1526"/>
      <c r="M87" s="1526"/>
      <c r="N87" s="1526"/>
      <c r="O87" s="1526"/>
      <c r="P87" s="1526"/>
      <c r="Q87" s="1526"/>
      <c r="R87" s="1526"/>
      <c r="S87" s="1526"/>
      <c r="T87" s="1526"/>
      <c r="U87" s="1526"/>
      <c r="V87" s="1526"/>
      <c r="W87" s="1526"/>
      <c r="X87" s="1526"/>
    </row>
    <row r="88" spans="1:24" s="191" customFormat="1" ht="18" customHeight="1">
      <c r="A88" s="348"/>
      <c r="B88" s="349"/>
      <c r="C88" s="1526"/>
      <c r="D88" s="1526"/>
      <c r="E88" s="1526"/>
      <c r="F88" s="1526"/>
      <c r="G88" s="1526"/>
      <c r="H88" s="1526"/>
      <c r="I88" s="1526"/>
      <c r="J88" s="1526"/>
      <c r="K88" s="1526"/>
      <c r="L88" s="1526"/>
      <c r="M88" s="1526"/>
      <c r="N88" s="1526"/>
      <c r="O88" s="1526"/>
      <c r="P88" s="1526"/>
      <c r="Q88" s="1526"/>
      <c r="R88" s="1526"/>
      <c r="S88" s="1526"/>
      <c r="T88" s="1526"/>
      <c r="U88" s="1526"/>
      <c r="V88" s="1526"/>
      <c r="W88" s="1526"/>
      <c r="X88" s="1526"/>
    </row>
    <row r="89" spans="1:24" s="191" customFormat="1" ht="18" customHeight="1">
      <c r="A89" s="348"/>
      <c r="B89" s="349"/>
      <c r="C89" s="1526"/>
      <c r="D89" s="1526"/>
      <c r="E89" s="1526"/>
      <c r="F89" s="1526"/>
      <c r="G89" s="1526"/>
      <c r="H89" s="1526"/>
      <c r="I89" s="1526"/>
      <c r="J89" s="1526"/>
      <c r="K89" s="1526"/>
      <c r="L89" s="1526"/>
      <c r="M89" s="1526"/>
      <c r="N89" s="1526"/>
      <c r="O89" s="1526"/>
      <c r="P89" s="1526"/>
      <c r="Q89" s="1526"/>
      <c r="R89" s="1526"/>
      <c r="S89" s="1526"/>
      <c r="T89" s="1526"/>
      <c r="U89" s="1526"/>
      <c r="V89" s="1526"/>
      <c r="W89" s="1526"/>
      <c r="X89" s="1526"/>
    </row>
    <row r="90" spans="1:24" s="191" customFormat="1" ht="18" customHeight="1">
      <c r="A90" s="348"/>
      <c r="B90" s="349"/>
      <c r="C90" s="350"/>
      <c r="D90" s="350"/>
      <c r="E90" s="350"/>
      <c r="F90" s="350"/>
      <c r="G90" s="350"/>
      <c r="H90" s="350"/>
      <c r="I90" s="350"/>
      <c r="J90" s="350"/>
      <c r="K90" s="350"/>
      <c r="L90" s="350"/>
      <c r="M90" s="350"/>
      <c r="N90" s="350"/>
      <c r="O90" s="350"/>
      <c r="P90" s="350"/>
      <c r="Q90" s="350"/>
      <c r="R90" s="350"/>
    </row>
  </sheetData>
  <sheetProtection formatCells="0" selectLockedCells="1"/>
  <mergeCells count="172">
    <mergeCell ref="C77:L77"/>
    <mergeCell ref="M77:W77"/>
    <mergeCell ref="C80:X89"/>
    <mergeCell ref="C75:D75"/>
    <mergeCell ref="E75:H75"/>
    <mergeCell ref="I75:L75"/>
    <mergeCell ref="M75:P75"/>
    <mergeCell ref="Q75:T75"/>
    <mergeCell ref="U75:X75"/>
    <mergeCell ref="C74:D74"/>
    <mergeCell ref="E74:H74"/>
    <mergeCell ref="I74:L74"/>
    <mergeCell ref="M74:P74"/>
    <mergeCell ref="Q74:T74"/>
    <mergeCell ref="U74:X74"/>
    <mergeCell ref="C73:D73"/>
    <mergeCell ref="E73:H73"/>
    <mergeCell ref="I73:L73"/>
    <mergeCell ref="M73:P73"/>
    <mergeCell ref="Q73:T73"/>
    <mergeCell ref="U73:X73"/>
    <mergeCell ref="C72:D72"/>
    <mergeCell ref="E72:H72"/>
    <mergeCell ref="I72:L72"/>
    <mergeCell ref="M72:P72"/>
    <mergeCell ref="Q72:T72"/>
    <mergeCell ref="U72:X72"/>
    <mergeCell ref="C70:H70"/>
    <mergeCell ref="I70:L70"/>
    <mergeCell ref="M70:X70"/>
    <mergeCell ref="C71:D71"/>
    <mergeCell ref="E71:H71"/>
    <mergeCell ref="I71:L71"/>
    <mergeCell ref="M71:P71"/>
    <mergeCell ref="Q71:T71"/>
    <mergeCell ref="U71:X71"/>
    <mergeCell ref="C68:F68"/>
    <mergeCell ref="G68:J68"/>
    <mergeCell ref="K68:M68"/>
    <mergeCell ref="N68:Q68"/>
    <mergeCell ref="R68:T68"/>
    <mergeCell ref="U68:X68"/>
    <mergeCell ref="C64:L64"/>
    <mergeCell ref="M64:W64"/>
    <mergeCell ref="C67:F67"/>
    <mergeCell ref="G67:J67"/>
    <mergeCell ref="K67:T67"/>
    <mergeCell ref="U67:X67"/>
    <mergeCell ref="C62:D62"/>
    <mergeCell ref="E62:H62"/>
    <mergeCell ref="I62:L62"/>
    <mergeCell ref="M62:P62"/>
    <mergeCell ref="Q62:T62"/>
    <mergeCell ref="U62:X62"/>
    <mergeCell ref="C61:D61"/>
    <mergeCell ref="E61:H61"/>
    <mergeCell ref="I61:L61"/>
    <mergeCell ref="M61:P61"/>
    <mergeCell ref="Q61:T61"/>
    <mergeCell ref="U61:X61"/>
    <mergeCell ref="C60:D60"/>
    <mergeCell ref="E60:H60"/>
    <mergeCell ref="I60:L60"/>
    <mergeCell ref="M60:P60"/>
    <mergeCell ref="Q60:T60"/>
    <mergeCell ref="U60:X60"/>
    <mergeCell ref="C59:D59"/>
    <mergeCell ref="E59:H59"/>
    <mergeCell ref="I59:L59"/>
    <mergeCell ref="M59:P59"/>
    <mergeCell ref="Q59:T59"/>
    <mergeCell ref="U59:X59"/>
    <mergeCell ref="C57:H57"/>
    <mergeCell ref="I57:L57"/>
    <mergeCell ref="M57:X57"/>
    <mergeCell ref="C58:D58"/>
    <mergeCell ref="E58:H58"/>
    <mergeCell ref="I58:L58"/>
    <mergeCell ref="M58:P58"/>
    <mergeCell ref="Q58:T58"/>
    <mergeCell ref="U58:X58"/>
    <mergeCell ref="C54:E54"/>
    <mergeCell ref="F54:I54"/>
    <mergeCell ref="J54:T54"/>
    <mergeCell ref="U54:X54"/>
    <mergeCell ref="C55:E55"/>
    <mergeCell ref="F55:I55"/>
    <mergeCell ref="J55:M55"/>
    <mergeCell ref="N55:Q55"/>
    <mergeCell ref="R55:T55"/>
    <mergeCell ref="U55:X55"/>
    <mergeCell ref="B50:D50"/>
    <mergeCell ref="E50:H50"/>
    <mergeCell ref="I50:L50"/>
    <mergeCell ref="M50:P50"/>
    <mergeCell ref="Q50:T50"/>
    <mergeCell ref="U50:X50"/>
    <mergeCell ref="B48:D48"/>
    <mergeCell ref="E48:H48"/>
    <mergeCell ref="I48:L48"/>
    <mergeCell ref="M48:P48"/>
    <mergeCell ref="B49:D49"/>
    <mergeCell ref="E49:H49"/>
    <mergeCell ref="I49:L49"/>
    <mergeCell ref="M49:P49"/>
    <mergeCell ref="B46:D46"/>
    <mergeCell ref="E46:H46"/>
    <mergeCell ref="I46:L46"/>
    <mergeCell ref="M46:P46"/>
    <mergeCell ref="Q46:T49"/>
    <mergeCell ref="U46:X49"/>
    <mergeCell ref="B47:D47"/>
    <mergeCell ref="E47:H47"/>
    <mergeCell ref="I47:L47"/>
    <mergeCell ref="M47:P47"/>
    <mergeCell ref="B44:D44"/>
    <mergeCell ref="E44:H44"/>
    <mergeCell ref="I44:L44"/>
    <mergeCell ref="M44:P45"/>
    <mergeCell ref="Q44:T45"/>
    <mergeCell ref="U44:X45"/>
    <mergeCell ref="B45:D45"/>
    <mergeCell ref="E45:H45"/>
    <mergeCell ref="I45:L45"/>
    <mergeCell ref="D36:J36"/>
    <mergeCell ref="L36:X36"/>
    <mergeCell ref="D37:J37"/>
    <mergeCell ref="L37:X37"/>
    <mergeCell ref="M40:Q40"/>
    <mergeCell ref="C42:G42"/>
    <mergeCell ref="H42:L42"/>
    <mergeCell ref="M42:P42"/>
    <mergeCell ref="D33:J33"/>
    <mergeCell ref="M33:P33"/>
    <mergeCell ref="D34:J34"/>
    <mergeCell ref="L34:X34"/>
    <mergeCell ref="D35:J35"/>
    <mergeCell ref="L35:X35"/>
    <mergeCell ref="C29:X29"/>
    <mergeCell ref="C30:X30"/>
    <mergeCell ref="D31:J31"/>
    <mergeCell ref="L31:P31"/>
    <mergeCell ref="Q31:T31"/>
    <mergeCell ref="U31:X31"/>
    <mergeCell ref="C26:X26"/>
    <mergeCell ref="D28:I28"/>
    <mergeCell ref="K28:L28"/>
    <mergeCell ref="M28:O28"/>
    <mergeCell ref="P28:Q28"/>
    <mergeCell ref="R28:X28"/>
    <mergeCell ref="N22:O22"/>
    <mergeCell ref="P22:X22"/>
    <mergeCell ref="N24:O24"/>
    <mergeCell ref="P24:S24"/>
    <mergeCell ref="T24:X24"/>
    <mergeCell ref="N13:O13"/>
    <mergeCell ref="P13:X13"/>
    <mergeCell ref="N15:O15"/>
    <mergeCell ref="P15:X15"/>
    <mergeCell ref="N17:O17"/>
    <mergeCell ref="P17:S17"/>
    <mergeCell ref="T17:X17"/>
    <mergeCell ref="R3:S3"/>
    <mergeCell ref="N6:O6"/>
    <mergeCell ref="P6:X6"/>
    <mergeCell ref="N8:O8"/>
    <mergeCell ref="P8:X8"/>
    <mergeCell ref="N10:O10"/>
    <mergeCell ref="P10:S10"/>
    <mergeCell ref="T10:X10"/>
    <mergeCell ref="N20:O20"/>
    <mergeCell ref="P20:X20"/>
  </mergeCells>
  <phoneticPr fontId="56"/>
  <conditionalFormatting sqref="C67:X77">
    <cfRule type="expression" dxfId="2" priority="2">
      <formula>$I$45=""</formula>
    </cfRule>
  </conditionalFormatting>
  <conditionalFormatting sqref="E44:H50 U54:X54 C54:F55 J54:J55 N55:X55 C56:X64">
    <cfRule type="expression" dxfId="1" priority="1">
      <formula>$E$45=""</formula>
    </cfRule>
  </conditionalFormatting>
  <conditionalFormatting sqref="I44:L50">
    <cfRule type="expression" dxfId="0" priority="3">
      <formula>$I$45=""</formula>
    </cfRule>
  </conditionalFormatting>
  <dataValidations count="3">
    <dataValidation type="list" allowBlank="1" showInputMessage="1" showErrorMessage="1" sqref="M40:Q40" xr:uid="{00000000-0002-0000-1B00-000000000000}">
      <formula1>$AB$44:$AB$46</formula1>
    </dataValidation>
    <dataValidation type="list" allowBlank="1" showInputMessage="1" showErrorMessage="1" sqref="P78:R78" xr:uid="{00000000-0002-0000-1B00-000001000000}">
      <formula1>"選択してください,併用なし,併用なし"</formula1>
    </dataValidation>
    <dataValidation type="list" allowBlank="1" showInputMessage="1" showErrorMessage="1" sqref="U55 U68" xr:uid="{00000000-0002-0000-1B00-000002000000}">
      <formula1>"選択してください,併用あり,併用なし"</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rowBreaks count="2" manualBreakCount="2">
    <brk id="38" max="25" man="1"/>
    <brk id="6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97633" r:id="rId4" name="Check Box 1">
              <controlPr defaultSize="0" autoFill="0" autoLine="0" autoPict="0">
                <anchor moveWithCells="1">
                  <from>
                    <xdr:col>7</xdr:col>
                    <xdr:colOff>0</xdr:colOff>
                    <xdr:row>41</xdr:row>
                    <xdr:rowOff>0</xdr:rowOff>
                  </from>
                  <to>
                    <xdr:col>11</xdr:col>
                    <xdr:colOff>200025</xdr:colOff>
                    <xdr:row>42</xdr:row>
                    <xdr:rowOff>9525</xdr:rowOff>
                  </to>
                </anchor>
              </controlPr>
            </control>
          </mc:Choice>
        </mc:AlternateContent>
        <mc:AlternateContent xmlns:mc="http://schemas.openxmlformats.org/markup-compatibility/2006">
          <mc:Choice Requires="x14">
            <control shapeId="197634" r:id="rId5" name="Check Box 2">
              <controlPr defaultSize="0" autoFill="0" autoLine="0" autoPict="0">
                <anchor moveWithCells="1">
                  <from>
                    <xdr:col>12</xdr:col>
                    <xdr:colOff>9525</xdr:colOff>
                    <xdr:row>41</xdr:row>
                    <xdr:rowOff>9525</xdr:rowOff>
                  </from>
                  <to>
                    <xdr:col>16</xdr:col>
                    <xdr:colOff>9525</xdr:colOff>
                    <xdr:row>42</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tabColor rgb="FFFFFF00"/>
  </sheetPr>
  <dimension ref="A1:AU59"/>
  <sheetViews>
    <sheetView showGridLines="0" view="pageBreakPreview" zoomScale="120" zoomScaleNormal="100" zoomScaleSheetLayoutView="120" workbookViewId="0">
      <selection activeCell="B23" sqref="B23:AQ24"/>
    </sheetView>
  </sheetViews>
  <sheetFormatPr defaultColWidth="2.375" defaultRowHeight="15" customHeight="1" outlineLevelRow="1"/>
  <cols>
    <col min="1" max="36" width="2.375" style="174"/>
    <col min="37" max="45" width="2.375" style="175"/>
    <col min="46" max="16384" width="2.375" style="174"/>
  </cols>
  <sheetData>
    <row r="1" spans="1:47" ht="15" customHeight="1">
      <c r="A1" s="174" t="s">
        <v>2445</v>
      </c>
      <c r="B1" s="176"/>
      <c r="C1" s="176"/>
    </row>
    <row r="2" spans="1:47" ht="15" customHeight="1">
      <c r="AG2" s="178"/>
      <c r="AH2" s="178"/>
      <c r="AI2" s="178"/>
      <c r="AJ2" s="178"/>
      <c r="AP2" s="178"/>
      <c r="AT2" s="179"/>
      <c r="AU2" s="174" t="s">
        <v>2205</v>
      </c>
    </row>
    <row r="3" spans="1:47" ht="15" customHeight="1">
      <c r="AD3" s="439"/>
      <c r="AE3" s="439"/>
      <c r="AF3" s="439"/>
      <c r="AG3" s="1602"/>
      <c r="AH3" s="1602"/>
      <c r="AI3" s="1602"/>
      <c r="AJ3" s="1602"/>
      <c r="AK3" s="180" t="s">
        <v>2206</v>
      </c>
      <c r="AL3" s="1017"/>
      <c r="AM3" s="1017"/>
      <c r="AN3" s="180" t="s">
        <v>2207</v>
      </c>
      <c r="AO3" s="1017"/>
      <c r="AP3" s="1017"/>
      <c r="AQ3" s="185" t="s">
        <v>2208</v>
      </c>
    </row>
    <row r="4" spans="1:47" ht="15" customHeight="1">
      <c r="B4" s="174" t="s">
        <v>2209</v>
      </c>
      <c r="AH4" s="181"/>
      <c r="AI4" s="181"/>
      <c r="AJ4" s="181"/>
      <c r="AK4" s="181"/>
      <c r="AL4" s="181"/>
      <c r="AM4" s="181"/>
      <c r="AN4" s="181"/>
      <c r="AO4" s="181"/>
      <c r="AP4" s="181"/>
    </row>
    <row r="5" spans="1:47" ht="15" customHeight="1">
      <c r="B5" s="174" t="s">
        <v>2256</v>
      </c>
    </row>
    <row r="6" spans="1:47" ht="15" customHeight="1">
      <c r="V6" s="176" t="s">
        <v>2210</v>
      </c>
      <c r="X6" s="176"/>
      <c r="AA6" s="176"/>
      <c r="AB6" s="176"/>
      <c r="AC6" s="176"/>
      <c r="AD6" s="183"/>
      <c r="AE6" s="183"/>
      <c r="AF6" s="183"/>
      <c r="AG6" s="183"/>
      <c r="AH6" s="183"/>
      <c r="AI6" s="183"/>
      <c r="AJ6" s="183"/>
      <c r="AK6" s="183"/>
      <c r="AL6" s="183"/>
      <c r="AM6" s="183"/>
      <c r="AN6" s="183"/>
      <c r="AO6" s="183"/>
      <c r="AP6" s="183"/>
    </row>
    <row r="7" spans="1:47" ht="15" customHeight="1">
      <c r="V7" s="1603" t="s">
        <v>2291</v>
      </c>
      <c r="W7" s="1603"/>
      <c r="X7" s="1603"/>
      <c r="Y7" s="1603"/>
      <c r="Z7" s="1346">
        <f>第13号様式!AA6</f>
        <v>0</v>
      </c>
      <c r="AA7" s="1346"/>
      <c r="AB7" s="1346"/>
      <c r="AC7" s="1346"/>
      <c r="AD7" s="1346"/>
      <c r="AE7" s="1346"/>
      <c r="AF7" s="1346"/>
      <c r="AG7" s="1346"/>
      <c r="AH7" s="1346"/>
      <c r="AI7" s="1346"/>
      <c r="AJ7" s="1346"/>
      <c r="AK7" s="1346"/>
      <c r="AL7" s="1346"/>
      <c r="AM7" s="1346"/>
      <c r="AN7" s="1346"/>
      <c r="AO7" s="1346"/>
      <c r="AP7" s="1346"/>
      <c r="AQ7" s="1346"/>
    </row>
    <row r="8" spans="1:47" ht="15" customHeight="1">
      <c r="V8" s="1603"/>
      <c r="W8" s="1603"/>
      <c r="X8" s="1603"/>
      <c r="Y8" s="1603"/>
      <c r="Z8" s="1346"/>
      <c r="AA8" s="1346"/>
      <c r="AB8" s="1346"/>
      <c r="AC8" s="1346"/>
      <c r="AD8" s="1346"/>
      <c r="AE8" s="1346"/>
      <c r="AF8" s="1346"/>
      <c r="AG8" s="1346"/>
      <c r="AH8" s="1346"/>
      <c r="AI8" s="1346"/>
      <c r="AJ8" s="1346"/>
      <c r="AK8" s="1346"/>
      <c r="AL8" s="1346"/>
      <c r="AM8" s="1346"/>
      <c r="AN8" s="1346"/>
      <c r="AO8" s="1346"/>
      <c r="AP8" s="1346"/>
      <c r="AQ8" s="1346"/>
    </row>
    <row r="9" spans="1:47" ht="15" customHeight="1">
      <c r="V9" s="1603" t="s">
        <v>2213</v>
      </c>
      <c r="W9" s="1603"/>
      <c r="X9" s="1603"/>
      <c r="Y9" s="1603"/>
      <c r="Z9" s="1346">
        <f>第13号様式!AA8</f>
        <v>0</v>
      </c>
      <c r="AA9" s="1346"/>
      <c r="AB9" s="1346"/>
      <c r="AC9" s="1346"/>
      <c r="AD9" s="1346"/>
      <c r="AE9" s="1346"/>
      <c r="AF9" s="1346"/>
      <c r="AG9" s="1346"/>
      <c r="AH9" s="1346"/>
      <c r="AI9" s="1346"/>
      <c r="AJ9" s="1346"/>
      <c r="AK9" s="1346"/>
      <c r="AL9" s="1346"/>
      <c r="AM9" s="1346"/>
      <c r="AN9" s="1346"/>
      <c r="AO9" s="1346"/>
      <c r="AP9" s="1346"/>
      <c r="AQ9" s="1346"/>
    </row>
    <row r="10" spans="1:47" ht="15" customHeight="1">
      <c r="V10" s="1603"/>
      <c r="W10" s="1603"/>
      <c r="X10" s="1603"/>
      <c r="Y10" s="1603"/>
      <c r="Z10" s="1346"/>
      <c r="AA10" s="1346"/>
      <c r="AB10" s="1346"/>
      <c r="AC10" s="1346"/>
      <c r="AD10" s="1346"/>
      <c r="AE10" s="1346"/>
      <c r="AF10" s="1346"/>
      <c r="AG10" s="1346"/>
      <c r="AH10" s="1346"/>
      <c r="AI10" s="1346"/>
      <c r="AJ10" s="1346"/>
      <c r="AK10" s="1346"/>
      <c r="AL10" s="1346"/>
      <c r="AM10" s="1346"/>
      <c r="AN10" s="1346"/>
      <c r="AO10" s="1346"/>
      <c r="AP10" s="1346"/>
      <c r="AQ10" s="1346"/>
    </row>
    <row r="11" spans="1:47" ht="15" customHeight="1">
      <c r="V11" s="1604" t="s">
        <v>2123</v>
      </c>
      <c r="W11" s="1604"/>
      <c r="X11" s="1604"/>
      <c r="Y11" s="1604"/>
      <c r="Z11" s="1346">
        <f>第13号様式!AA10</f>
        <v>0</v>
      </c>
      <c r="AA11" s="1346"/>
      <c r="AB11" s="1346"/>
      <c r="AC11" s="1346"/>
      <c r="AD11" s="1346"/>
      <c r="AE11" s="1346"/>
      <c r="AF11" s="1346"/>
      <c r="AG11" s="1346"/>
      <c r="AH11" s="1346">
        <f>第13号様式!AH10</f>
        <v>0</v>
      </c>
      <c r="AI11" s="1346"/>
      <c r="AJ11" s="1346"/>
      <c r="AK11" s="1346"/>
      <c r="AL11" s="1346"/>
      <c r="AM11" s="1346"/>
      <c r="AN11" s="1346"/>
      <c r="AO11" s="1346"/>
      <c r="AP11" s="1346"/>
      <c r="AQ11" s="1346"/>
      <c r="AT11" s="177"/>
    </row>
    <row r="12" spans="1:47" ht="15" customHeight="1">
      <c r="V12" s="1604"/>
      <c r="W12" s="1604"/>
      <c r="X12" s="1604"/>
      <c r="Y12" s="1604"/>
      <c r="Z12" s="1346"/>
      <c r="AA12" s="1346"/>
      <c r="AB12" s="1346"/>
      <c r="AC12" s="1346"/>
      <c r="AD12" s="1346"/>
      <c r="AE12" s="1346"/>
      <c r="AF12" s="1346"/>
      <c r="AG12" s="1346"/>
      <c r="AH12" s="1346"/>
      <c r="AI12" s="1346"/>
      <c r="AJ12" s="1346"/>
      <c r="AK12" s="1346"/>
      <c r="AL12" s="1346"/>
      <c r="AM12" s="1346"/>
      <c r="AN12" s="1346"/>
      <c r="AO12" s="1346"/>
      <c r="AP12" s="1346"/>
      <c r="AQ12" s="1346"/>
    </row>
    <row r="13" spans="1:47" ht="15" customHeight="1" outlineLevel="1">
      <c r="V13" s="182" t="s">
        <v>2257</v>
      </c>
      <c r="X13" s="182"/>
      <c r="Y13" s="182"/>
      <c r="Z13" s="182"/>
      <c r="AA13" s="438"/>
      <c r="AB13" s="438"/>
      <c r="AC13" s="438"/>
      <c r="AD13" s="438"/>
      <c r="AE13" s="438"/>
      <c r="AF13" s="438"/>
      <c r="AG13" s="438"/>
      <c r="AH13" s="438"/>
      <c r="AI13" s="438"/>
      <c r="AJ13" s="438"/>
      <c r="AK13" s="438"/>
      <c r="AL13" s="438"/>
      <c r="AM13" s="438"/>
      <c r="AN13" s="438"/>
      <c r="AO13" s="438"/>
      <c r="AP13" s="438"/>
      <c r="AQ13" s="174"/>
    </row>
    <row r="14" spans="1:47" ht="15" customHeight="1" outlineLevel="1">
      <c r="V14" s="1603" t="s">
        <v>2291</v>
      </c>
      <c r="W14" s="1603"/>
      <c r="X14" s="1603"/>
      <c r="Y14" s="1603"/>
      <c r="Z14" s="1346" t="e">
        <f>第13号様式!#REF!</f>
        <v>#REF!</v>
      </c>
      <c r="AA14" s="1346"/>
      <c r="AB14" s="1346"/>
      <c r="AC14" s="1346"/>
      <c r="AD14" s="1346"/>
      <c r="AE14" s="1346"/>
      <c r="AF14" s="1346"/>
      <c r="AG14" s="1346"/>
      <c r="AH14" s="1346"/>
      <c r="AI14" s="1346"/>
      <c r="AJ14" s="1346"/>
      <c r="AK14" s="1346"/>
      <c r="AL14" s="1346"/>
      <c r="AM14" s="1346"/>
      <c r="AN14" s="1346"/>
      <c r="AO14" s="1346"/>
      <c r="AP14" s="1346"/>
      <c r="AQ14" s="1346"/>
    </row>
    <row r="15" spans="1:47" ht="15" customHeight="1" outlineLevel="1">
      <c r="V15" s="1603"/>
      <c r="W15" s="1603"/>
      <c r="X15" s="1603"/>
      <c r="Y15" s="1603"/>
      <c r="Z15" s="1346"/>
      <c r="AA15" s="1346"/>
      <c r="AB15" s="1346"/>
      <c r="AC15" s="1346"/>
      <c r="AD15" s="1346"/>
      <c r="AE15" s="1346"/>
      <c r="AF15" s="1346"/>
      <c r="AG15" s="1346"/>
      <c r="AH15" s="1346"/>
      <c r="AI15" s="1346"/>
      <c r="AJ15" s="1346"/>
      <c r="AK15" s="1346"/>
      <c r="AL15" s="1346"/>
      <c r="AM15" s="1346"/>
      <c r="AN15" s="1346"/>
      <c r="AO15" s="1346"/>
      <c r="AP15" s="1346"/>
      <c r="AQ15" s="1346"/>
    </row>
    <row r="16" spans="1:47" ht="15" customHeight="1" outlineLevel="1">
      <c r="V16" s="1603" t="s">
        <v>2213</v>
      </c>
      <c r="W16" s="1603"/>
      <c r="X16" s="1603"/>
      <c r="Y16" s="1603"/>
      <c r="Z16" s="1346" t="e">
        <f>第13号様式!#REF!</f>
        <v>#REF!</v>
      </c>
      <c r="AA16" s="1346"/>
      <c r="AB16" s="1346"/>
      <c r="AC16" s="1346"/>
      <c r="AD16" s="1346"/>
      <c r="AE16" s="1346"/>
      <c r="AF16" s="1346"/>
      <c r="AG16" s="1346"/>
      <c r="AH16" s="1346"/>
      <c r="AI16" s="1346"/>
      <c r="AJ16" s="1346"/>
      <c r="AK16" s="1346"/>
      <c r="AL16" s="1346"/>
      <c r="AM16" s="1346"/>
      <c r="AN16" s="1346"/>
      <c r="AO16" s="1346"/>
      <c r="AP16" s="1346"/>
      <c r="AQ16" s="1346"/>
    </row>
    <row r="17" spans="2:46" ht="15" customHeight="1" outlineLevel="1">
      <c r="V17" s="1603"/>
      <c r="W17" s="1603"/>
      <c r="X17" s="1603"/>
      <c r="Y17" s="1603"/>
      <c r="Z17" s="1346"/>
      <c r="AA17" s="1346"/>
      <c r="AB17" s="1346"/>
      <c r="AC17" s="1346"/>
      <c r="AD17" s="1346"/>
      <c r="AE17" s="1346"/>
      <c r="AF17" s="1346"/>
      <c r="AG17" s="1346"/>
      <c r="AH17" s="1346"/>
      <c r="AI17" s="1346"/>
      <c r="AJ17" s="1346"/>
      <c r="AK17" s="1346"/>
      <c r="AL17" s="1346"/>
      <c r="AM17" s="1346"/>
      <c r="AN17" s="1346"/>
      <c r="AO17" s="1346"/>
      <c r="AP17" s="1346"/>
      <c r="AQ17" s="1346"/>
    </row>
    <row r="18" spans="2:46" ht="15" customHeight="1" outlineLevel="1">
      <c r="V18" s="1604" t="s">
        <v>2123</v>
      </c>
      <c r="W18" s="1604"/>
      <c r="X18" s="1604"/>
      <c r="Y18" s="1604"/>
      <c r="Z18" s="1346" t="e">
        <f>第13号様式!#REF!</f>
        <v>#REF!</v>
      </c>
      <c r="AA18" s="1346"/>
      <c r="AB18" s="1346"/>
      <c r="AC18" s="1346"/>
      <c r="AD18" s="1346"/>
      <c r="AE18" s="1346"/>
      <c r="AF18" s="1346"/>
      <c r="AG18" s="1346"/>
      <c r="AH18" s="1346" t="e">
        <f>第13号様式!#REF!</f>
        <v>#REF!</v>
      </c>
      <c r="AI18" s="1346"/>
      <c r="AJ18" s="1346"/>
      <c r="AK18" s="1346"/>
      <c r="AL18" s="1346"/>
      <c r="AM18" s="1346"/>
      <c r="AN18" s="1346"/>
      <c r="AO18" s="1346"/>
      <c r="AP18" s="1346"/>
      <c r="AQ18" s="1346"/>
      <c r="AT18" s="177"/>
    </row>
    <row r="19" spans="2:46" ht="15" customHeight="1">
      <c r="V19" s="1604"/>
      <c r="W19" s="1604"/>
      <c r="X19" s="1604"/>
      <c r="Y19" s="1604"/>
      <c r="Z19" s="1346"/>
      <c r="AA19" s="1346"/>
      <c r="AB19" s="1346"/>
      <c r="AC19" s="1346"/>
      <c r="AD19" s="1346"/>
      <c r="AE19" s="1346"/>
      <c r="AF19" s="1346"/>
      <c r="AG19" s="1346"/>
      <c r="AH19" s="1346"/>
      <c r="AI19" s="1346"/>
      <c r="AJ19" s="1346"/>
      <c r="AK19" s="1346"/>
      <c r="AL19" s="1346"/>
      <c r="AM19" s="1346"/>
      <c r="AN19" s="1346"/>
      <c r="AO19" s="1346"/>
      <c r="AP19" s="1346"/>
      <c r="AQ19" s="1346"/>
      <c r="AT19" s="175"/>
    </row>
    <row r="20" spans="2:46" ht="15" hidden="1" customHeight="1">
      <c r="V20" s="182" t="s">
        <v>2098</v>
      </c>
      <c r="X20" s="182"/>
      <c r="Y20" s="182"/>
      <c r="Z20" s="182"/>
      <c r="AA20" s="438"/>
      <c r="AB20" s="438"/>
      <c r="AC20" s="438"/>
      <c r="AD20" s="438"/>
      <c r="AE20" s="438"/>
      <c r="AF20" s="438"/>
      <c r="AG20" s="438"/>
      <c r="AH20" s="438"/>
      <c r="AI20" s="438"/>
      <c r="AJ20" s="438"/>
      <c r="AK20" s="438"/>
      <c r="AL20" s="438"/>
      <c r="AM20" s="438"/>
      <c r="AN20" s="438"/>
      <c r="AO20" s="438"/>
      <c r="AP20" s="438"/>
      <c r="AQ20" s="184"/>
      <c r="AR20" s="174"/>
      <c r="AT20" s="175"/>
    </row>
    <row r="21" spans="2:46" ht="15" hidden="1" customHeight="1">
      <c r="V21" s="1603" t="s">
        <v>2291</v>
      </c>
      <c r="W21" s="1603"/>
      <c r="X21" s="1603"/>
      <c r="Y21" s="1603"/>
      <c r="Z21" s="1346" t="e">
        <f>第13号様式!#REF!</f>
        <v>#REF!</v>
      </c>
      <c r="AA21" s="1346"/>
      <c r="AB21" s="1346"/>
      <c r="AC21" s="1346"/>
      <c r="AD21" s="1346"/>
      <c r="AE21" s="1346"/>
      <c r="AF21" s="1346"/>
      <c r="AG21" s="1346"/>
      <c r="AH21" s="1346"/>
      <c r="AI21" s="1346"/>
      <c r="AJ21" s="1346"/>
      <c r="AK21" s="1346"/>
      <c r="AL21" s="1346"/>
      <c r="AM21" s="1346"/>
      <c r="AN21" s="1346"/>
      <c r="AO21" s="1346"/>
      <c r="AP21" s="1346"/>
      <c r="AQ21" s="1346"/>
      <c r="AR21" s="174"/>
      <c r="AT21" s="175"/>
    </row>
    <row r="22" spans="2:46" ht="15" hidden="1" customHeight="1">
      <c r="V22" s="1603"/>
      <c r="W22" s="1603"/>
      <c r="X22" s="1603"/>
      <c r="Y22" s="1603"/>
      <c r="Z22" s="1346"/>
      <c r="AA22" s="1346"/>
      <c r="AB22" s="1346"/>
      <c r="AC22" s="1346"/>
      <c r="AD22" s="1346"/>
      <c r="AE22" s="1346"/>
      <c r="AF22" s="1346"/>
      <c r="AG22" s="1346"/>
      <c r="AH22" s="1346"/>
      <c r="AI22" s="1346"/>
      <c r="AJ22" s="1346"/>
      <c r="AK22" s="1346"/>
      <c r="AL22" s="1346"/>
      <c r="AM22" s="1346"/>
      <c r="AN22" s="1346"/>
      <c r="AO22" s="1346"/>
      <c r="AP22" s="1346"/>
      <c r="AQ22" s="1346"/>
      <c r="AR22" s="174"/>
      <c r="AT22" s="175"/>
    </row>
    <row r="23" spans="2:46" ht="15" hidden="1" customHeight="1">
      <c r="V23" s="1603" t="s">
        <v>2213</v>
      </c>
      <c r="W23" s="1603"/>
      <c r="X23" s="1603"/>
      <c r="Y23" s="1603"/>
      <c r="Z23" s="1346" t="e">
        <f>第13号様式!#REF!</f>
        <v>#REF!</v>
      </c>
      <c r="AA23" s="1346"/>
      <c r="AB23" s="1346"/>
      <c r="AC23" s="1346"/>
      <c r="AD23" s="1346"/>
      <c r="AE23" s="1346"/>
      <c r="AF23" s="1346"/>
      <c r="AG23" s="1346"/>
      <c r="AH23" s="1346"/>
      <c r="AI23" s="1346"/>
      <c r="AJ23" s="1346"/>
      <c r="AK23" s="1346"/>
      <c r="AL23" s="1346"/>
      <c r="AM23" s="1346"/>
      <c r="AN23" s="1346"/>
      <c r="AO23" s="1346"/>
      <c r="AP23" s="1346"/>
      <c r="AQ23" s="1346"/>
      <c r="AR23" s="174"/>
      <c r="AT23" s="175"/>
    </row>
    <row r="24" spans="2:46" ht="15" hidden="1" customHeight="1">
      <c r="V24" s="1603"/>
      <c r="W24" s="1603"/>
      <c r="X24" s="1603"/>
      <c r="Y24" s="1603"/>
      <c r="Z24" s="1346"/>
      <c r="AA24" s="1346"/>
      <c r="AB24" s="1346"/>
      <c r="AC24" s="1346"/>
      <c r="AD24" s="1346"/>
      <c r="AE24" s="1346"/>
      <c r="AF24" s="1346"/>
      <c r="AG24" s="1346"/>
      <c r="AH24" s="1346"/>
      <c r="AI24" s="1346"/>
      <c r="AJ24" s="1346"/>
      <c r="AK24" s="1346"/>
      <c r="AL24" s="1346"/>
      <c r="AM24" s="1346"/>
      <c r="AN24" s="1346"/>
      <c r="AO24" s="1346"/>
      <c r="AP24" s="1346"/>
      <c r="AQ24" s="1346"/>
      <c r="AR24" s="174"/>
      <c r="AT24" s="175"/>
    </row>
    <row r="25" spans="2:46" ht="15" hidden="1" customHeight="1">
      <c r="V25" s="1604" t="s">
        <v>2123</v>
      </c>
      <c r="W25" s="1604"/>
      <c r="X25" s="1604"/>
      <c r="Y25" s="1604"/>
      <c r="Z25" s="1346" t="e">
        <f>第13号様式!#REF!</f>
        <v>#REF!</v>
      </c>
      <c r="AA25" s="1346"/>
      <c r="AB25" s="1346"/>
      <c r="AC25" s="1346"/>
      <c r="AD25" s="1346"/>
      <c r="AE25" s="1346"/>
      <c r="AF25" s="1346"/>
      <c r="AG25" s="1346"/>
      <c r="AH25" s="1346" t="e">
        <f>第13号様式!#REF!</f>
        <v>#REF!</v>
      </c>
      <c r="AI25" s="1346"/>
      <c r="AJ25" s="1346"/>
      <c r="AK25" s="1346"/>
      <c r="AL25" s="1346"/>
      <c r="AM25" s="1346"/>
      <c r="AN25" s="1346"/>
      <c r="AO25" s="1346"/>
      <c r="AP25" s="1346"/>
      <c r="AQ25" s="1346"/>
      <c r="AR25" s="174"/>
      <c r="AT25" s="175"/>
    </row>
    <row r="26" spans="2:46" ht="15" hidden="1" customHeight="1">
      <c r="V26" s="1604"/>
      <c r="W26" s="1604"/>
      <c r="X26" s="1604"/>
      <c r="Y26" s="1604"/>
      <c r="Z26" s="1346"/>
      <c r="AA26" s="1346"/>
      <c r="AB26" s="1346"/>
      <c r="AC26" s="1346"/>
      <c r="AD26" s="1346"/>
      <c r="AE26" s="1346"/>
      <c r="AF26" s="1346"/>
      <c r="AG26" s="1346"/>
      <c r="AH26" s="1346"/>
      <c r="AI26" s="1346"/>
      <c r="AJ26" s="1346"/>
      <c r="AK26" s="1346"/>
      <c r="AL26" s="1346"/>
      <c r="AM26" s="1346"/>
      <c r="AN26" s="1346"/>
      <c r="AO26" s="1346"/>
      <c r="AP26" s="1346"/>
      <c r="AQ26" s="1346"/>
    </row>
    <row r="28" spans="2:46" ht="15" customHeight="1">
      <c r="B28" s="1053" t="s">
        <v>2304</v>
      </c>
      <c r="C28" s="1053"/>
      <c r="D28" s="1053"/>
      <c r="E28" s="1053"/>
      <c r="F28" s="1053"/>
      <c r="G28" s="1053"/>
      <c r="H28" s="1053"/>
      <c r="I28" s="1053"/>
      <c r="J28" s="1053"/>
      <c r="K28" s="1053"/>
      <c r="L28" s="1053"/>
      <c r="M28" s="1053"/>
      <c r="N28" s="1053"/>
      <c r="O28" s="1053"/>
      <c r="P28" s="1053"/>
      <c r="Q28" s="1053"/>
      <c r="R28" s="1053"/>
      <c r="S28" s="1053"/>
      <c r="T28" s="1053"/>
      <c r="U28" s="1053"/>
      <c r="V28" s="1053"/>
      <c r="W28" s="1053"/>
      <c r="X28" s="1053"/>
      <c r="Y28" s="1053"/>
      <c r="Z28" s="1053"/>
      <c r="AA28" s="1053"/>
      <c r="AB28" s="1053"/>
      <c r="AC28" s="1053"/>
      <c r="AD28" s="1053"/>
      <c r="AE28" s="1053"/>
      <c r="AF28" s="1053"/>
      <c r="AG28" s="1053"/>
      <c r="AH28" s="1053"/>
      <c r="AI28" s="1053"/>
      <c r="AJ28" s="1053"/>
      <c r="AK28" s="1053"/>
      <c r="AL28" s="1053"/>
      <c r="AM28" s="1053"/>
      <c r="AN28" s="1053"/>
      <c r="AO28" s="1053"/>
      <c r="AP28" s="1053"/>
      <c r="AQ28" s="1053"/>
    </row>
    <row r="29" spans="2:46" ht="15" customHeight="1">
      <c r="B29" s="1053"/>
      <c r="C29" s="1053"/>
      <c r="D29" s="1053"/>
      <c r="E29" s="1053"/>
      <c r="F29" s="1053"/>
      <c r="G29" s="1053"/>
      <c r="H29" s="1053"/>
      <c r="I29" s="1053"/>
      <c r="J29" s="1053"/>
      <c r="K29" s="1053"/>
      <c r="L29" s="1053"/>
      <c r="M29" s="1053"/>
      <c r="N29" s="1053"/>
      <c r="O29" s="1053"/>
      <c r="P29" s="1053"/>
      <c r="Q29" s="1053"/>
      <c r="R29" s="1053"/>
      <c r="S29" s="1053"/>
      <c r="T29" s="1053"/>
      <c r="U29" s="1053"/>
      <c r="V29" s="1053"/>
      <c r="W29" s="1053"/>
      <c r="X29" s="1053"/>
      <c r="Y29" s="1053"/>
      <c r="Z29" s="1053"/>
      <c r="AA29" s="1053"/>
      <c r="AB29" s="1053"/>
      <c r="AC29" s="1053"/>
      <c r="AD29" s="1053"/>
      <c r="AE29" s="1053"/>
      <c r="AF29" s="1053"/>
      <c r="AG29" s="1053"/>
      <c r="AH29" s="1053"/>
      <c r="AI29" s="1053"/>
      <c r="AJ29" s="1053"/>
      <c r="AK29" s="1053"/>
      <c r="AL29" s="1053"/>
      <c r="AM29" s="1053"/>
      <c r="AN29" s="1053"/>
      <c r="AO29" s="1053"/>
      <c r="AP29" s="1053"/>
      <c r="AQ29" s="1053"/>
    </row>
    <row r="30" spans="2:46" ht="15" customHeight="1">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row>
    <row r="31" spans="2:46" ht="15" customHeight="1">
      <c r="B31" s="1605" t="e">
        <f>第13号様式!#REF!</f>
        <v>#REF!</v>
      </c>
      <c r="C31" s="1605"/>
      <c r="D31" s="1605"/>
      <c r="E31" s="1605"/>
      <c r="F31" s="1605"/>
      <c r="G31" s="1605"/>
      <c r="H31" s="1605"/>
      <c r="I31" s="1042" t="s">
        <v>2505</v>
      </c>
      <c r="J31" s="1042"/>
      <c r="K31" s="1606">
        <f>第13号様式!M17</f>
        <v>0</v>
      </c>
      <c r="L31" s="1606"/>
      <c r="M31" s="1027" t="s">
        <v>2216</v>
      </c>
      <c r="N31" s="1027"/>
      <c r="O31" s="1027"/>
      <c r="P31" s="1027"/>
      <c r="Q31" s="1027"/>
      <c r="R31" s="1027"/>
      <c r="S31" s="1606">
        <f>第13号様式!V17</f>
        <v>0</v>
      </c>
      <c r="T31" s="1606"/>
      <c r="U31" s="1607" t="s">
        <v>2512</v>
      </c>
      <c r="V31" s="1607"/>
      <c r="W31" s="1607"/>
      <c r="X31" s="1607"/>
      <c r="Y31" s="1607"/>
      <c r="Z31" s="1607"/>
      <c r="AA31" s="1607"/>
      <c r="AB31" s="1607"/>
      <c r="AC31" s="1607"/>
      <c r="AD31" s="1607"/>
      <c r="AE31" s="1607"/>
      <c r="AF31" s="1607"/>
      <c r="AG31" s="1607"/>
      <c r="AH31" s="1607"/>
      <c r="AI31" s="1607"/>
      <c r="AJ31" s="1607"/>
      <c r="AK31" s="1607"/>
      <c r="AL31" s="1607"/>
      <c r="AM31" s="1607"/>
      <c r="AN31" s="1607"/>
      <c r="AO31" s="1607"/>
      <c r="AP31" s="1607"/>
      <c r="AQ31" s="1607"/>
      <c r="AR31" s="174"/>
      <c r="AT31" s="177" t="s">
        <v>2293</v>
      </c>
    </row>
    <row r="32" spans="2:46" ht="15" customHeight="1">
      <c r="B32" s="1554" t="s">
        <v>2511</v>
      </c>
      <c r="C32" s="1554"/>
      <c r="D32" s="1554"/>
      <c r="E32" s="1554"/>
      <c r="F32" s="1554"/>
      <c r="G32" s="1554"/>
      <c r="H32" s="1554"/>
      <c r="I32" s="1554"/>
      <c r="J32" s="1554"/>
      <c r="K32" s="1554"/>
      <c r="L32" s="1554"/>
      <c r="M32" s="1554"/>
      <c r="N32" s="1554"/>
      <c r="O32" s="1554"/>
      <c r="P32" s="1554"/>
      <c r="Q32" s="1554"/>
      <c r="R32" s="1554"/>
      <c r="S32" s="1554"/>
      <c r="T32" s="1554"/>
      <c r="U32" s="1554"/>
      <c r="V32" s="1554"/>
      <c r="W32" s="1554"/>
      <c r="X32" s="1554"/>
      <c r="Y32" s="1554"/>
      <c r="Z32" s="1554"/>
      <c r="AA32" s="1554"/>
      <c r="AB32" s="1554"/>
      <c r="AC32" s="1554"/>
      <c r="AD32" s="1554"/>
      <c r="AE32" s="1554"/>
      <c r="AF32" s="1554"/>
      <c r="AG32" s="1554"/>
      <c r="AH32" s="1554"/>
      <c r="AI32" s="1554"/>
      <c r="AJ32" s="1554"/>
      <c r="AK32" s="1554"/>
      <c r="AL32" s="1554"/>
      <c r="AM32" s="1554"/>
      <c r="AN32" s="1554"/>
      <c r="AO32" s="1554"/>
      <c r="AP32" s="1554"/>
      <c r="AQ32" s="1554"/>
    </row>
    <row r="33" spans="2:43" ht="15" customHeight="1">
      <c r="B33" s="1554"/>
      <c r="C33" s="1554"/>
      <c r="D33" s="1554"/>
      <c r="E33" s="1554"/>
      <c r="F33" s="1554"/>
      <c r="G33" s="1554"/>
      <c r="H33" s="1554"/>
      <c r="I33" s="1554"/>
      <c r="J33" s="1554"/>
      <c r="K33" s="1554"/>
      <c r="L33" s="1554"/>
      <c r="M33" s="1554"/>
      <c r="N33" s="1554"/>
      <c r="O33" s="1554"/>
      <c r="P33" s="1554"/>
      <c r="Q33" s="1554"/>
      <c r="R33" s="1554"/>
      <c r="S33" s="1554"/>
      <c r="T33" s="1554"/>
      <c r="U33" s="1554"/>
      <c r="V33" s="1554"/>
      <c r="W33" s="1554"/>
      <c r="X33" s="1554"/>
      <c r="Y33" s="1554"/>
      <c r="Z33" s="1554"/>
      <c r="AA33" s="1554"/>
      <c r="AB33" s="1554"/>
      <c r="AC33" s="1554"/>
      <c r="AD33" s="1554"/>
      <c r="AE33" s="1554"/>
      <c r="AF33" s="1554"/>
      <c r="AG33" s="1554"/>
      <c r="AH33" s="1554"/>
      <c r="AI33" s="1554"/>
      <c r="AJ33" s="1554"/>
      <c r="AK33" s="1554"/>
      <c r="AL33" s="1554"/>
      <c r="AM33" s="1554"/>
      <c r="AN33" s="1554"/>
      <c r="AO33" s="1554"/>
      <c r="AP33" s="1554"/>
      <c r="AQ33" s="1554"/>
    </row>
    <row r="34" spans="2:43" ht="15" customHeight="1">
      <c r="D34" s="1020" t="s">
        <v>2219</v>
      </c>
      <c r="E34" s="1020"/>
      <c r="F34" s="1020"/>
      <c r="G34" s="1020"/>
      <c r="H34" s="1020"/>
      <c r="I34" s="1020"/>
      <c r="J34" s="1020"/>
      <c r="K34" s="1020"/>
      <c r="L34" s="1020"/>
      <c r="M34" s="1020"/>
      <c r="N34" s="1020"/>
      <c r="O34" s="1020"/>
      <c r="P34" s="1020"/>
      <c r="Q34" s="1020"/>
      <c r="R34" s="1020"/>
      <c r="S34" s="1020"/>
      <c r="T34" s="1020"/>
      <c r="U34" s="1020"/>
      <c r="V34" s="1020"/>
      <c r="W34" s="1020"/>
      <c r="X34" s="1020"/>
      <c r="Y34" s="1020"/>
      <c r="Z34" s="1020"/>
      <c r="AA34" s="1020"/>
      <c r="AB34" s="1020"/>
      <c r="AC34" s="1020"/>
      <c r="AD34" s="1020"/>
      <c r="AE34" s="1020"/>
      <c r="AF34" s="1020"/>
      <c r="AG34" s="1020"/>
      <c r="AH34" s="1020"/>
      <c r="AI34" s="1020"/>
      <c r="AJ34" s="1020"/>
      <c r="AK34" s="1020"/>
      <c r="AL34" s="1020"/>
      <c r="AM34" s="1020"/>
      <c r="AN34" s="1020"/>
      <c r="AO34" s="1020"/>
      <c r="AP34" s="1020"/>
    </row>
    <row r="35" spans="2:43" ht="15" customHeight="1">
      <c r="B35" s="1584" t="s">
        <v>2220</v>
      </c>
      <c r="C35" s="1585"/>
      <c r="D35" s="1585"/>
      <c r="E35" s="1585"/>
      <c r="F35" s="1585"/>
      <c r="G35" s="1585"/>
      <c r="H35" s="1585"/>
      <c r="I35" s="1585"/>
      <c r="J35" s="1585"/>
      <c r="K35" s="1585"/>
      <c r="L35" s="1585"/>
      <c r="M35" s="1585"/>
      <c r="N35" s="1586"/>
      <c r="O35" s="1575" t="str">
        <f>第13号様式!P22</f>
        <v>住　　所</v>
      </c>
      <c r="P35" s="1571"/>
      <c r="Q35" s="1571"/>
      <c r="R35" s="1571"/>
      <c r="S35" s="1571"/>
      <c r="T35" s="1571"/>
      <c r="U35" s="1571"/>
      <c r="V35" s="1571"/>
      <c r="W35" s="1571"/>
      <c r="X35" s="1571"/>
      <c r="Y35" s="1571"/>
      <c r="Z35" s="1571"/>
      <c r="AA35" s="1571"/>
      <c r="AB35" s="1571"/>
      <c r="AC35" s="1571"/>
      <c r="AD35" s="1571">
        <f>第13号様式!AF22</f>
        <v>0</v>
      </c>
      <c r="AE35" s="1571"/>
      <c r="AF35" s="1571"/>
      <c r="AG35" s="1571"/>
      <c r="AH35" s="1571"/>
      <c r="AI35" s="1571"/>
      <c r="AJ35" s="1571"/>
      <c r="AK35" s="1571">
        <f>第13号様式!AM22</f>
        <v>0</v>
      </c>
      <c r="AL35" s="1571"/>
      <c r="AM35" s="1571"/>
      <c r="AN35" s="1571"/>
      <c r="AO35" s="1571"/>
      <c r="AP35" s="1571"/>
      <c r="AQ35" s="1572"/>
    </row>
    <row r="36" spans="2:43" ht="15" customHeight="1">
      <c r="B36" s="1587"/>
      <c r="C36" s="1588"/>
      <c r="D36" s="1588"/>
      <c r="E36" s="1588"/>
      <c r="F36" s="1588"/>
      <c r="G36" s="1588"/>
      <c r="H36" s="1588"/>
      <c r="I36" s="1588"/>
      <c r="J36" s="1588"/>
      <c r="K36" s="1588"/>
      <c r="L36" s="1588"/>
      <c r="M36" s="1588"/>
      <c r="N36" s="1589"/>
      <c r="O36" s="1576"/>
      <c r="P36" s="1573"/>
      <c r="Q36" s="1573"/>
      <c r="R36" s="1573"/>
      <c r="S36" s="1573"/>
      <c r="T36" s="1573"/>
      <c r="U36" s="1573"/>
      <c r="V36" s="1573"/>
      <c r="W36" s="1573"/>
      <c r="X36" s="1573"/>
      <c r="Y36" s="1573"/>
      <c r="Z36" s="1573"/>
      <c r="AA36" s="1573"/>
      <c r="AB36" s="1573"/>
      <c r="AC36" s="1573"/>
      <c r="AD36" s="1573"/>
      <c r="AE36" s="1573"/>
      <c r="AF36" s="1573"/>
      <c r="AG36" s="1573"/>
      <c r="AH36" s="1573"/>
      <c r="AI36" s="1573"/>
      <c r="AJ36" s="1573"/>
      <c r="AK36" s="1573"/>
      <c r="AL36" s="1573"/>
      <c r="AM36" s="1573"/>
      <c r="AN36" s="1573"/>
      <c r="AO36" s="1573"/>
      <c r="AP36" s="1573"/>
      <c r="AQ36" s="1574"/>
    </row>
    <row r="37" spans="2:43" ht="15" customHeight="1">
      <c r="B37" s="1590" t="s">
        <v>2221</v>
      </c>
      <c r="C37" s="1591"/>
      <c r="D37" s="1591"/>
      <c r="E37" s="1591"/>
      <c r="F37" s="1591"/>
      <c r="G37" s="1591"/>
      <c r="H37" s="1591"/>
      <c r="I37" s="1591"/>
      <c r="J37" s="1591"/>
      <c r="K37" s="1591"/>
      <c r="L37" s="1591"/>
      <c r="M37" s="1591"/>
      <c r="N37" s="1592"/>
      <c r="O37" s="1578" t="s">
        <v>2222</v>
      </c>
      <c r="P37" s="1579"/>
      <c r="Q37" s="1579"/>
      <c r="R37" s="1579"/>
      <c r="S37" s="1579"/>
      <c r="T37" s="1577">
        <f>第13号様式!P23</f>
        <v>0</v>
      </c>
      <c r="U37" s="1577"/>
      <c r="V37" s="1577"/>
      <c r="W37" s="1577"/>
      <c r="X37" s="1577"/>
      <c r="Y37" s="1577"/>
      <c r="Z37" s="1577"/>
      <c r="AA37" s="1577"/>
      <c r="AB37" s="1580" t="s">
        <v>2223</v>
      </c>
      <c r="AC37" s="1580"/>
      <c r="AD37" s="1580"/>
      <c r="AE37" s="1580"/>
      <c r="AF37" s="1580"/>
      <c r="AG37" s="1580"/>
      <c r="AH37" s="1580"/>
      <c r="AI37" s="1580"/>
      <c r="AJ37" s="1580"/>
      <c r="AK37" s="1580"/>
      <c r="AL37" s="1580"/>
      <c r="AM37" s="1580"/>
      <c r="AN37" s="1580"/>
      <c r="AO37" s="1580"/>
      <c r="AP37" s="1580"/>
      <c r="AQ37" s="1581"/>
    </row>
    <row r="38" spans="2:43" ht="15" customHeight="1">
      <c r="B38" s="1593" t="s">
        <v>2267</v>
      </c>
      <c r="C38" s="1593"/>
      <c r="D38" s="1555" t="s">
        <v>2305</v>
      </c>
      <c r="E38" s="1555"/>
      <c r="F38" s="1555"/>
      <c r="G38" s="1555"/>
      <c r="H38" s="1555"/>
      <c r="I38" s="1555"/>
      <c r="J38" s="1555"/>
      <c r="K38" s="1555"/>
      <c r="L38" s="1555"/>
      <c r="M38" s="1555"/>
      <c r="N38" s="1555"/>
      <c r="O38" s="1565"/>
      <c r="P38" s="1566"/>
      <c r="Q38" s="1566"/>
      <c r="R38" s="1566"/>
      <c r="S38" s="1566"/>
      <c r="T38" s="1566"/>
      <c r="U38" s="1566"/>
      <c r="V38" s="1566"/>
      <c r="W38" s="1566"/>
      <c r="X38" s="1566"/>
      <c r="Y38" s="1566"/>
      <c r="Z38" s="1566"/>
      <c r="AA38" s="1566"/>
      <c r="AB38" s="1566"/>
      <c r="AC38" s="1566"/>
      <c r="AD38" s="1566"/>
      <c r="AE38" s="1566"/>
      <c r="AF38" s="1566"/>
      <c r="AG38" s="1566"/>
      <c r="AH38" s="1566"/>
      <c r="AI38" s="1566"/>
      <c r="AJ38" s="1566"/>
      <c r="AK38" s="1566"/>
      <c r="AL38" s="1566"/>
      <c r="AM38" s="1566"/>
      <c r="AN38" s="1566"/>
      <c r="AO38" s="1566"/>
      <c r="AP38" s="1566"/>
      <c r="AQ38" s="1567"/>
    </row>
    <row r="39" spans="2:43" ht="15" customHeight="1">
      <c r="B39" s="1593"/>
      <c r="C39" s="1593"/>
      <c r="D39" s="1595"/>
      <c r="E39" s="1595"/>
      <c r="F39" s="1595"/>
      <c r="G39" s="1595"/>
      <c r="H39" s="1595"/>
      <c r="I39" s="1595"/>
      <c r="J39" s="1595"/>
      <c r="K39" s="1595"/>
      <c r="L39" s="1595"/>
      <c r="M39" s="1595"/>
      <c r="N39" s="1595"/>
      <c r="O39" s="1568"/>
      <c r="P39" s="1569"/>
      <c r="Q39" s="1569"/>
      <c r="R39" s="1569"/>
      <c r="S39" s="1569"/>
      <c r="T39" s="1569"/>
      <c r="U39" s="1569"/>
      <c r="V39" s="1569"/>
      <c r="W39" s="1569"/>
      <c r="X39" s="1569"/>
      <c r="Y39" s="1569"/>
      <c r="Z39" s="1569"/>
      <c r="AA39" s="1569"/>
      <c r="AB39" s="1569"/>
      <c r="AC39" s="1569"/>
      <c r="AD39" s="1569"/>
      <c r="AE39" s="1569"/>
      <c r="AF39" s="1569"/>
      <c r="AG39" s="1569"/>
      <c r="AH39" s="1569"/>
      <c r="AI39" s="1569"/>
      <c r="AJ39" s="1569"/>
      <c r="AK39" s="1569"/>
      <c r="AL39" s="1569"/>
      <c r="AM39" s="1569"/>
      <c r="AN39" s="1569"/>
      <c r="AO39" s="1569"/>
      <c r="AP39" s="1569"/>
      <c r="AQ39" s="1570"/>
    </row>
    <row r="40" spans="2:43" ht="15" customHeight="1">
      <c r="B40" s="1593"/>
      <c r="C40" s="1593"/>
      <c r="D40" s="1596" t="s">
        <v>2306</v>
      </c>
      <c r="E40" s="1597"/>
      <c r="F40" s="1597"/>
      <c r="G40" s="1597"/>
      <c r="H40" s="1597"/>
      <c r="I40" s="1597"/>
      <c r="J40" s="1597"/>
      <c r="K40" s="1597"/>
      <c r="L40" s="1597"/>
      <c r="M40" s="1597"/>
      <c r="N40" s="1598"/>
      <c r="O40" s="1562"/>
      <c r="P40" s="1563"/>
      <c r="Q40" s="1563"/>
      <c r="R40" s="1563"/>
      <c r="S40" s="1563"/>
      <c r="T40" s="1563"/>
      <c r="U40" s="1563"/>
      <c r="V40" s="1563"/>
      <c r="W40" s="1563"/>
      <c r="X40" s="1563"/>
      <c r="Y40" s="1563"/>
      <c r="Z40" s="1563"/>
      <c r="AA40" s="1563"/>
      <c r="AB40" s="1563"/>
      <c r="AC40" s="1563"/>
      <c r="AD40" s="1563"/>
      <c r="AE40" s="1563"/>
      <c r="AF40" s="1563"/>
      <c r="AG40" s="1563"/>
      <c r="AH40" s="1563"/>
      <c r="AI40" s="1563"/>
      <c r="AJ40" s="1563"/>
      <c r="AK40" s="1563"/>
      <c r="AL40" s="1563"/>
      <c r="AM40" s="1563"/>
      <c r="AN40" s="1563"/>
      <c r="AO40" s="1563"/>
      <c r="AP40" s="1563"/>
      <c r="AQ40" s="1564"/>
    </row>
    <row r="41" spans="2:43" ht="15" customHeight="1">
      <c r="B41" s="1593"/>
      <c r="C41" s="1593"/>
      <c r="D41" s="1548" t="s">
        <v>2307</v>
      </c>
      <c r="E41" s="1549"/>
      <c r="F41" s="1549"/>
      <c r="G41" s="1549"/>
      <c r="H41" s="1549"/>
      <c r="I41" s="1549"/>
      <c r="J41" s="1549"/>
      <c r="K41" s="1549"/>
      <c r="L41" s="1549"/>
      <c r="M41" s="1549"/>
      <c r="N41" s="1550"/>
      <c r="O41" s="1556"/>
      <c r="P41" s="1557"/>
      <c r="Q41" s="1557"/>
      <c r="R41" s="1557"/>
      <c r="S41" s="1557"/>
      <c r="T41" s="1557"/>
      <c r="U41" s="1557"/>
      <c r="V41" s="1557"/>
      <c r="W41" s="1557"/>
      <c r="X41" s="1557"/>
      <c r="Y41" s="1557"/>
      <c r="Z41" s="1557"/>
      <c r="AA41" s="1557"/>
      <c r="AB41" s="1557"/>
      <c r="AC41" s="1557"/>
      <c r="AD41" s="1557"/>
      <c r="AE41" s="1557"/>
      <c r="AF41" s="1557"/>
      <c r="AG41" s="1557"/>
      <c r="AH41" s="1557"/>
      <c r="AI41" s="1557"/>
      <c r="AJ41" s="1557"/>
      <c r="AK41" s="1557"/>
      <c r="AL41" s="1557"/>
      <c r="AM41" s="1557"/>
      <c r="AN41" s="1557"/>
      <c r="AO41" s="1557"/>
      <c r="AP41" s="1557"/>
      <c r="AQ41" s="1558"/>
    </row>
    <row r="42" spans="2:43" ht="15" customHeight="1">
      <c r="B42" s="1593"/>
      <c r="C42" s="1593"/>
      <c r="D42" s="1599"/>
      <c r="E42" s="1600"/>
      <c r="F42" s="1600"/>
      <c r="G42" s="1600"/>
      <c r="H42" s="1600"/>
      <c r="I42" s="1600"/>
      <c r="J42" s="1600"/>
      <c r="K42" s="1600"/>
      <c r="L42" s="1600"/>
      <c r="M42" s="1600"/>
      <c r="N42" s="1601"/>
      <c r="O42" s="1559"/>
      <c r="P42" s="1560"/>
      <c r="Q42" s="1560"/>
      <c r="R42" s="1560"/>
      <c r="S42" s="1560"/>
      <c r="T42" s="1560"/>
      <c r="U42" s="1560"/>
      <c r="V42" s="1560"/>
      <c r="W42" s="1560"/>
      <c r="X42" s="1560"/>
      <c r="Y42" s="1560"/>
      <c r="Z42" s="1560"/>
      <c r="AA42" s="1560"/>
      <c r="AB42" s="1560"/>
      <c r="AC42" s="1560"/>
      <c r="AD42" s="1560"/>
      <c r="AE42" s="1560"/>
      <c r="AF42" s="1560"/>
      <c r="AG42" s="1560"/>
      <c r="AH42" s="1560"/>
      <c r="AI42" s="1560"/>
      <c r="AJ42" s="1560"/>
      <c r="AK42" s="1560"/>
      <c r="AL42" s="1560"/>
      <c r="AM42" s="1560"/>
      <c r="AN42" s="1560"/>
      <c r="AO42" s="1560"/>
      <c r="AP42" s="1560"/>
      <c r="AQ42" s="1561"/>
    </row>
    <row r="43" spans="2:43" ht="15" customHeight="1">
      <c r="B43" s="1593"/>
      <c r="C43" s="1593"/>
      <c r="D43" s="1590" t="s">
        <v>2308</v>
      </c>
      <c r="E43" s="1591"/>
      <c r="F43" s="1591"/>
      <c r="G43" s="1591"/>
      <c r="H43" s="1591"/>
      <c r="I43" s="1591"/>
      <c r="J43" s="1591"/>
      <c r="K43" s="1591"/>
      <c r="L43" s="1591"/>
      <c r="M43" s="1591"/>
      <c r="N43" s="1592"/>
      <c r="O43" s="1565"/>
      <c r="P43" s="1566"/>
      <c r="Q43" s="1566"/>
      <c r="R43" s="1566"/>
      <c r="S43" s="1566"/>
      <c r="T43" s="1566"/>
      <c r="U43" s="1566"/>
      <c r="V43" s="1566"/>
      <c r="W43" s="1566"/>
      <c r="X43" s="1566"/>
      <c r="Y43" s="1566"/>
      <c r="Z43" s="1566"/>
      <c r="AA43" s="1566"/>
      <c r="AB43" s="1566"/>
      <c r="AC43" s="1566"/>
      <c r="AD43" s="1566"/>
      <c r="AE43" s="1566"/>
      <c r="AF43" s="1566"/>
      <c r="AG43" s="1566"/>
      <c r="AH43" s="1566"/>
      <c r="AI43" s="1566"/>
      <c r="AJ43" s="1566"/>
      <c r="AK43" s="1566"/>
      <c r="AL43" s="1566"/>
      <c r="AM43" s="1566"/>
      <c r="AN43" s="1566"/>
      <c r="AO43" s="1566"/>
      <c r="AP43" s="1566"/>
      <c r="AQ43" s="1567"/>
    </row>
    <row r="44" spans="2:43" ht="15" customHeight="1">
      <c r="B44" s="1593" t="s">
        <v>2266</v>
      </c>
      <c r="C44" s="1593"/>
      <c r="D44" s="1555" t="s">
        <v>2305</v>
      </c>
      <c r="E44" s="1555"/>
      <c r="F44" s="1555"/>
      <c r="G44" s="1555"/>
      <c r="H44" s="1555"/>
      <c r="I44" s="1555"/>
      <c r="J44" s="1555"/>
      <c r="K44" s="1555"/>
      <c r="L44" s="1555"/>
      <c r="M44" s="1555"/>
      <c r="N44" s="1555"/>
      <c r="O44" s="1532"/>
      <c r="P44" s="1532"/>
      <c r="Q44" s="1532"/>
      <c r="R44" s="1532"/>
      <c r="S44" s="1532"/>
      <c r="T44" s="1532"/>
      <c r="U44" s="1532"/>
      <c r="V44" s="1532"/>
      <c r="W44" s="1532"/>
      <c r="X44" s="1532"/>
      <c r="Y44" s="1532"/>
      <c r="Z44" s="1532"/>
      <c r="AA44" s="1532"/>
      <c r="AB44" s="1532"/>
      <c r="AC44" s="1532"/>
      <c r="AD44" s="1532"/>
      <c r="AE44" s="1532"/>
      <c r="AF44" s="1532"/>
      <c r="AG44" s="1532"/>
      <c r="AH44" s="1532"/>
      <c r="AI44" s="1532"/>
      <c r="AJ44" s="1532"/>
      <c r="AK44" s="1532"/>
      <c r="AL44" s="1532"/>
      <c r="AM44" s="1532"/>
      <c r="AN44" s="1532"/>
      <c r="AO44" s="1532"/>
      <c r="AP44" s="1532"/>
      <c r="AQ44" s="1532"/>
    </row>
    <row r="45" spans="2:43" ht="15" customHeight="1">
      <c r="B45" s="1593"/>
      <c r="C45" s="1593"/>
      <c r="D45" s="1555"/>
      <c r="E45" s="1555"/>
      <c r="F45" s="1555"/>
      <c r="G45" s="1555"/>
      <c r="H45" s="1555"/>
      <c r="I45" s="1555"/>
      <c r="J45" s="1555"/>
      <c r="K45" s="1555"/>
      <c r="L45" s="1555"/>
      <c r="M45" s="1555"/>
      <c r="N45" s="1555"/>
      <c r="O45" s="1532"/>
      <c r="P45" s="1532"/>
      <c r="Q45" s="1532"/>
      <c r="R45" s="1532"/>
      <c r="S45" s="1532"/>
      <c r="T45" s="1532"/>
      <c r="U45" s="1532"/>
      <c r="V45" s="1532"/>
      <c r="W45" s="1532"/>
      <c r="X45" s="1532"/>
      <c r="Y45" s="1532"/>
      <c r="Z45" s="1532"/>
      <c r="AA45" s="1532"/>
      <c r="AB45" s="1532"/>
      <c r="AC45" s="1532"/>
      <c r="AD45" s="1532"/>
      <c r="AE45" s="1532"/>
      <c r="AF45" s="1532"/>
      <c r="AG45" s="1532"/>
      <c r="AH45" s="1532"/>
      <c r="AI45" s="1532"/>
      <c r="AJ45" s="1532"/>
      <c r="AK45" s="1532"/>
      <c r="AL45" s="1532"/>
      <c r="AM45" s="1532"/>
      <c r="AN45" s="1532"/>
      <c r="AO45" s="1532"/>
      <c r="AP45" s="1532"/>
      <c r="AQ45" s="1532"/>
    </row>
    <row r="46" spans="2:43" ht="15" customHeight="1">
      <c r="B46" s="1593"/>
      <c r="C46" s="1593"/>
      <c r="D46" s="1545" t="s">
        <v>2306</v>
      </c>
      <c r="E46" s="1546"/>
      <c r="F46" s="1546"/>
      <c r="G46" s="1546"/>
      <c r="H46" s="1546"/>
      <c r="I46" s="1546"/>
      <c r="J46" s="1546"/>
      <c r="K46" s="1546"/>
      <c r="L46" s="1546"/>
      <c r="M46" s="1546"/>
      <c r="N46" s="1547"/>
      <c r="O46" s="1544"/>
      <c r="P46" s="1544"/>
      <c r="Q46" s="1544"/>
      <c r="R46" s="1544"/>
      <c r="S46" s="1544"/>
      <c r="T46" s="1544"/>
      <c r="U46" s="1544"/>
      <c r="V46" s="1544"/>
      <c r="W46" s="1544"/>
      <c r="X46" s="1544"/>
      <c r="Y46" s="1544"/>
      <c r="Z46" s="1544"/>
      <c r="AA46" s="1544"/>
      <c r="AB46" s="1544"/>
      <c r="AC46" s="1544"/>
      <c r="AD46" s="1544"/>
      <c r="AE46" s="1544"/>
      <c r="AF46" s="1544"/>
      <c r="AG46" s="1544"/>
      <c r="AH46" s="1544"/>
      <c r="AI46" s="1544"/>
      <c r="AJ46" s="1544"/>
      <c r="AK46" s="1544"/>
      <c r="AL46" s="1544"/>
      <c r="AM46" s="1544"/>
      <c r="AN46" s="1544"/>
      <c r="AO46" s="1544"/>
      <c r="AP46" s="1544"/>
      <c r="AQ46" s="1544"/>
    </row>
    <row r="47" spans="2:43" ht="15" customHeight="1">
      <c r="B47" s="1593"/>
      <c r="C47" s="1593"/>
      <c r="D47" s="1548" t="s">
        <v>2307</v>
      </c>
      <c r="E47" s="1549"/>
      <c r="F47" s="1549"/>
      <c r="G47" s="1549"/>
      <c r="H47" s="1549"/>
      <c r="I47" s="1549"/>
      <c r="J47" s="1549"/>
      <c r="K47" s="1549"/>
      <c r="L47" s="1549"/>
      <c r="M47" s="1549"/>
      <c r="N47" s="1550"/>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c r="AN47" s="1582"/>
      <c r="AO47" s="1582"/>
      <c r="AP47" s="1582"/>
      <c r="AQ47" s="1582"/>
    </row>
    <row r="48" spans="2:43" ht="15" customHeight="1">
      <c r="B48" s="1593"/>
      <c r="C48" s="1593"/>
      <c r="D48" s="1551"/>
      <c r="E48" s="1552"/>
      <c r="F48" s="1552"/>
      <c r="G48" s="1552"/>
      <c r="H48" s="1552"/>
      <c r="I48" s="1552"/>
      <c r="J48" s="1552"/>
      <c r="K48" s="1552"/>
      <c r="L48" s="1552"/>
      <c r="M48" s="1552"/>
      <c r="N48" s="155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c r="AN48" s="1583"/>
      <c r="AO48" s="1583"/>
      <c r="AP48" s="1583"/>
      <c r="AQ48" s="1583"/>
    </row>
    <row r="49" spans="2:46" ht="15" customHeight="1">
      <c r="B49" s="1594"/>
      <c r="C49" s="1594"/>
      <c r="D49" s="1555" t="s">
        <v>2308</v>
      </c>
      <c r="E49" s="1555"/>
      <c r="F49" s="1555"/>
      <c r="G49" s="1555"/>
      <c r="H49" s="1555"/>
      <c r="I49" s="1555"/>
      <c r="J49" s="1555"/>
      <c r="K49" s="1555"/>
      <c r="L49" s="1555"/>
      <c r="M49" s="1555"/>
      <c r="N49" s="1555"/>
      <c r="O49" s="1532"/>
      <c r="P49" s="1532"/>
      <c r="Q49" s="1532"/>
      <c r="R49" s="1532"/>
      <c r="S49" s="1532"/>
      <c r="T49" s="1532"/>
      <c r="U49" s="1532"/>
      <c r="V49" s="1532"/>
      <c r="W49" s="1532"/>
      <c r="X49" s="1532"/>
      <c r="Y49" s="1532"/>
      <c r="Z49" s="1532"/>
      <c r="AA49" s="1532"/>
      <c r="AB49" s="1532"/>
      <c r="AC49" s="1532"/>
      <c r="AD49" s="1532"/>
      <c r="AE49" s="1532"/>
      <c r="AF49" s="1532"/>
      <c r="AG49" s="1532"/>
      <c r="AH49" s="1532"/>
      <c r="AI49" s="1532"/>
      <c r="AJ49" s="1532"/>
      <c r="AK49" s="1532"/>
      <c r="AL49" s="1532"/>
      <c r="AM49" s="1532"/>
      <c r="AN49" s="1532"/>
      <c r="AO49" s="1532"/>
      <c r="AP49" s="1532"/>
      <c r="AQ49" s="1532"/>
      <c r="AT49" s="175"/>
    </row>
    <row r="50" spans="2:46" ht="15" customHeight="1">
      <c r="B50" s="1047" t="s">
        <v>2309</v>
      </c>
      <c r="C50" s="1029"/>
      <c r="D50" s="1029"/>
      <c r="E50" s="1029"/>
      <c r="F50" s="1029"/>
      <c r="G50" s="1029"/>
      <c r="H50" s="1029"/>
      <c r="I50" s="1029"/>
      <c r="J50" s="1029"/>
      <c r="K50" s="1029"/>
      <c r="L50" s="1029"/>
      <c r="M50" s="1029"/>
      <c r="N50" s="1048"/>
      <c r="O50" s="1532"/>
      <c r="P50" s="1532"/>
      <c r="Q50" s="1532"/>
      <c r="R50" s="1532"/>
      <c r="S50" s="1532"/>
      <c r="T50" s="1532"/>
      <c r="U50" s="1532"/>
      <c r="V50" s="1532"/>
      <c r="W50" s="1532"/>
      <c r="X50" s="1532"/>
      <c r="Y50" s="1532"/>
      <c r="Z50" s="1532"/>
      <c r="AA50" s="1532"/>
      <c r="AB50" s="1532"/>
      <c r="AC50" s="1532"/>
      <c r="AD50" s="1532"/>
      <c r="AE50" s="1532"/>
      <c r="AF50" s="1532"/>
      <c r="AG50" s="1532"/>
      <c r="AH50" s="1532"/>
      <c r="AI50" s="1532"/>
      <c r="AJ50" s="1532"/>
      <c r="AK50" s="1532"/>
      <c r="AL50" s="1532"/>
      <c r="AM50" s="1532"/>
      <c r="AN50" s="1532"/>
      <c r="AO50" s="1532"/>
      <c r="AP50" s="1532"/>
      <c r="AQ50" s="1532"/>
      <c r="AT50" s="175"/>
    </row>
    <row r="51" spans="2:46" ht="15" customHeight="1">
      <c r="B51" s="1049"/>
      <c r="C51" s="1028"/>
      <c r="D51" s="1028"/>
      <c r="E51" s="1028"/>
      <c r="F51" s="1028"/>
      <c r="G51" s="1028"/>
      <c r="H51" s="1028"/>
      <c r="I51" s="1028"/>
      <c r="J51" s="1028"/>
      <c r="K51" s="1028"/>
      <c r="L51" s="1028"/>
      <c r="M51" s="1028"/>
      <c r="N51" s="1050"/>
      <c r="O51" s="1532"/>
      <c r="P51" s="1532"/>
      <c r="Q51" s="1532"/>
      <c r="R51" s="1532"/>
      <c r="S51" s="1532"/>
      <c r="T51" s="1532"/>
      <c r="U51" s="1532"/>
      <c r="V51" s="1532"/>
      <c r="W51" s="1532"/>
      <c r="X51" s="1532"/>
      <c r="Y51" s="1532"/>
      <c r="Z51" s="1532"/>
      <c r="AA51" s="1532"/>
      <c r="AB51" s="1532"/>
      <c r="AC51" s="1532"/>
      <c r="AD51" s="1532"/>
      <c r="AE51" s="1532"/>
      <c r="AF51" s="1532"/>
      <c r="AG51" s="1532"/>
      <c r="AH51" s="1532"/>
      <c r="AI51" s="1532"/>
      <c r="AJ51" s="1532"/>
      <c r="AK51" s="1532"/>
      <c r="AL51" s="1532"/>
      <c r="AM51" s="1532"/>
      <c r="AN51" s="1532"/>
      <c r="AO51" s="1532"/>
      <c r="AP51" s="1532"/>
      <c r="AQ51" s="1532"/>
      <c r="AT51" s="175"/>
    </row>
    <row r="52" spans="2:46" ht="15" customHeight="1">
      <c r="B52" s="1047" t="s">
        <v>2310</v>
      </c>
      <c r="C52" s="1029"/>
      <c r="D52" s="1029"/>
      <c r="E52" s="1029"/>
      <c r="F52" s="1029"/>
      <c r="G52" s="1029"/>
      <c r="H52" s="1029"/>
      <c r="I52" s="1029"/>
      <c r="J52" s="1029"/>
      <c r="K52" s="1029"/>
      <c r="L52" s="1029"/>
      <c r="M52" s="1029"/>
      <c r="N52" s="1048"/>
      <c r="O52" s="1047"/>
      <c r="P52" s="1029"/>
      <c r="Q52" s="1533"/>
      <c r="R52" s="1533"/>
      <c r="S52" s="1533"/>
      <c r="T52" s="1533"/>
      <c r="U52" s="1533"/>
      <c r="V52" s="1533"/>
      <c r="W52" s="1533"/>
      <c r="X52" s="1535" t="s">
        <v>2206</v>
      </c>
      <c r="Y52" s="1535"/>
      <c r="Z52" s="1537"/>
      <c r="AA52" s="1537"/>
      <c r="AB52" s="1535" t="s">
        <v>2311</v>
      </c>
      <c r="AC52" s="1535"/>
      <c r="AD52" s="1537"/>
      <c r="AE52" s="1537"/>
      <c r="AF52" s="1535" t="s">
        <v>2208</v>
      </c>
      <c r="AG52" s="1535"/>
      <c r="AH52" s="1539"/>
      <c r="AI52" s="1539"/>
      <c r="AJ52" s="1539"/>
      <c r="AK52" s="1539"/>
      <c r="AL52" s="1539"/>
      <c r="AM52" s="1539"/>
      <c r="AN52" s="1539"/>
      <c r="AO52" s="1539"/>
      <c r="AP52" s="1539"/>
      <c r="AQ52" s="1540"/>
      <c r="AT52" s="175"/>
    </row>
    <row r="53" spans="2:46" ht="15" customHeight="1">
      <c r="B53" s="1049"/>
      <c r="C53" s="1028"/>
      <c r="D53" s="1028"/>
      <c r="E53" s="1028"/>
      <c r="F53" s="1028"/>
      <c r="G53" s="1028"/>
      <c r="H53" s="1028"/>
      <c r="I53" s="1028"/>
      <c r="J53" s="1028"/>
      <c r="K53" s="1028"/>
      <c r="L53" s="1028"/>
      <c r="M53" s="1028"/>
      <c r="N53" s="1050"/>
      <c r="O53" s="1049"/>
      <c r="P53" s="1028"/>
      <c r="Q53" s="1534"/>
      <c r="R53" s="1534"/>
      <c r="S53" s="1534"/>
      <c r="T53" s="1534"/>
      <c r="U53" s="1534"/>
      <c r="V53" s="1534"/>
      <c r="W53" s="1534"/>
      <c r="X53" s="1536"/>
      <c r="Y53" s="1536"/>
      <c r="Z53" s="1538"/>
      <c r="AA53" s="1538"/>
      <c r="AB53" s="1536"/>
      <c r="AC53" s="1536"/>
      <c r="AD53" s="1538"/>
      <c r="AE53" s="1538"/>
      <c r="AF53" s="1536"/>
      <c r="AG53" s="1536"/>
      <c r="AH53" s="1541"/>
      <c r="AI53" s="1541"/>
      <c r="AJ53" s="1541"/>
      <c r="AK53" s="1541"/>
      <c r="AL53" s="1541"/>
      <c r="AM53" s="1541"/>
      <c r="AN53" s="1541"/>
      <c r="AO53" s="1541"/>
      <c r="AP53" s="1541"/>
      <c r="AQ53" s="1542"/>
      <c r="AT53" s="175"/>
    </row>
    <row r="54" spans="2:46" ht="15" customHeight="1">
      <c r="F54" s="175"/>
      <c r="G54" s="175"/>
      <c r="H54" s="175"/>
      <c r="I54" s="175"/>
      <c r="J54" s="175"/>
      <c r="K54" s="175"/>
      <c r="L54" s="175"/>
      <c r="M54" s="175"/>
      <c r="N54" s="175"/>
      <c r="O54" s="175"/>
      <c r="P54" s="175"/>
      <c r="Q54" s="175"/>
      <c r="R54" s="175"/>
      <c r="S54" s="175"/>
      <c r="T54" s="187"/>
      <c r="U54" s="187"/>
      <c r="V54" s="187"/>
      <c r="W54" s="187"/>
      <c r="X54" s="187"/>
      <c r="Y54" s="186"/>
      <c r="Z54" s="186"/>
      <c r="AA54" s="186"/>
      <c r="AB54" s="186"/>
      <c r="AC54" s="186"/>
      <c r="AG54" s="186"/>
      <c r="AH54" s="186"/>
      <c r="AI54" s="186"/>
      <c r="AJ54" s="186"/>
      <c r="AK54" s="186"/>
      <c r="AL54" s="186"/>
      <c r="AM54" s="186"/>
      <c r="AN54" s="186"/>
      <c r="AO54" s="186"/>
      <c r="AP54" s="186"/>
      <c r="AQ54" s="186"/>
      <c r="AT54" s="175"/>
    </row>
    <row r="55" spans="2:46" ht="15" customHeight="1">
      <c r="B55" s="1543" t="s">
        <v>2312</v>
      </c>
      <c r="C55" s="1543"/>
      <c r="D55" s="1543"/>
      <c r="E55" s="1543"/>
      <c r="F55" s="1543"/>
      <c r="G55" s="1543"/>
      <c r="H55" s="1543"/>
      <c r="I55" s="1543"/>
      <c r="J55" s="1543"/>
      <c r="K55" s="1543"/>
      <c r="L55" s="1543"/>
      <c r="M55" s="1543"/>
      <c r="N55" s="1543"/>
      <c r="O55" s="1543"/>
      <c r="P55" s="1543"/>
      <c r="Q55" s="1543"/>
      <c r="R55" s="1543"/>
      <c r="S55" s="440"/>
      <c r="T55" s="440"/>
      <c r="U55" s="440"/>
      <c r="V55" s="440"/>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row>
    <row r="56" spans="2:46" ht="15" customHeight="1">
      <c r="B56" s="1527" t="s">
        <v>2313</v>
      </c>
      <c r="C56" s="1527"/>
      <c r="D56" s="1527"/>
      <c r="E56" s="1527"/>
      <c r="F56" s="1527"/>
      <c r="G56" s="1527"/>
      <c r="H56" s="1527"/>
      <c r="I56" s="1527"/>
      <c r="J56" s="1527"/>
      <c r="K56" s="1527"/>
      <c r="L56" s="1527"/>
      <c r="M56" s="1527"/>
      <c r="N56" s="1527"/>
      <c r="O56" s="1528" t="s">
        <v>2314</v>
      </c>
      <c r="P56" s="1528"/>
      <c r="Q56" s="1528"/>
      <c r="R56" s="1528"/>
      <c r="S56" s="1528"/>
      <c r="T56" s="1528"/>
      <c r="U56" s="1528"/>
      <c r="V56" s="1528"/>
      <c r="W56" s="1528"/>
      <c r="X56" s="1528"/>
      <c r="Y56" s="1528"/>
      <c r="Z56" s="1528"/>
      <c r="AA56" s="1528"/>
      <c r="AB56" s="1528"/>
      <c r="AC56" s="1528"/>
      <c r="AD56" s="1528"/>
      <c r="AE56" s="1528"/>
      <c r="AF56" s="1528"/>
      <c r="AG56" s="1528"/>
      <c r="AH56" s="1528"/>
      <c r="AI56" s="1528"/>
      <c r="AJ56" s="1528"/>
      <c r="AK56" s="1528"/>
      <c r="AL56" s="1528"/>
      <c r="AM56" s="1528"/>
      <c r="AN56" s="1528"/>
      <c r="AO56" s="1528"/>
      <c r="AP56" s="1528"/>
      <c r="AQ56" s="1528"/>
      <c r="AR56" s="189"/>
      <c r="AS56" s="189"/>
      <c r="AT56" s="177" t="s">
        <v>2315</v>
      </c>
    </row>
    <row r="57" spans="2:46" ht="15" customHeight="1">
      <c r="B57" s="1527"/>
      <c r="C57" s="1527"/>
      <c r="D57" s="1527"/>
      <c r="E57" s="1527"/>
      <c r="F57" s="1527"/>
      <c r="G57" s="1527"/>
      <c r="H57" s="1527"/>
      <c r="I57" s="1527"/>
      <c r="J57" s="1527"/>
      <c r="K57" s="1527"/>
      <c r="L57" s="1527"/>
      <c r="M57" s="1527"/>
      <c r="N57" s="1527"/>
      <c r="O57" s="1528"/>
      <c r="P57" s="1528"/>
      <c r="Q57" s="1528"/>
      <c r="R57" s="1528"/>
      <c r="S57" s="1528"/>
      <c r="T57" s="1528"/>
      <c r="U57" s="1528"/>
      <c r="V57" s="1528"/>
      <c r="W57" s="1528"/>
      <c r="X57" s="1528"/>
      <c r="Y57" s="1528"/>
      <c r="Z57" s="1528"/>
      <c r="AA57" s="1528"/>
      <c r="AB57" s="1528"/>
      <c r="AC57" s="1528"/>
      <c r="AD57" s="1528"/>
      <c r="AE57" s="1528"/>
      <c r="AF57" s="1528"/>
      <c r="AG57" s="1528"/>
      <c r="AH57" s="1528"/>
      <c r="AI57" s="1528"/>
      <c r="AJ57" s="1528"/>
      <c r="AK57" s="1528"/>
      <c r="AL57" s="1528"/>
      <c r="AM57" s="1528"/>
      <c r="AN57" s="1528"/>
      <c r="AO57" s="1528"/>
      <c r="AP57" s="1528"/>
      <c r="AQ57" s="1528"/>
      <c r="AR57" s="189"/>
      <c r="AS57" s="189"/>
      <c r="AT57" s="177"/>
    </row>
    <row r="58" spans="2:46" ht="15" customHeight="1">
      <c r="B58" s="1529" t="s">
        <v>2513</v>
      </c>
      <c r="C58" s="1530"/>
      <c r="D58" s="1530"/>
      <c r="E58" s="1530"/>
      <c r="F58" s="1530"/>
      <c r="G58" s="1530"/>
      <c r="H58" s="1530"/>
      <c r="I58" s="1530"/>
      <c r="J58" s="1530"/>
      <c r="K58" s="1530"/>
      <c r="L58" s="1530"/>
      <c r="M58" s="1530"/>
      <c r="N58" s="1530"/>
      <c r="O58" s="1530"/>
      <c r="P58" s="1530"/>
      <c r="Q58" s="1530"/>
      <c r="R58" s="1530"/>
      <c r="S58" s="1530"/>
      <c r="T58" s="1530"/>
      <c r="U58" s="1530"/>
      <c r="V58" s="1530"/>
      <c r="W58" s="1530"/>
      <c r="X58" s="1530"/>
      <c r="Y58" s="1530"/>
      <c r="Z58" s="1530"/>
      <c r="AA58" s="1530"/>
      <c r="AB58" s="1530"/>
      <c r="AC58" s="1530"/>
      <c r="AD58" s="1530"/>
      <c r="AE58" s="1530"/>
      <c r="AF58" s="1530"/>
      <c r="AG58" s="1530"/>
      <c r="AH58" s="1530"/>
      <c r="AI58" s="1530"/>
      <c r="AJ58" s="1530"/>
      <c r="AK58" s="1530"/>
      <c r="AL58" s="1530"/>
      <c r="AM58" s="1530"/>
      <c r="AN58" s="1530"/>
      <c r="AO58" s="1530"/>
      <c r="AP58" s="1530"/>
      <c r="AQ58" s="1530"/>
      <c r="AR58" s="190"/>
      <c r="AS58" s="190"/>
      <c r="AT58" s="190"/>
    </row>
    <row r="59" spans="2:46" ht="15" customHeight="1">
      <c r="B59" s="1531"/>
      <c r="C59" s="1531"/>
      <c r="D59" s="1531"/>
      <c r="E59" s="1531"/>
      <c r="F59" s="1531"/>
      <c r="G59" s="1531"/>
      <c r="H59" s="1531"/>
      <c r="I59" s="1531"/>
      <c r="J59" s="1531"/>
      <c r="K59" s="1531"/>
      <c r="L59" s="1531"/>
      <c r="M59" s="1531"/>
      <c r="N59" s="1531"/>
      <c r="O59" s="1531"/>
      <c r="P59" s="1531"/>
      <c r="Q59" s="1531"/>
      <c r="R59" s="1531"/>
      <c r="S59" s="1531"/>
      <c r="T59" s="1531"/>
      <c r="U59" s="1531"/>
      <c r="V59" s="1531"/>
      <c r="W59" s="1531"/>
      <c r="X59" s="1531"/>
      <c r="Y59" s="1531"/>
      <c r="Z59" s="1531"/>
      <c r="AA59" s="1531"/>
      <c r="AB59" s="1531"/>
      <c r="AC59" s="1531"/>
      <c r="AD59" s="1531"/>
      <c r="AE59" s="1531"/>
      <c r="AF59" s="1531"/>
      <c r="AG59" s="1531"/>
      <c r="AH59" s="1531"/>
      <c r="AI59" s="1531"/>
      <c r="AJ59" s="1531"/>
      <c r="AK59" s="1531"/>
      <c r="AL59" s="1531"/>
      <c r="AM59" s="1531"/>
      <c r="AN59" s="1531"/>
      <c r="AO59" s="1531"/>
      <c r="AP59" s="1531"/>
      <c r="AQ59" s="1531"/>
    </row>
  </sheetData>
  <sheetProtection formatCells="0" selectLockedCells="1"/>
  <mergeCells count="74">
    <mergeCell ref="V25:Y26"/>
    <mergeCell ref="AH25:AQ26"/>
    <mergeCell ref="Z25:AG26"/>
    <mergeCell ref="B31:H31"/>
    <mergeCell ref="I31:J31"/>
    <mergeCell ref="K31:L31"/>
    <mergeCell ref="M31:R31"/>
    <mergeCell ref="U31:AQ31"/>
    <mergeCell ref="B28:AQ29"/>
    <mergeCell ref="S31:T31"/>
    <mergeCell ref="V23:Y24"/>
    <mergeCell ref="V21:Y22"/>
    <mergeCell ref="V18:Y19"/>
    <mergeCell ref="Z23:AQ24"/>
    <mergeCell ref="Z21:AQ22"/>
    <mergeCell ref="AH18:AQ19"/>
    <mergeCell ref="Z18:AG19"/>
    <mergeCell ref="AO3:AP3"/>
    <mergeCell ref="AL3:AM3"/>
    <mergeCell ref="AG3:AJ3"/>
    <mergeCell ref="V16:Y17"/>
    <mergeCell ref="V14:Y15"/>
    <mergeCell ref="V11:Y12"/>
    <mergeCell ref="V9:Y10"/>
    <mergeCell ref="V7:Y8"/>
    <mergeCell ref="Z7:AQ8"/>
    <mergeCell ref="Z16:AQ17"/>
    <mergeCell ref="Z14:AQ15"/>
    <mergeCell ref="AH11:AQ12"/>
    <mergeCell ref="Z11:AG12"/>
    <mergeCell ref="Z9:AQ10"/>
    <mergeCell ref="B35:N36"/>
    <mergeCell ref="B37:N37"/>
    <mergeCell ref="B38:C43"/>
    <mergeCell ref="B44:C49"/>
    <mergeCell ref="D38:N39"/>
    <mergeCell ref="D43:N43"/>
    <mergeCell ref="D40:N40"/>
    <mergeCell ref="D41:N42"/>
    <mergeCell ref="D34:AP34"/>
    <mergeCell ref="B32:AQ33"/>
    <mergeCell ref="D49:N49"/>
    <mergeCell ref="O41:AQ42"/>
    <mergeCell ref="O40:AQ40"/>
    <mergeCell ref="O38:AQ39"/>
    <mergeCell ref="O43:AQ43"/>
    <mergeCell ref="D44:N45"/>
    <mergeCell ref="AK35:AQ36"/>
    <mergeCell ref="AD35:AJ36"/>
    <mergeCell ref="O35:AC36"/>
    <mergeCell ref="T37:AA37"/>
    <mergeCell ref="O37:S37"/>
    <mergeCell ref="AB37:AQ37"/>
    <mergeCell ref="O49:AQ49"/>
    <mergeCell ref="O47:AQ48"/>
    <mergeCell ref="O46:AQ46"/>
    <mergeCell ref="O44:AQ45"/>
    <mergeCell ref="B50:N51"/>
    <mergeCell ref="D46:N46"/>
    <mergeCell ref="D47:N48"/>
    <mergeCell ref="B56:N57"/>
    <mergeCell ref="O56:AQ57"/>
    <mergeCell ref="B58:AQ59"/>
    <mergeCell ref="B52:N53"/>
    <mergeCell ref="O50:AQ51"/>
    <mergeCell ref="Q52:W53"/>
    <mergeCell ref="X52:Y53"/>
    <mergeCell ref="Z52:AA53"/>
    <mergeCell ref="AB52:AC53"/>
    <mergeCell ref="AD52:AE53"/>
    <mergeCell ref="AF52:AG53"/>
    <mergeCell ref="AH52:AQ53"/>
    <mergeCell ref="O52:P53"/>
    <mergeCell ref="B55:R55"/>
  </mergeCells>
  <phoneticPr fontId="56"/>
  <printOptions horizontalCentered="1"/>
  <pageMargins left="0.70866141732283472" right="0.70866141732283472" top="0.74803149606299213" bottom="0.74803149606299213" header="0.31496062992125984" footer="0.31496062992125984"/>
  <pageSetup paperSize="9" scale="8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3</xdr:col>
                    <xdr:colOff>76200</xdr:colOff>
                    <xdr:row>55</xdr:row>
                    <xdr:rowOff>66675</xdr:rowOff>
                  </from>
                  <to>
                    <xdr:col>4</xdr:col>
                    <xdr:colOff>123825</xdr:colOff>
                    <xdr:row>56</xdr:row>
                    <xdr:rowOff>104775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sheetPr>
  <dimension ref="B1:AX52"/>
  <sheetViews>
    <sheetView showGridLines="0" showZeros="0" view="pageBreakPreview" zoomScale="115" zoomScaleNormal="100" zoomScaleSheetLayoutView="115" workbookViewId="0">
      <selection activeCell="B23" sqref="B23:AQ24"/>
    </sheetView>
  </sheetViews>
  <sheetFormatPr defaultColWidth="9" defaultRowHeight="12.75" outlineLevelRow="1"/>
  <cols>
    <col min="1" max="3" width="2.625" style="441" customWidth="1"/>
    <col min="4" max="4" width="1.625" style="441" customWidth="1"/>
    <col min="5" max="5" width="2.125" style="441" customWidth="1"/>
    <col min="6" max="6" width="1.375" style="441" customWidth="1"/>
    <col min="7" max="18" width="2.625" style="441" customWidth="1"/>
    <col min="19" max="20" width="2.375" style="441" customWidth="1"/>
    <col min="21" max="21" width="1.625" style="441" customWidth="1"/>
    <col min="22" max="22" width="1.375" style="441" customWidth="1"/>
    <col min="23" max="24" width="2.625" style="441" customWidth="1"/>
    <col min="25" max="25" width="1.375" style="441" customWidth="1"/>
    <col min="26" max="27" width="2.625" style="441" customWidth="1"/>
    <col min="28" max="29" width="1.375" style="441" customWidth="1"/>
    <col min="30" max="31" width="2.625" style="441" customWidth="1"/>
    <col min="32" max="32" width="1.375" style="441" customWidth="1"/>
    <col min="33" max="34" width="2.625" style="441" customWidth="1"/>
    <col min="35" max="35" width="1.375" style="441" customWidth="1"/>
    <col min="36" max="43" width="2.625" style="441" customWidth="1"/>
    <col min="44" max="67" width="2.5" style="441" customWidth="1"/>
    <col min="68" max="16384" width="9" style="441"/>
  </cols>
  <sheetData>
    <row r="1" spans="2:42">
      <c r="B1" s="441" t="s">
        <v>2514</v>
      </c>
    </row>
    <row r="2" spans="2:42" ht="13.5" customHeight="1">
      <c r="AA2" s="442"/>
      <c r="AB2" s="1610" t="s">
        <v>2216</v>
      </c>
      <c r="AC2" s="1610"/>
      <c r="AD2" s="1610"/>
      <c r="AE2" s="1610"/>
      <c r="AF2" s="1610"/>
      <c r="AG2" s="1610"/>
      <c r="AH2" s="1618"/>
      <c r="AI2" s="1618"/>
      <c r="AJ2" s="1618"/>
      <c r="AK2" s="441" t="s">
        <v>2446</v>
      </c>
      <c r="AO2" s="443"/>
      <c r="AP2" s="444" t="s">
        <v>2205</v>
      </c>
    </row>
    <row r="3" spans="2:42" ht="2.25" customHeight="1">
      <c r="AB3" s="445"/>
      <c r="AC3" s="445"/>
      <c r="AD3" s="445"/>
      <c r="AE3" s="445"/>
      <c r="AF3" s="445"/>
      <c r="AG3" s="445"/>
      <c r="AH3" s="445"/>
      <c r="AI3" s="445"/>
      <c r="AJ3" s="445"/>
    </row>
    <row r="4" spans="2:42">
      <c r="AA4" s="1619"/>
      <c r="AB4" s="1619"/>
      <c r="AC4" s="1618"/>
      <c r="AD4" s="1618"/>
      <c r="AE4" s="441" t="s">
        <v>2206</v>
      </c>
      <c r="AF4" s="1618"/>
      <c r="AG4" s="1618"/>
      <c r="AH4" s="441" t="s">
        <v>2207</v>
      </c>
      <c r="AI4" s="1618"/>
      <c r="AJ4" s="1618"/>
      <c r="AK4" s="441" t="s">
        <v>2208</v>
      </c>
    </row>
    <row r="5" spans="2:42" ht="18" customHeight="1"/>
    <row r="6" spans="2:42">
      <c r="B6" s="441" t="s">
        <v>2459</v>
      </c>
    </row>
    <row r="7" spans="2:42" ht="15.75" customHeight="1">
      <c r="B7" s="1611" t="s">
        <v>2447</v>
      </c>
      <c r="C7" s="1611"/>
      <c r="D7" s="1611"/>
      <c r="E7" s="1611"/>
      <c r="G7" s="442"/>
    </row>
    <row r="8" spans="2:42" ht="15.75" customHeight="1">
      <c r="B8" s="1612" t="s">
        <v>2448</v>
      </c>
      <c r="C8" s="1612"/>
      <c r="D8" s="1612"/>
      <c r="E8" s="1612"/>
      <c r="G8" s="446"/>
    </row>
    <row r="10" spans="2:42" outlineLevel="1">
      <c r="B10" s="441" t="s">
        <v>2449</v>
      </c>
    </row>
    <row r="11" spans="2:42" ht="15.75" customHeight="1" outlineLevel="1">
      <c r="B11" s="1611" t="s">
        <v>2447</v>
      </c>
      <c r="C11" s="1611"/>
      <c r="D11" s="1611"/>
      <c r="E11" s="1611"/>
      <c r="G11" s="442"/>
    </row>
    <row r="12" spans="2:42" ht="15.75" customHeight="1" outlineLevel="1">
      <c r="B12" s="1612" t="s">
        <v>2448</v>
      </c>
      <c r="C12" s="1612"/>
      <c r="D12" s="1612"/>
      <c r="E12" s="1612"/>
      <c r="G12" s="446"/>
    </row>
    <row r="13" spans="2:42" ht="18" customHeight="1"/>
    <row r="14" spans="2:42" ht="13.5" customHeight="1">
      <c r="Z14" s="1613" t="s">
        <v>2450</v>
      </c>
      <c r="AA14" s="1613"/>
      <c r="AB14" s="1613"/>
      <c r="AC14" s="1613"/>
      <c r="AD14" s="1613"/>
      <c r="AE14" s="1613"/>
      <c r="AF14" s="1613"/>
      <c r="AG14" s="1613"/>
      <c r="AH14" s="1613"/>
      <c r="AI14" s="1613"/>
      <c r="AJ14" s="1613"/>
      <c r="AK14" s="1613"/>
    </row>
    <row r="15" spans="2:42" ht="15" customHeight="1">
      <c r="AA15" s="1614" t="s">
        <v>2451</v>
      </c>
      <c r="AB15" s="1614"/>
      <c r="AC15" s="1614"/>
      <c r="AD15" s="1614"/>
      <c r="AE15" s="1615"/>
      <c r="AF15" s="1615"/>
      <c r="AG15" s="1615"/>
      <c r="AH15" s="1615"/>
      <c r="AI15" s="1615"/>
      <c r="AJ15" s="1615"/>
      <c r="AK15" s="1615"/>
      <c r="AO15" s="447" t="s">
        <v>2452</v>
      </c>
    </row>
    <row r="16" spans="2:42" ht="18" customHeight="1"/>
    <row r="17" spans="2:50" ht="18" customHeight="1"/>
    <row r="18" spans="2:50">
      <c r="B18" s="1616" t="s">
        <v>2515</v>
      </c>
      <c r="C18" s="1617"/>
      <c r="D18" s="1617"/>
      <c r="E18" s="1617"/>
      <c r="F18" s="1617"/>
      <c r="G18" s="1617"/>
      <c r="H18" s="1617"/>
      <c r="I18" s="1617"/>
      <c r="J18" s="1617"/>
      <c r="K18" s="1617"/>
      <c r="L18" s="1617"/>
      <c r="M18" s="1617"/>
      <c r="N18" s="1617"/>
      <c r="O18" s="1617"/>
      <c r="P18" s="1617"/>
      <c r="Q18" s="1617"/>
      <c r="R18" s="1617"/>
      <c r="S18" s="1617"/>
      <c r="T18" s="1617"/>
      <c r="U18" s="1617"/>
      <c r="V18" s="1617"/>
      <c r="W18" s="1617"/>
      <c r="X18" s="1617"/>
      <c r="Y18" s="1617"/>
      <c r="Z18" s="1617"/>
      <c r="AA18" s="1617"/>
      <c r="AB18" s="1617"/>
      <c r="AC18" s="1617"/>
      <c r="AD18" s="1617"/>
      <c r="AE18" s="1617"/>
      <c r="AF18" s="1617"/>
      <c r="AG18" s="1617"/>
      <c r="AH18" s="1617"/>
      <c r="AI18" s="1617"/>
      <c r="AJ18" s="1617"/>
      <c r="AK18" s="1617"/>
    </row>
    <row r="19" spans="2:50">
      <c r="B19" s="1617"/>
      <c r="C19" s="1617"/>
      <c r="D19" s="1617"/>
      <c r="E19" s="1617"/>
      <c r="F19" s="1617"/>
      <c r="G19" s="1617"/>
      <c r="H19" s="1617"/>
      <c r="I19" s="1617"/>
      <c r="J19" s="1617"/>
      <c r="K19" s="1617"/>
      <c r="L19" s="1617"/>
      <c r="M19" s="1617"/>
      <c r="N19" s="1617"/>
      <c r="O19" s="1617"/>
      <c r="P19" s="1617"/>
      <c r="Q19" s="1617"/>
      <c r="R19" s="1617"/>
      <c r="S19" s="1617"/>
      <c r="T19" s="1617"/>
      <c r="U19" s="1617"/>
      <c r="V19" s="1617"/>
      <c r="W19" s="1617"/>
      <c r="X19" s="1617"/>
      <c r="Y19" s="1617"/>
      <c r="Z19" s="1617"/>
      <c r="AA19" s="1617"/>
      <c r="AB19" s="1617"/>
      <c r="AC19" s="1617"/>
      <c r="AD19" s="1617"/>
      <c r="AE19" s="1617"/>
      <c r="AF19" s="1617"/>
      <c r="AG19" s="1617"/>
      <c r="AH19" s="1617"/>
      <c r="AI19" s="1617"/>
      <c r="AJ19" s="1617"/>
      <c r="AK19" s="1617"/>
    </row>
    <row r="20" spans="2:50" ht="13.5" customHeight="1">
      <c r="B20" s="445"/>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row>
    <row r="21" spans="2:50" ht="13.5" customHeight="1"/>
    <row r="22" spans="2:50" ht="12.75" customHeight="1">
      <c r="C22" s="1610"/>
      <c r="D22" s="1610"/>
      <c r="E22" s="1618"/>
      <c r="F22" s="1618"/>
      <c r="G22" s="441" t="s">
        <v>2206</v>
      </c>
      <c r="H22" s="448"/>
      <c r="I22" s="441" t="s">
        <v>2207</v>
      </c>
      <c r="J22" s="448"/>
      <c r="K22" s="441" t="s">
        <v>2208</v>
      </c>
      <c r="L22" s="1619" t="s">
        <v>2460</v>
      </c>
      <c r="M22" s="1619"/>
      <c r="N22" s="1619"/>
      <c r="O22" s="1619"/>
      <c r="P22" s="1619"/>
      <c r="Q22" s="1619"/>
      <c r="R22" s="1619"/>
      <c r="S22" s="1619"/>
      <c r="T22" s="1619"/>
      <c r="U22" s="1619"/>
      <c r="V22" s="1619"/>
      <c r="W22" s="1619"/>
      <c r="X22" s="1619"/>
      <c r="Y22" s="1619"/>
      <c r="Z22" s="1619"/>
      <c r="AA22" s="1619"/>
      <c r="AB22" s="1619"/>
      <c r="AC22" s="1619"/>
      <c r="AD22" s="1619"/>
      <c r="AE22" s="1619"/>
      <c r="AF22" s="1619"/>
      <c r="AG22" s="1619"/>
      <c r="AH22" s="1619"/>
      <c r="AI22" s="1619"/>
      <c r="AJ22" s="1619"/>
      <c r="AK22" s="1619"/>
    </row>
    <row r="23" spans="2:50" ht="39" customHeight="1">
      <c r="B23" s="1620" t="s">
        <v>2516</v>
      </c>
      <c r="C23" s="1620"/>
      <c r="D23" s="1620"/>
      <c r="E23" s="1620"/>
      <c r="F23" s="1620"/>
      <c r="G23" s="1620"/>
      <c r="H23" s="1620"/>
      <c r="I23" s="1620"/>
      <c r="J23" s="1620"/>
      <c r="K23" s="1620"/>
      <c r="L23" s="1620"/>
      <c r="M23" s="1620"/>
      <c r="N23" s="1620"/>
      <c r="O23" s="1620"/>
      <c r="P23" s="1620"/>
      <c r="Q23" s="1620"/>
      <c r="R23" s="1620"/>
      <c r="S23" s="1620"/>
      <c r="T23" s="1620"/>
      <c r="U23" s="1620"/>
      <c r="V23" s="1620"/>
      <c r="W23" s="1620"/>
      <c r="X23" s="1620"/>
      <c r="Y23" s="1620"/>
      <c r="Z23" s="1620"/>
      <c r="AA23" s="1620"/>
      <c r="AB23" s="1620"/>
      <c r="AC23" s="1620"/>
      <c r="AD23" s="1620"/>
      <c r="AE23" s="1620"/>
      <c r="AF23" s="1620"/>
      <c r="AG23" s="1620"/>
      <c r="AH23" s="1620"/>
      <c r="AI23" s="1620"/>
      <c r="AJ23" s="1620"/>
      <c r="AK23" s="1620"/>
      <c r="AL23" s="449"/>
      <c r="AM23" s="449"/>
    </row>
    <row r="24" spans="2:50" ht="18" customHeight="1"/>
    <row r="25" spans="2:50">
      <c r="B25" s="1610" t="s">
        <v>2219</v>
      </c>
      <c r="C25" s="1610"/>
      <c r="D25" s="1610"/>
      <c r="E25" s="1610"/>
      <c r="F25" s="1610"/>
      <c r="G25" s="1610"/>
      <c r="H25" s="1610"/>
      <c r="I25" s="1610"/>
      <c r="J25" s="1610"/>
      <c r="K25" s="1610"/>
      <c r="L25" s="1610"/>
      <c r="M25" s="1610"/>
      <c r="N25" s="1610"/>
      <c r="O25" s="1610"/>
      <c r="P25" s="1610"/>
      <c r="Q25" s="1610"/>
      <c r="R25" s="1610"/>
      <c r="S25" s="1610"/>
      <c r="T25" s="1610"/>
      <c r="U25" s="1610"/>
      <c r="V25" s="1610"/>
      <c r="W25" s="1610"/>
      <c r="X25" s="1610"/>
      <c r="Y25" s="1610"/>
      <c r="Z25" s="1610"/>
      <c r="AA25" s="1610"/>
      <c r="AB25" s="1610"/>
      <c r="AC25" s="1610"/>
      <c r="AD25" s="1610"/>
      <c r="AE25" s="1610"/>
      <c r="AF25" s="1610"/>
      <c r="AG25" s="1610"/>
      <c r="AH25" s="1610"/>
      <c r="AI25" s="1610"/>
      <c r="AJ25" s="1610"/>
      <c r="AK25" s="1610"/>
    </row>
    <row r="26" spans="2:50">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5"/>
    </row>
    <row r="27" spans="2:50" ht="15.75" customHeight="1">
      <c r="B27" s="450" t="s">
        <v>2517</v>
      </c>
      <c r="C27" s="445"/>
      <c r="D27" s="445"/>
      <c r="E27" s="445"/>
      <c r="F27" s="445"/>
      <c r="G27" s="450" t="s">
        <v>2518</v>
      </c>
      <c r="H27" s="445"/>
      <c r="I27" s="445"/>
      <c r="J27" s="445"/>
      <c r="K27" s="445"/>
      <c r="L27" s="1608"/>
      <c r="M27" s="1608"/>
      <c r="N27" s="1608"/>
      <c r="O27" s="1608"/>
      <c r="P27" s="450" t="s">
        <v>2519</v>
      </c>
      <c r="Q27" s="448"/>
      <c r="R27" s="450" t="s">
        <v>2520</v>
      </c>
      <c r="S27" s="448"/>
      <c r="T27" s="450" t="s">
        <v>2521</v>
      </c>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row>
    <row r="28" spans="2:50" ht="15.75" customHeight="1">
      <c r="F28" s="441" t="s">
        <v>2522</v>
      </c>
    </row>
    <row r="29" spans="2:50" ht="15.75" customHeight="1"/>
    <row r="30" spans="2:50" ht="15.75" customHeight="1">
      <c r="B30" s="441" t="s">
        <v>2523</v>
      </c>
      <c r="G30" s="441" t="s">
        <v>2524</v>
      </c>
      <c r="L30" s="1608"/>
      <c r="M30" s="1608"/>
      <c r="N30" s="1608"/>
      <c r="O30" s="1608"/>
      <c r="P30" s="441" t="s">
        <v>2525</v>
      </c>
      <c r="Q30" s="442"/>
      <c r="R30" s="441" t="s">
        <v>2526</v>
      </c>
      <c r="S30" s="442"/>
      <c r="T30" s="441" t="s">
        <v>2527</v>
      </c>
      <c r="AF30" s="441">
        <v>0</v>
      </c>
      <c r="AJ30" s="441">
        <v>0</v>
      </c>
      <c r="AQ30" s="441">
        <v>0</v>
      </c>
      <c r="AX30" s="441">
        <v>0</v>
      </c>
    </row>
    <row r="31" spans="2:50" ht="15.75" customHeight="1"/>
    <row r="32" spans="2:50" ht="15.75" customHeight="1">
      <c r="B32" s="441" t="s">
        <v>2528</v>
      </c>
      <c r="G32" s="441" t="s">
        <v>2529</v>
      </c>
      <c r="L32" s="1609"/>
      <c r="M32" s="1609"/>
      <c r="N32" s="1609"/>
      <c r="O32" s="1609"/>
      <c r="P32" s="1609"/>
      <c r="Q32" s="1609"/>
      <c r="R32" s="1609"/>
      <c r="S32" s="1609"/>
      <c r="T32" s="1609"/>
    </row>
    <row r="33" spans="2:36" ht="15.75" customHeight="1"/>
    <row r="34" spans="2:36" ht="15.75" customHeight="1">
      <c r="B34" s="441" t="s">
        <v>2530</v>
      </c>
      <c r="G34" s="441" t="s">
        <v>2307</v>
      </c>
      <c r="L34" s="1609"/>
      <c r="M34" s="1609"/>
      <c r="N34" s="1609"/>
      <c r="O34" s="1609"/>
      <c r="P34" s="1609"/>
      <c r="Q34" s="1609"/>
      <c r="R34" s="1609"/>
      <c r="S34" s="1609"/>
      <c r="T34" s="1609"/>
      <c r="U34" s="1609"/>
      <c r="V34" s="1609"/>
      <c r="W34" s="1609"/>
      <c r="X34" s="1609"/>
      <c r="Y34" s="1609"/>
      <c r="Z34" s="1609"/>
      <c r="AA34" s="1609"/>
      <c r="AB34" s="1609"/>
      <c r="AC34" s="1609"/>
      <c r="AD34" s="1609"/>
      <c r="AE34" s="1609"/>
      <c r="AF34" s="1609"/>
      <c r="AG34" s="1609"/>
      <c r="AH34" s="1609"/>
      <c r="AI34" s="1609"/>
      <c r="AJ34" s="1609"/>
    </row>
    <row r="35" spans="2:36" ht="15.75" customHeight="1"/>
    <row r="36" spans="2:36" ht="15.75" customHeight="1">
      <c r="B36" s="441" t="s">
        <v>2531</v>
      </c>
      <c r="G36" s="441" t="s">
        <v>2532</v>
      </c>
      <c r="O36" s="1609"/>
      <c r="P36" s="1609"/>
      <c r="Q36" s="1609"/>
      <c r="R36" s="1609"/>
      <c r="S36" s="1609"/>
      <c r="T36" s="1609"/>
      <c r="U36" s="1609"/>
      <c r="V36" s="1609"/>
      <c r="W36" s="1609"/>
      <c r="X36" s="1609"/>
      <c r="Y36" s="1609"/>
      <c r="Z36" s="1609"/>
      <c r="AA36" s="1609"/>
      <c r="AB36" s="1609"/>
      <c r="AC36" s="1609"/>
      <c r="AD36" s="1609"/>
      <c r="AE36" s="1609"/>
      <c r="AF36" s="1609"/>
      <c r="AG36" s="1609"/>
      <c r="AH36" s="1609"/>
      <c r="AI36" s="1609"/>
      <c r="AJ36" s="1609"/>
    </row>
    <row r="37" spans="2:36" ht="15.75" customHeight="1"/>
    <row r="38" spans="2:36" ht="15.75" customHeight="1">
      <c r="B38" s="441" t="s">
        <v>2533</v>
      </c>
      <c r="G38" s="441" t="s">
        <v>2534</v>
      </c>
    </row>
    <row r="39" spans="2:36" ht="15.75" customHeight="1">
      <c r="H39" s="441" t="s">
        <v>2535</v>
      </c>
    </row>
    <row r="40" spans="2:36" ht="15.75" customHeight="1">
      <c r="G40" s="441" t="s">
        <v>2536</v>
      </c>
    </row>
    <row r="41" spans="2:36" ht="15.75" customHeight="1"/>
    <row r="42" spans="2:36" ht="15.75" customHeight="1">
      <c r="B42" s="441" t="s">
        <v>2537</v>
      </c>
      <c r="G42" s="441" t="s">
        <v>2538</v>
      </c>
    </row>
    <row r="43" spans="2:36" ht="15.75" customHeight="1"/>
    <row r="44" spans="2:36" ht="15.75" customHeight="1"/>
    <row r="45" spans="2:36" ht="15.75" customHeight="1"/>
    <row r="46" spans="2:36" ht="15.75" customHeight="1"/>
    <row r="47" spans="2:36" ht="15.75" customHeight="1"/>
    <row r="48" spans="2:36" ht="15.75" customHeight="1"/>
    <row r="49" ht="15.75" customHeight="1"/>
    <row r="50" ht="15.75" customHeight="1"/>
    <row r="51" ht="15.75" customHeight="1"/>
    <row r="52" ht="15.75" customHeight="1"/>
  </sheetData>
  <mergeCells count="24">
    <mergeCell ref="AB2:AG2"/>
    <mergeCell ref="AH2:AJ2"/>
    <mergeCell ref="AA4:AB4"/>
    <mergeCell ref="AC4:AD4"/>
    <mergeCell ref="AF4:AG4"/>
    <mergeCell ref="AI4:AJ4"/>
    <mergeCell ref="B25:AK25"/>
    <mergeCell ref="B7:E7"/>
    <mergeCell ref="B8:E8"/>
    <mergeCell ref="B11:E11"/>
    <mergeCell ref="B12:E12"/>
    <mergeCell ref="Z14:AK14"/>
    <mergeCell ref="AA15:AD15"/>
    <mergeCell ref="AE15:AK15"/>
    <mergeCell ref="B18:AK19"/>
    <mergeCell ref="C22:D22"/>
    <mergeCell ref="E22:F22"/>
    <mergeCell ref="L22:AK22"/>
    <mergeCell ref="B23:AK23"/>
    <mergeCell ref="L27:O27"/>
    <mergeCell ref="L30:O30"/>
    <mergeCell ref="L32:T32"/>
    <mergeCell ref="L34:AJ34"/>
    <mergeCell ref="O36:AJ36"/>
  </mergeCells>
  <phoneticPr fontId="56"/>
  <pageMargins left="0.70866141732283472" right="0.70866141732283472" top="0.74803149606299213" bottom="0.55118110236220474" header="0.51181102362204722" footer="0.51181102362204722"/>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tabColor theme="6"/>
  </sheetPr>
  <dimension ref="B1:AQ55"/>
  <sheetViews>
    <sheetView showZeros="0" view="pageBreakPreview" topLeftCell="A13" zoomScaleNormal="100" zoomScaleSheetLayoutView="100" workbookViewId="0">
      <selection activeCell="BC252" sqref="BC252"/>
    </sheetView>
  </sheetViews>
  <sheetFormatPr defaultColWidth="2.125" defaultRowHeight="15" customHeight="1" outlineLevelRow="1"/>
  <cols>
    <col min="1" max="16384" width="2.125" style="387"/>
  </cols>
  <sheetData>
    <row r="1" spans="2:43" ht="15" customHeight="1">
      <c r="B1" s="387" t="s">
        <v>2574</v>
      </c>
    </row>
    <row r="2" spans="2:43" ht="15" customHeight="1">
      <c r="AD2" s="386"/>
      <c r="AE2" s="1622" t="s">
        <v>2216</v>
      </c>
      <c r="AF2" s="1622"/>
      <c r="AG2" s="1622"/>
      <c r="AH2" s="1622"/>
      <c r="AI2" s="1622"/>
      <c r="AJ2" s="1622"/>
      <c r="AK2" s="1629"/>
      <c r="AL2" s="1629"/>
      <c r="AM2" s="1629"/>
      <c r="AN2" s="387" t="s">
        <v>2446</v>
      </c>
      <c r="AP2" s="386"/>
      <c r="AQ2" s="387" t="s">
        <v>2205</v>
      </c>
    </row>
    <row r="3" spans="2:43" ht="15" customHeight="1">
      <c r="AD3" s="1628"/>
      <c r="AE3" s="1628"/>
      <c r="AF3" s="1628"/>
      <c r="AG3" s="1628"/>
      <c r="AH3" s="387" t="s">
        <v>2206</v>
      </c>
      <c r="AI3" s="1629"/>
      <c r="AJ3" s="1629"/>
      <c r="AK3" s="387" t="s">
        <v>2207</v>
      </c>
      <c r="AL3" s="1629"/>
      <c r="AM3" s="1629"/>
      <c r="AN3" s="387" t="s">
        <v>2208</v>
      </c>
    </row>
    <row r="4" spans="2:43" ht="15" customHeight="1">
      <c r="B4" s="387" t="s">
        <v>2596</v>
      </c>
    </row>
    <row r="5" spans="2:43" ht="15" customHeight="1">
      <c r="B5" s="1622" t="s">
        <v>2447</v>
      </c>
      <c r="C5" s="1622"/>
      <c r="D5" s="1622"/>
      <c r="E5" s="1622"/>
      <c r="F5" s="1622"/>
      <c r="H5" s="386"/>
    </row>
    <row r="6" spans="2:43" ht="15" customHeight="1">
      <c r="B6" s="1622" t="s">
        <v>2448</v>
      </c>
      <c r="C6" s="1622"/>
      <c r="D6" s="1622"/>
      <c r="E6" s="1622"/>
      <c r="F6" s="1622"/>
      <c r="H6" s="541"/>
    </row>
    <row r="8" spans="2:43" ht="15" customHeight="1" outlineLevel="1">
      <c r="B8" s="387" t="s">
        <v>2606</v>
      </c>
    </row>
    <row r="9" spans="2:43" ht="15" customHeight="1" outlineLevel="1">
      <c r="B9" s="1622" t="s">
        <v>2447</v>
      </c>
      <c r="C9" s="1622"/>
      <c r="D9" s="1622"/>
      <c r="E9" s="1622"/>
      <c r="F9" s="1622"/>
      <c r="H9" s="386"/>
    </row>
    <row r="10" spans="2:43" ht="15" customHeight="1" outlineLevel="1">
      <c r="B10" s="1622" t="s">
        <v>2448</v>
      </c>
      <c r="C10" s="1622"/>
      <c r="D10" s="1622"/>
      <c r="E10" s="1622"/>
      <c r="F10" s="1622"/>
      <c r="H10" s="541"/>
    </row>
    <row r="12" spans="2:43" ht="15" customHeight="1" outlineLevel="1">
      <c r="B12" s="387" t="s">
        <v>2607</v>
      </c>
    </row>
    <row r="13" spans="2:43" ht="15" customHeight="1" outlineLevel="1">
      <c r="B13" s="1622" t="s">
        <v>2447</v>
      </c>
      <c r="C13" s="1622"/>
      <c r="D13" s="1622"/>
      <c r="E13" s="1622"/>
      <c r="F13" s="1622"/>
      <c r="H13" s="386"/>
    </row>
    <row r="14" spans="2:43" ht="15" customHeight="1" outlineLevel="1">
      <c r="B14" s="1622" t="s">
        <v>2448</v>
      </c>
      <c r="C14" s="1622"/>
      <c r="D14" s="1622"/>
      <c r="E14" s="1622"/>
      <c r="F14" s="1622"/>
      <c r="H14" s="541"/>
    </row>
    <row r="15" spans="2:43" ht="15" customHeight="1">
      <c r="AB15" s="1622" t="s">
        <v>2450</v>
      </c>
      <c r="AC15" s="1622"/>
      <c r="AD15" s="1622"/>
      <c r="AE15" s="1622"/>
      <c r="AF15" s="1622"/>
      <c r="AG15" s="1622"/>
      <c r="AH15" s="1622"/>
      <c r="AI15" s="1622"/>
      <c r="AJ15" s="1622"/>
      <c r="AK15" s="1622"/>
      <c r="AL15" s="1622"/>
      <c r="AM15" s="1622"/>
      <c r="AN15" s="1622"/>
    </row>
    <row r="16" spans="2:43" ht="15" customHeight="1">
      <c r="AB16" s="1623" t="s">
        <v>2451</v>
      </c>
      <c r="AC16" s="1623"/>
      <c r="AD16" s="1623"/>
      <c r="AE16" s="1623"/>
      <c r="AF16" s="550"/>
      <c r="AG16" s="550"/>
      <c r="AH16" s="1624"/>
      <c r="AI16" s="1624"/>
      <c r="AJ16" s="1624"/>
      <c r="AK16" s="1624"/>
      <c r="AL16" s="1624"/>
      <c r="AM16" s="1624"/>
      <c r="AN16" s="1624"/>
      <c r="AP16" s="542" t="s">
        <v>2452</v>
      </c>
    </row>
    <row r="17" spans="2:40" ht="9.9499999999999993" customHeight="1"/>
    <row r="18" spans="2:40" ht="15" customHeight="1">
      <c r="B18" s="1436" t="s">
        <v>2463</v>
      </c>
      <c r="C18" s="1436"/>
      <c r="D18" s="1436"/>
      <c r="E18" s="1436"/>
      <c r="F18" s="1436"/>
      <c r="G18" s="1436"/>
      <c r="H18" s="1436"/>
      <c r="I18" s="1436"/>
      <c r="J18" s="1436"/>
      <c r="K18" s="1436"/>
      <c r="L18" s="1436"/>
      <c r="M18" s="1436"/>
      <c r="N18" s="1436"/>
      <c r="O18" s="1436"/>
      <c r="P18" s="1436"/>
      <c r="Q18" s="1436"/>
      <c r="R18" s="1436"/>
      <c r="S18" s="1436"/>
      <c r="T18" s="1436"/>
      <c r="U18" s="1436"/>
      <c r="V18" s="1436"/>
      <c r="W18" s="1436"/>
      <c r="X18" s="1436"/>
      <c r="Y18" s="1436"/>
      <c r="Z18" s="1436"/>
      <c r="AA18" s="1436"/>
      <c r="AB18" s="1436"/>
      <c r="AC18" s="1436"/>
      <c r="AD18" s="1436"/>
      <c r="AE18" s="1436"/>
      <c r="AF18" s="1436"/>
      <c r="AG18" s="1436"/>
      <c r="AH18" s="1436"/>
      <c r="AI18" s="1436"/>
      <c r="AJ18" s="1436"/>
      <c r="AK18" s="1436"/>
      <c r="AL18" s="1436"/>
      <c r="AM18" s="1436"/>
      <c r="AN18" s="1436"/>
    </row>
    <row r="19" spans="2:40" ht="15" customHeight="1">
      <c r="B19" s="1436"/>
      <c r="C19" s="1436"/>
      <c r="D19" s="1436"/>
      <c r="E19" s="1436"/>
      <c r="F19" s="1436"/>
      <c r="G19" s="1436"/>
      <c r="H19" s="1436"/>
      <c r="I19" s="1436"/>
      <c r="J19" s="1436"/>
      <c r="K19" s="1436"/>
      <c r="L19" s="1436"/>
      <c r="M19" s="1436"/>
      <c r="N19" s="1436"/>
      <c r="O19" s="1436"/>
      <c r="P19" s="1436"/>
      <c r="Q19" s="1436"/>
      <c r="R19" s="1436"/>
      <c r="S19" s="1436"/>
      <c r="T19" s="1436"/>
      <c r="U19" s="1436"/>
      <c r="V19" s="1436"/>
      <c r="W19" s="1436"/>
      <c r="X19" s="1436"/>
      <c r="Y19" s="1436"/>
      <c r="Z19" s="1436"/>
      <c r="AA19" s="1436"/>
      <c r="AB19" s="1436"/>
      <c r="AC19" s="1436"/>
      <c r="AD19" s="1436"/>
      <c r="AE19" s="1436"/>
      <c r="AF19" s="1436"/>
      <c r="AG19" s="1436"/>
      <c r="AH19" s="1436"/>
      <c r="AI19" s="1436"/>
      <c r="AJ19" s="1436"/>
      <c r="AK19" s="1436"/>
      <c r="AL19" s="1436"/>
      <c r="AM19" s="1436"/>
      <c r="AN19" s="1436"/>
    </row>
    <row r="20" spans="2:40" ht="9.9499999999999993" customHeight="1"/>
    <row r="21" spans="2:40" ht="15" customHeight="1">
      <c r="C21" s="1628"/>
      <c r="D21" s="1628"/>
      <c r="E21" s="1628"/>
      <c r="F21" s="1628"/>
      <c r="G21" s="387" t="s">
        <v>2206</v>
      </c>
      <c r="H21" s="413"/>
      <c r="I21" s="387" t="s">
        <v>2207</v>
      </c>
      <c r="J21" s="413"/>
      <c r="K21" s="387" t="s">
        <v>2208</v>
      </c>
      <c r="L21" s="1622" t="s">
        <v>2464</v>
      </c>
      <c r="M21" s="1622"/>
      <c r="N21" s="1622"/>
      <c r="O21" s="1622"/>
      <c r="P21" s="1622"/>
      <c r="Q21" s="1622"/>
      <c r="R21" s="1622"/>
      <c r="S21" s="1622"/>
      <c r="T21" s="1622"/>
      <c r="U21" s="1622"/>
      <c r="V21" s="1622"/>
      <c r="W21" s="1622"/>
      <c r="X21" s="1622"/>
      <c r="Y21" s="1622"/>
      <c r="Z21" s="1622"/>
      <c r="AA21" s="1622"/>
      <c r="AB21" s="1622"/>
      <c r="AC21" s="1622"/>
      <c r="AD21" s="1622"/>
      <c r="AE21" s="1622"/>
      <c r="AF21" s="1622"/>
      <c r="AG21" s="1622"/>
      <c r="AH21" s="1622"/>
      <c r="AI21" s="1622"/>
      <c r="AJ21" s="1622"/>
      <c r="AK21" s="1622"/>
      <c r="AL21" s="1622"/>
      <c r="AM21" s="1622"/>
      <c r="AN21" s="1622"/>
    </row>
    <row r="22" spans="2:40" ht="15" customHeight="1">
      <c r="B22" s="1626" t="s">
        <v>2591</v>
      </c>
      <c r="C22" s="1626"/>
      <c r="D22" s="1626"/>
      <c r="E22" s="1626"/>
      <c r="F22" s="1626"/>
      <c r="G22" s="1626"/>
      <c r="H22" s="1626"/>
      <c r="I22" s="1626"/>
      <c r="J22" s="1626"/>
      <c r="K22" s="1626"/>
      <c r="L22" s="1626"/>
      <c r="M22" s="1626"/>
      <c r="N22" s="1626"/>
      <c r="O22" s="1626"/>
      <c r="P22" s="1626"/>
      <c r="Q22" s="1626"/>
      <c r="R22" s="1626"/>
      <c r="S22" s="1626"/>
      <c r="T22" s="1626"/>
      <c r="U22" s="1626"/>
      <c r="V22" s="1626"/>
      <c r="W22" s="1626"/>
      <c r="X22" s="1626"/>
      <c r="Y22" s="1626"/>
      <c r="Z22" s="1626"/>
      <c r="AA22" s="1626"/>
      <c r="AB22" s="1626"/>
      <c r="AC22" s="1626"/>
      <c r="AD22" s="1626"/>
      <c r="AE22" s="1626"/>
      <c r="AF22" s="1626"/>
      <c r="AG22" s="1626"/>
      <c r="AH22" s="1626"/>
      <c r="AI22" s="1626"/>
      <c r="AJ22" s="1626"/>
      <c r="AK22" s="1626"/>
      <c r="AL22" s="1626"/>
      <c r="AM22" s="1626"/>
      <c r="AN22" s="1626"/>
    </row>
    <row r="23" spans="2:40" ht="15" customHeight="1">
      <c r="B23" s="1626"/>
      <c r="C23" s="1626"/>
      <c r="D23" s="1626"/>
      <c r="E23" s="1626"/>
      <c r="F23" s="1626"/>
      <c r="G23" s="1626"/>
      <c r="H23" s="1626"/>
      <c r="I23" s="1626"/>
      <c r="J23" s="1626"/>
      <c r="K23" s="1626"/>
      <c r="L23" s="1626"/>
      <c r="M23" s="1626"/>
      <c r="N23" s="1626"/>
      <c r="O23" s="1626"/>
      <c r="P23" s="1626"/>
      <c r="Q23" s="1626"/>
      <c r="R23" s="1626"/>
      <c r="S23" s="1626"/>
      <c r="T23" s="1626"/>
      <c r="U23" s="1626"/>
      <c r="V23" s="1626"/>
      <c r="W23" s="1626"/>
      <c r="X23" s="1626"/>
      <c r="Y23" s="1626"/>
      <c r="Z23" s="1626"/>
      <c r="AA23" s="1626"/>
      <c r="AB23" s="1626"/>
      <c r="AC23" s="1626"/>
      <c r="AD23" s="1626"/>
      <c r="AE23" s="1626"/>
      <c r="AF23" s="1626"/>
      <c r="AG23" s="1626"/>
      <c r="AH23" s="1626"/>
      <c r="AI23" s="1626"/>
      <c r="AJ23" s="1626"/>
      <c r="AK23" s="1626"/>
      <c r="AL23" s="1626"/>
      <c r="AM23" s="1626"/>
      <c r="AN23" s="1626"/>
    </row>
    <row r="24" spans="2:40" ht="15" customHeight="1">
      <c r="B24" s="1626"/>
      <c r="C24" s="1626"/>
      <c r="D24" s="1626"/>
      <c r="E24" s="1626"/>
      <c r="F24" s="1626"/>
      <c r="G24" s="1626"/>
      <c r="H24" s="1626"/>
      <c r="I24" s="1626"/>
      <c r="J24" s="1626"/>
      <c r="K24" s="1626"/>
      <c r="L24" s="1626"/>
      <c r="M24" s="1626"/>
      <c r="N24" s="1626"/>
      <c r="O24" s="1626"/>
      <c r="P24" s="1626"/>
      <c r="Q24" s="1626"/>
      <c r="R24" s="1626"/>
      <c r="S24" s="1626"/>
      <c r="T24" s="1626"/>
      <c r="U24" s="1626"/>
      <c r="V24" s="1626"/>
      <c r="W24" s="1626"/>
      <c r="X24" s="1626"/>
      <c r="Y24" s="1626"/>
      <c r="Z24" s="1626"/>
      <c r="AA24" s="1626"/>
      <c r="AB24" s="1626"/>
      <c r="AC24" s="1626"/>
      <c r="AD24" s="1626"/>
      <c r="AE24" s="1626"/>
      <c r="AF24" s="1626"/>
      <c r="AG24" s="1626"/>
      <c r="AH24" s="1626"/>
      <c r="AI24" s="1626"/>
      <c r="AJ24" s="1626"/>
      <c r="AK24" s="1626"/>
      <c r="AL24" s="1626"/>
      <c r="AM24" s="1626"/>
      <c r="AN24" s="1626"/>
    </row>
    <row r="25" spans="2:40" ht="9.9499999999999993" customHeight="1">
      <c r="B25" s="543"/>
      <c r="C25" s="543"/>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row>
    <row r="26" spans="2:40" ht="15" customHeight="1">
      <c r="B26" s="1627" t="s">
        <v>2600</v>
      </c>
      <c r="C26" s="1627"/>
      <c r="D26" s="1627"/>
      <c r="E26" s="1627"/>
      <c r="F26" s="1627"/>
      <c r="G26" s="1627"/>
      <c r="H26" s="1627"/>
      <c r="I26" s="1627"/>
      <c r="J26" s="1627"/>
      <c r="K26" s="1627"/>
      <c r="L26" s="1627"/>
      <c r="M26" s="1627"/>
      <c r="N26" s="1627"/>
      <c r="O26" s="1627"/>
      <c r="P26" s="1627"/>
      <c r="Q26" s="1627"/>
      <c r="R26" s="1627"/>
      <c r="S26" s="1627"/>
      <c r="T26" s="1627"/>
      <c r="U26" s="1627"/>
      <c r="V26" s="1627"/>
      <c r="W26" s="1627"/>
      <c r="X26" s="1627"/>
      <c r="Y26" s="1627"/>
      <c r="Z26" s="1627"/>
      <c r="AA26" s="1627"/>
      <c r="AB26" s="1627"/>
      <c r="AC26" s="1627"/>
      <c r="AD26" s="1627"/>
      <c r="AE26" s="1627"/>
      <c r="AF26" s="1627"/>
      <c r="AG26" s="1627"/>
      <c r="AH26" s="1627"/>
      <c r="AI26" s="1627"/>
      <c r="AJ26" s="1627"/>
      <c r="AK26" s="1627"/>
      <c r="AL26" s="1627"/>
      <c r="AM26" s="1627"/>
      <c r="AN26" s="1627"/>
    </row>
    <row r="27" spans="2:40" ht="9.9499999999999993" customHeight="1">
      <c r="B27" s="547"/>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row>
    <row r="28" spans="2:40" ht="15" customHeight="1">
      <c r="B28" s="412" t="s">
        <v>2465</v>
      </c>
      <c r="C28" s="393"/>
      <c r="D28" s="393"/>
      <c r="E28" s="393"/>
      <c r="F28" s="393"/>
      <c r="G28" s="393"/>
      <c r="H28" s="393"/>
      <c r="I28" s="393"/>
      <c r="J28" s="393"/>
      <c r="K28" s="393"/>
      <c r="L28" s="393"/>
      <c r="M28" s="393"/>
      <c r="N28" s="569"/>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row>
    <row r="29" spans="2:40" ht="15" customHeight="1">
      <c r="B29" s="393"/>
      <c r="C29" s="387" t="s">
        <v>2466</v>
      </c>
      <c r="D29" s="393"/>
      <c r="E29" s="393"/>
      <c r="F29" s="393"/>
      <c r="G29" s="393"/>
      <c r="H29" s="393"/>
      <c r="I29" s="393"/>
      <c r="J29" s="393"/>
      <c r="K29" s="393"/>
      <c r="L29" s="393"/>
      <c r="M29" s="393"/>
      <c r="N29" s="393"/>
      <c r="O29" s="386"/>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row>
    <row r="30" spans="2:40" ht="15" customHeight="1">
      <c r="B30" s="393"/>
      <c r="C30" s="552" t="s">
        <v>2590</v>
      </c>
      <c r="D30" s="552"/>
      <c r="E30" s="552"/>
      <c r="F30" s="552"/>
      <c r="G30" s="552"/>
      <c r="H30" s="552"/>
      <c r="I30" s="552"/>
      <c r="J30" s="552"/>
      <c r="K30" s="552"/>
      <c r="L30" s="552"/>
      <c r="M30" s="552"/>
      <c r="N30" s="552"/>
      <c r="O30" s="552"/>
      <c r="P30" s="1625" t="s">
        <v>2582</v>
      </c>
      <c r="Q30" s="1625"/>
      <c r="R30" s="1625"/>
      <c r="S30" s="1625"/>
      <c r="T30" s="1625"/>
      <c r="U30" s="1625"/>
      <c r="V30" s="548" t="s">
        <v>2594</v>
      </c>
      <c r="W30" s="386"/>
      <c r="X30" s="393"/>
      <c r="AG30" s="393"/>
      <c r="AH30" s="393"/>
      <c r="AI30" s="393"/>
      <c r="AJ30" s="393"/>
      <c r="AK30" s="393"/>
      <c r="AL30" s="393"/>
      <c r="AM30" s="393"/>
    </row>
    <row r="31" spans="2:40" ht="15" customHeight="1">
      <c r="B31" s="393"/>
      <c r="C31" s="552"/>
      <c r="D31" s="552"/>
      <c r="E31" s="552"/>
      <c r="F31" s="552"/>
      <c r="G31" s="552"/>
      <c r="H31" s="552"/>
      <c r="I31" s="552"/>
      <c r="J31" s="552"/>
      <c r="K31" s="552"/>
      <c r="L31" s="552"/>
      <c r="M31" s="552"/>
      <c r="N31" s="552"/>
      <c r="O31" s="552"/>
      <c r="P31" s="1625" t="s">
        <v>2583</v>
      </c>
      <c r="Q31" s="1625"/>
      <c r="R31" s="1625"/>
      <c r="S31" s="1625"/>
      <c r="T31" s="1625"/>
      <c r="U31" s="1625"/>
      <c r="V31" s="548" t="s">
        <v>2594</v>
      </c>
      <c r="W31" s="386"/>
      <c r="X31" s="393"/>
      <c r="AG31" s="393"/>
      <c r="AH31" s="393"/>
      <c r="AI31" s="393"/>
      <c r="AJ31" s="393"/>
      <c r="AK31" s="393"/>
      <c r="AL31" s="393"/>
      <c r="AM31" s="393"/>
    </row>
    <row r="32" spans="2:40" ht="15" customHeight="1">
      <c r="B32" s="393"/>
      <c r="C32" s="552"/>
      <c r="D32" s="552"/>
      <c r="E32" s="552"/>
      <c r="F32" s="552"/>
      <c r="G32" s="552"/>
      <c r="H32" s="552"/>
      <c r="I32" s="552"/>
      <c r="J32" s="552"/>
      <c r="K32" s="552"/>
      <c r="L32" s="552"/>
      <c r="M32" s="552"/>
      <c r="N32" s="552"/>
      <c r="O32" s="552"/>
      <c r="P32" s="1625" t="s">
        <v>2588</v>
      </c>
      <c r="Q32" s="1625"/>
      <c r="R32" s="1625"/>
      <c r="S32" s="1625"/>
      <c r="T32" s="1625"/>
      <c r="U32" s="1625"/>
      <c r="V32" s="548" t="s">
        <v>2594</v>
      </c>
      <c r="W32" s="386"/>
      <c r="X32" s="393"/>
      <c r="AG32" s="393"/>
      <c r="AH32" s="393"/>
      <c r="AI32" s="393"/>
      <c r="AJ32" s="393"/>
      <c r="AK32" s="393"/>
      <c r="AL32" s="393"/>
      <c r="AM32" s="393"/>
    </row>
    <row r="33" spans="2:38" ht="15" customHeight="1">
      <c r="C33" s="387" t="s">
        <v>2467</v>
      </c>
      <c r="D33" s="393"/>
      <c r="E33" s="393"/>
      <c r="F33" s="393"/>
      <c r="G33" s="393"/>
      <c r="H33" s="393"/>
      <c r="I33" s="393"/>
      <c r="J33" s="393"/>
      <c r="K33" s="393"/>
      <c r="L33" s="393"/>
      <c r="M33" s="393"/>
      <c r="N33" s="393"/>
      <c r="O33" s="1621">
        <f>'第22様式 計算書（添付しない）'!$A$6</f>
        <v>0</v>
      </c>
      <c r="P33" s="1621"/>
      <c r="Q33" s="1621"/>
      <c r="R33" s="1621"/>
      <c r="S33" s="1621"/>
      <c r="T33" s="1621"/>
      <c r="U33" s="1621"/>
      <c r="V33" s="1621"/>
      <c r="W33" s="393" t="s">
        <v>2281</v>
      </c>
      <c r="X33" s="393"/>
      <c r="Y33" s="393"/>
      <c r="Z33" s="393"/>
      <c r="AA33" s="393"/>
      <c r="AB33" s="393"/>
      <c r="AC33" s="393"/>
      <c r="AD33" s="393"/>
      <c r="AE33" s="393"/>
      <c r="AF33" s="393"/>
      <c r="AG33" s="393"/>
      <c r="AH33" s="393"/>
      <c r="AI33" s="393"/>
      <c r="AJ33" s="393"/>
      <c r="AK33" s="393"/>
      <c r="AL33" s="393"/>
    </row>
    <row r="34" spans="2:38" ht="9.9499999999999993" customHeight="1">
      <c r="B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row>
    <row r="35" spans="2:38" ht="15" customHeight="1">
      <c r="B35" s="412" t="s">
        <v>2468</v>
      </c>
      <c r="C35" s="393"/>
    </row>
    <row r="36" spans="2:38" ht="15" customHeight="1">
      <c r="B36" s="411"/>
      <c r="C36" s="387" t="s">
        <v>2612</v>
      </c>
      <c r="O36" s="386"/>
    </row>
    <row r="37" spans="2:38" ht="15" customHeight="1">
      <c r="B37" s="411"/>
      <c r="C37" s="387" t="s">
        <v>2613</v>
      </c>
      <c r="O37" s="386"/>
    </row>
    <row r="38" spans="2:38" ht="15" customHeight="1">
      <c r="B38" s="411"/>
      <c r="C38" s="387" t="s">
        <v>2614</v>
      </c>
      <c r="O38" s="386"/>
    </row>
    <row r="39" spans="2:38" ht="9.9499999999999993" customHeight="1">
      <c r="B39" s="411"/>
      <c r="C39" s="393"/>
    </row>
    <row r="40" spans="2:38" ht="15" customHeight="1">
      <c r="B40" s="387" t="s">
        <v>2602</v>
      </c>
      <c r="C40" s="393"/>
    </row>
    <row r="41" spans="2:38" ht="15" customHeight="1">
      <c r="B41" s="393"/>
      <c r="C41" s="387" t="s">
        <v>2469</v>
      </c>
    </row>
    <row r="42" spans="2:38" ht="15" customHeight="1">
      <c r="C42" s="387" t="s">
        <v>2470</v>
      </c>
    </row>
    <row r="43" spans="2:38" ht="15" customHeight="1">
      <c r="C43" s="387" t="s">
        <v>2471</v>
      </c>
    </row>
    <row r="44" spans="2:38" ht="9.9499999999999993" customHeight="1"/>
    <row r="45" spans="2:38" ht="15" customHeight="1">
      <c r="C45" s="387" t="s">
        <v>2576</v>
      </c>
    </row>
    <row r="46" spans="2:38" ht="15" customHeight="1">
      <c r="C46" s="387" t="s">
        <v>2472</v>
      </c>
    </row>
    <row r="47" spans="2:38" ht="9.9499999999999993" customHeight="1"/>
    <row r="48" spans="2:38" ht="15" customHeight="1">
      <c r="B48" s="387" t="s">
        <v>2603</v>
      </c>
    </row>
    <row r="49" spans="2:38" ht="15" customHeight="1">
      <c r="C49" s="551" t="s">
        <v>2280</v>
      </c>
      <c r="D49" s="1621" t="str">
        <f>'第22様式 計算書（添付しない）'!$J$13</f>
        <v/>
      </c>
      <c r="E49" s="1621"/>
      <c r="F49" s="1621"/>
      <c r="G49" s="1621"/>
      <c r="H49" s="1621"/>
      <c r="I49" s="1621"/>
      <c r="J49" s="1621"/>
      <c r="K49" s="1621"/>
      <c r="L49" s="549" t="s">
        <v>2281</v>
      </c>
    </row>
    <row r="50" spans="2:38" ht="15" customHeight="1">
      <c r="C50" s="550"/>
      <c r="D50" s="550" t="s">
        <v>2473</v>
      </c>
      <c r="E50" s="550"/>
      <c r="F50" s="550"/>
      <c r="G50" s="550"/>
      <c r="H50" s="550"/>
      <c r="I50" s="550"/>
      <c r="J50" s="550"/>
      <c r="K50" s="550"/>
      <c r="L50" s="550"/>
      <c r="M50" s="550"/>
      <c r="N50" s="550"/>
      <c r="O50" s="550"/>
      <c r="P50" s="550"/>
      <c r="Q50" s="550"/>
      <c r="R50" s="550"/>
      <c r="S50" s="550"/>
      <c r="T50" s="550"/>
      <c r="U50" s="550"/>
      <c r="V50" s="550"/>
      <c r="W50" s="550"/>
      <c r="X50" s="550"/>
      <c r="Y50" s="550"/>
      <c r="Z50" s="550"/>
      <c r="AA50" s="550"/>
      <c r="AB50" s="550"/>
      <c r="AC50" s="550"/>
      <c r="AD50" s="550"/>
      <c r="AE50" s="550"/>
      <c r="AF50" s="550"/>
      <c r="AG50" s="550"/>
      <c r="AH50" s="550"/>
      <c r="AI50" s="550"/>
      <c r="AJ50" s="550"/>
      <c r="AK50" s="550"/>
    </row>
    <row r="51" spans="2:38" ht="15" customHeight="1">
      <c r="C51" s="550"/>
      <c r="D51" s="550"/>
      <c r="E51" s="550" t="s">
        <v>2474</v>
      </c>
      <c r="F51" s="550"/>
      <c r="H51" s="550"/>
      <c r="I51" s="550"/>
      <c r="J51" s="550"/>
      <c r="K51" s="550"/>
      <c r="L51" s="550"/>
      <c r="M51" s="550"/>
      <c r="N51" s="550"/>
      <c r="O51" s="550"/>
      <c r="P51" s="550"/>
      <c r="Q51" s="550"/>
      <c r="R51" s="550"/>
      <c r="S51" s="550"/>
      <c r="T51" s="550"/>
      <c r="U51" s="550"/>
      <c r="V51" s="550"/>
      <c r="W51" s="550"/>
      <c r="X51" s="550"/>
      <c r="Y51" s="550"/>
      <c r="Z51" s="550"/>
      <c r="AA51" s="550"/>
      <c r="AB51" s="550"/>
      <c r="AC51" s="550"/>
      <c r="AD51" s="550"/>
      <c r="AE51" s="550"/>
      <c r="AF51" s="550"/>
      <c r="AG51" s="550"/>
      <c r="AH51" s="550"/>
      <c r="AI51" s="550"/>
      <c r="AJ51" s="550"/>
      <c r="AK51" s="550"/>
    </row>
    <row r="52" spans="2:38" ht="9.9499999999999993" customHeight="1">
      <c r="C52" s="550"/>
      <c r="D52" s="550"/>
      <c r="E52" s="550"/>
      <c r="F52" s="550"/>
      <c r="H52" s="550"/>
      <c r="I52" s="550"/>
      <c r="J52" s="550"/>
      <c r="K52" s="550"/>
      <c r="L52" s="550"/>
      <c r="M52" s="550"/>
      <c r="N52" s="550"/>
      <c r="O52" s="550"/>
      <c r="P52" s="550"/>
      <c r="Q52" s="550"/>
      <c r="R52" s="550"/>
      <c r="S52" s="550"/>
      <c r="T52" s="550"/>
      <c r="U52" s="550"/>
      <c r="V52" s="550"/>
      <c r="W52" s="550"/>
      <c r="X52" s="550"/>
      <c r="Y52" s="550"/>
      <c r="Z52" s="550"/>
      <c r="AA52" s="550"/>
      <c r="AB52" s="550"/>
      <c r="AC52" s="550"/>
      <c r="AD52" s="550"/>
      <c r="AE52" s="550"/>
      <c r="AF52" s="550"/>
      <c r="AG52" s="550"/>
      <c r="AH52" s="550"/>
      <c r="AI52" s="550"/>
      <c r="AJ52" s="550"/>
      <c r="AK52" s="550"/>
    </row>
    <row r="53" spans="2:38" ht="15" customHeight="1">
      <c r="B53" s="412" t="s">
        <v>2604</v>
      </c>
      <c r="C53" s="393"/>
    </row>
    <row r="54" spans="2:38" ht="15" customHeight="1">
      <c r="C54" s="550" t="s">
        <v>2542</v>
      </c>
      <c r="D54" s="550"/>
      <c r="E54" s="550"/>
      <c r="F54" s="550"/>
      <c r="G54" s="550"/>
      <c r="H54" s="550"/>
      <c r="I54" s="550"/>
      <c r="J54" s="550"/>
      <c r="K54" s="550"/>
      <c r="L54" s="550"/>
      <c r="M54" s="550"/>
      <c r="N54" s="550"/>
      <c r="O54" s="550"/>
      <c r="P54" s="550"/>
      <c r="Q54" s="550"/>
      <c r="R54" s="550"/>
      <c r="S54" s="550"/>
      <c r="T54" s="550"/>
      <c r="U54" s="550"/>
      <c r="V54" s="550"/>
      <c r="W54" s="550"/>
      <c r="X54" s="550"/>
      <c r="Y54" s="550"/>
      <c r="Z54" s="550"/>
      <c r="AA54" s="550"/>
      <c r="AB54" s="550"/>
      <c r="AC54" s="550"/>
      <c r="AD54" s="550"/>
      <c r="AE54" s="550"/>
      <c r="AF54" s="550"/>
      <c r="AG54" s="550"/>
      <c r="AH54" s="550"/>
      <c r="AI54" s="550"/>
      <c r="AJ54" s="550"/>
      <c r="AK54" s="550"/>
      <c r="AL54" s="414"/>
    </row>
    <row r="55" spans="2:38" ht="15" customHeight="1">
      <c r="C55" s="387" t="s">
        <v>2462</v>
      </c>
    </row>
  </sheetData>
  <mergeCells count="24">
    <mergeCell ref="B22:AN24"/>
    <mergeCell ref="B26:AN26"/>
    <mergeCell ref="C21:F21"/>
    <mergeCell ref="AE2:AJ2"/>
    <mergeCell ref="AK2:AM2"/>
    <mergeCell ref="AL3:AM3"/>
    <mergeCell ref="AI3:AJ3"/>
    <mergeCell ref="AD3:AG3"/>
    <mergeCell ref="O33:V33"/>
    <mergeCell ref="D49:K49"/>
    <mergeCell ref="B14:F14"/>
    <mergeCell ref="AB15:AN15"/>
    <mergeCell ref="B5:F5"/>
    <mergeCell ref="B6:F6"/>
    <mergeCell ref="B9:F9"/>
    <mergeCell ref="B10:F10"/>
    <mergeCell ref="B13:F13"/>
    <mergeCell ref="AB16:AE16"/>
    <mergeCell ref="AH16:AN16"/>
    <mergeCell ref="P32:U32"/>
    <mergeCell ref="P31:U31"/>
    <mergeCell ref="P30:U30"/>
    <mergeCell ref="B18:AN19"/>
    <mergeCell ref="L21:AN21"/>
  </mergeCells>
  <phoneticPr fontId="56"/>
  <printOptions horizontalCentered="1"/>
  <pageMargins left="0.59055118110236215" right="0.59055118110236215" top="0.74803149606299213" bottom="0.74803149606299213" header="0.31496062992125984" footer="0.31496062992125984"/>
  <pageSetup paperSize="9"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tabColor indexed="17"/>
  </sheetPr>
  <dimension ref="A1:M19"/>
  <sheetViews>
    <sheetView view="pageBreakPreview" zoomScale="160" zoomScaleNormal="100" zoomScaleSheetLayoutView="160" workbookViewId="0">
      <selection activeCell="BC252" sqref="BC252"/>
    </sheetView>
  </sheetViews>
  <sheetFormatPr defaultRowHeight="13.5"/>
  <cols>
    <col min="1" max="1" width="14.875" style="415" customWidth="1"/>
    <col min="2" max="2" width="3.875" style="415" customWidth="1"/>
    <col min="3" max="3" width="15.125" style="415" customWidth="1"/>
    <col min="4" max="4" width="3.875" style="415" customWidth="1"/>
    <col min="5" max="5" width="21.125" style="415" customWidth="1"/>
    <col min="6" max="6" width="3.875" style="415" customWidth="1"/>
    <col min="7" max="7" width="16.5" style="415" customWidth="1"/>
    <col min="8" max="8" width="3.375" style="415" customWidth="1"/>
    <col min="9" max="9" width="3.125" style="415" customWidth="1"/>
    <col min="10" max="10" width="10.5" style="415" customWidth="1"/>
    <col min="11" max="11" width="3.375" style="415" customWidth="1"/>
    <col min="12" max="13" width="9" style="415" customWidth="1"/>
    <col min="14" max="256" width="8.875" style="415"/>
    <col min="257" max="257" width="14.875" style="415" customWidth="1"/>
    <col min="258" max="258" width="4.625" style="415" customWidth="1"/>
    <col min="259" max="259" width="15.125" style="415" customWidth="1"/>
    <col min="260" max="260" width="4.625" style="415" customWidth="1"/>
    <col min="261" max="261" width="21.125" style="415" customWidth="1"/>
    <col min="262" max="262" width="4.625" style="415" customWidth="1"/>
    <col min="263" max="263" width="16.5" style="415" customWidth="1"/>
    <col min="264" max="264" width="3.375" style="415" customWidth="1"/>
    <col min="265" max="265" width="3.125" style="415" customWidth="1"/>
    <col min="266" max="266" width="10.5" style="415" customWidth="1"/>
    <col min="267" max="267" width="3.375" style="415" customWidth="1"/>
    <col min="268" max="269" width="9" style="415" customWidth="1"/>
    <col min="270" max="512" width="8.875" style="415"/>
    <col min="513" max="513" width="14.875" style="415" customWidth="1"/>
    <col min="514" max="514" width="4.625" style="415" customWidth="1"/>
    <col min="515" max="515" width="15.125" style="415" customWidth="1"/>
    <col min="516" max="516" width="4.625" style="415" customWidth="1"/>
    <col min="517" max="517" width="21.125" style="415" customWidth="1"/>
    <col min="518" max="518" width="4.625" style="415" customWidth="1"/>
    <col min="519" max="519" width="16.5" style="415" customWidth="1"/>
    <col min="520" max="520" width="3.375" style="415" customWidth="1"/>
    <col min="521" max="521" width="3.125" style="415" customWidth="1"/>
    <col min="522" max="522" width="10.5" style="415" customWidth="1"/>
    <col min="523" max="523" width="3.375" style="415" customWidth="1"/>
    <col min="524" max="525" width="9" style="415" customWidth="1"/>
    <col min="526" max="768" width="8.875" style="415"/>
    <col min="769" max="769" width="14.875" style="415" customWidth="1"/>
    <col min="770" max="770" width="4.625" style="415" customWidth="1"/>
    <col min="771" max="771" width="15.125" style="415" customWidth="1"/>
    <col min="772" max="772" width="4.625" style="415" customWidth="1"/>
    <col min="773" max="773" width="21.125" style="415" customWidth="1"/>
    <col min="774" max="774" width="4.625" style="415" customWidth="1"/>
    <col min="775" max="775" width="16.5" style="415" customWidth="1"/>
    <col min="776" max="776" width="3.375" style="415" customWidth="1"/>
    <col min="777" max="777" width="3.125" style="415" customWidth="1"/>
    <col min="778" max="778" width="10.5" style="415" customWidth="1"/>
    <col min="779" max="779" width="3.375" style="415" customWidth="1"/>
    <col min="780" max="781" width="9" style="415" customWidth="1"/>
    <col min="782" max="1024" width="8.875" style="415"/>
    <col min="1025" max="1025" width="14.875" style="415" customWidth="1"/>
    <col min="1026" max="1026" width="4.625" style="415" customWidth="1"/>
    <col min="1027" max="1027" width="15.125" style="415" customWidth="1"/>
    <col min="1028" max="1028" width="4.625" style="415" customWidth="1"/>
    <col min="1029" max="1029" width="21.125" style="415" customWidth="1"/>
    <col min="1030" max="1030" width="4.625" style="415" customWidth="1"/>
    <col min="1031" max="1031" width="16.5" style="415" customWidth="1"/>
    <col min="1032" max="1032" width="3.375" style="415" customWidth="1"/>
    <col min="1033" max="1033" width="3.125" style="415" customWidth="1"/>
    <col min="1034" max="1034" width="10.5" style="415" customWidth="1"/>
    <col min="1035" max="1035" width="3.375" style="415" customWidth="1"/>
    <col min="1036" max="1037" width="9" style="415" customWidth="1"/>
    <col min="1038" max="1280" width="8.875" style="415"/>
    <col min="1281" max="1281" width="14.875" style="415" customWidth="1"/>
    <col min="1282" max="1282" width="4.625" style="415" customWidth="1"/>
    <col min="1283" max="1283" width="15.125" style="415" customWidth="1"/>
    <col min="1284" max="1284" width="4.625" style="415" customWidth="1"/>
    <col min="1285" max="1285" width="21.125" style="415" customWidth="1"/>
    <col min="1286" max="1286" width="4.625" style="415" customWidth="1"/>
    <col min="1287" max="1287" width="16.5" style="415" customWidth="1"/>
    <col min="1288" max="1288" width="3.375" style="415" customWidth="1"/>
    <col min="1289" max="1289" width="3.125" style="415" customWidth="1"/>
    <col min="1290" max="1290" width="10.5" style="415" customWidth="1"/>
    <col min="1291" max="1291" width="3.375" style="415" customWidth="1"/>
    <col min="1292" max="1293" width="9" style="415" customWidth="1"/>
    <col min="1294" max="1536" width="8.875" style="415"/>
    <col min="1537" max="1537" width="14.875" style="415" customWidth="1"/>
    <col min="1538" max="1538" width="4.625" style="415" customWidth="1"/>
    <col min="1539" max="1539" width="15.125" style="415" customWidth="1"/>
    <col min="1540" max="1540" width="4.625" style="415" customWidth="1"/>
    <col min="1541" max="1541" width="21.125" style="415" customWidth="1"/>
    <col min="1542" max="1542" width="4.625" style="415" customWidth="1"/>
    <col min="1543" max="1543" width="16.5" style="415" customWidth="1"/>
    <col min="1544" max="1544" width="3.375" style="415" customWidth="1"/>
    <col min="1545" max="1545" width="3.125" style="415" customWidth="1"/>
    <col min="1546" max="1546" width="10.5" style="415" customWidth="1"/>
    <col min="1547" max="1547" width="3.375" style="415" customWidth="1"/>
    <col min="1548" max="1549" width="9" style="415" customWidth="1"/>
    <col min="1550" max="1792" width="8.875" style="415"/>
    <col min="1793" max="1793" width="14.875" style="415" customWidth="1"/>
    <col min="1794" max="1794" width="4.625" style="415" customWidth="1"/>
    <col min="1795" max="1795" width="15.125" style="415" customWidth="1"/>
    <col min="1796" max="1796" width="4.625" style="415" customWidth="1"/>
    <col min="1797" max="1797" width="21.125" style="415" customWidth="1"/>
    <col min="1798" max="1798" width="4.625" style="415" customWidth="1"/>
    <col min="1799" max="1799" width="16.5" style="415" customWidth="1"/>
    <col min="1800" max="1800" width="3.375" style="415" customWidth="1"/>
    <col min="1801" max="1801" width="3.125" style="415" customWidth="1"/>
    <col min="1802" max="1802" width="10.5" style="415" customWidth="1"/>
    <col min="1803" max="1803" width="3.375" style="415" customWidth="1"/>
    <col min="1804" max="1805" width="9" style="415" customWidth="1"/>
    <col min="1806" max="2048" width="8.875" style="415"/>
    <col min="2049" max="2049" width="14.875" style="415" customWidth="1"/>
    <col min="2050" max="2050" width="4.625" style="415" customWidth="1"/>
    <col min="2051" max="2051" width="15.125" style="415" customWidth="1"/>
    <col min="2052" max="2052" width="4.625" style="415" customWidth="1"/>
    <col min="2053" max="2053" width="21.125" style="415" customWidth="1"/>
    <col min="2054" max="2054" width="4.625" style="415" customWidth="1"/>
    <col min="2055" max="2055" width="16.5" style="415" customWidth="1"/>
    <col min="2056" max="2056" width="3.375" style="415" customWidth="1"/>
    <col min="2057" max="2057" width="3.125" style="415" customWidth="1"/>
    <col min="2058" max="2058" width="10.5" style="415" customWidth="1"/>
    <col min="2059" max="2059" width="3.375" style="415" customWidth="1"/>
    <col min="2060" max="2061" width="9" style="415" customWidth="1"/>
    <col min="2062" max="2304" width="8.875" style="415"/>
    <col min="2305" max="2305" width="14.875" style="415" customWidth="1"/>
    <col min="2306" max="2306" width="4.625" style="415" customWidth="1"/>
    <col min="2307" max="2307" width="15.125" style="415" customWidth="1"/>
    <col min="2308" max="2308" width="4.625" style="415" customWidth="1"/>
    <col min="2309" max="2309" width="21.125" style="415" customWidth="1"/>
    <col min="2310" max="2310" width="4.625" style="415" customWidth="1"/>
    <col min="2311" max="2311" width="16.5" style="415" customWidth="1"/>
    <col min="2312" max="2312" width="3.375" style="415" customWidth="1"/>
    <col min="2313" max="2313" width="3.125" style="415" customWidth="1"/>
    <col min="2314" max="2314" width="10.5" style="415" customWidth="1"/>
    <col min="2315" max="2315" width="3.375" style="415" customWidth="1"/>
    <col min="2316" max="2317" width="9" style="415" customWidth="1"/>
    <col min="2318" max="2560" width="8.875" style="415"/>
    <col min="2561" max="2561" width="14.875" style="415" customWidth="1"/>
    <col min="2562" max="2562" width="4.625" style="415" customWidth="1"/>
    <col min="2563" max="2563" width="15.125" style="415" customWidth="1"/>
    <col min="2564" max="2564" width="4.625" style="415" customWidth="1"/>
    <col min="2565" max="2565" width="21.125" style="415" customWidth="1"/>
    <col min="2566" max="2566" width="4.625" style="415" customWidth="1"/>
    <col min="2567" max="2567" width="16.5" style="415" customWidth="1"/>
    <col min="2568" max="2568" width="3.375" style="415" customWidth="1"/>
    <col min="2569" max="2569" width="3.125" style="415" customWidth="1"/>
    <col min="2570" max="2570" width="10.5" style="415" customWidth="1"/>
    <col min="2571" max="2571" width="3.375" style="415" customWidth="1"/>
    <col min="2572" max="2573" width="9" style="415" customWidth="1"/>
    <col min="2574" max="2816" width="8.875" style="415"/>
    <col min="2817" max="2817" width="14.875" style="415" customWidth="1"/>
    <col min="2818" max="2818" width="4.625" style="415" customWidth="1"/>
    <col min="2819" max="2819" width="15.125" style="415" customWidth="1"/>
    <col min="2820" max="2820" width="4.625" style="415" customWidth="1"/>
    <col min="2821" max="2821" width="21.125" style="415" customWidth="1"/>
    <col min="2822" max="2822" width="4.625" style="415" customWidth="1"/>
    <col min="2823" max="2823" width="16.5" style="415" customWidth="1"/>
    <col min="2824" max="2824" width="3.375" style="415" customWidth="1"/>
    <col min="2825" max="2825" width="3.125" style="415" customWidth="1"/>
    <col min="2826" max="2826" width="10.5" style="415" customWidth="1"/>
    <col min="2827" max="2827" width="3.375" style="415" customWidth="1"/>
    <col min="2828" max="2829" width="9" style="415" customWidth="1"/>
    <col min="2830" max="3072" width="8.875" style="415"/>
    <col min="3073" max="3073" width="14.875" style="415" customWidth="1"/>
    <col min="3074" max="3074" width="4.625" style="415" customWidth="1"/>
    <col min="3075" max="3075" width="15.125" style="415" customWidth="1"/>
    <col min="3076" max="3076" width="4.625" style="415" customWidth="1"/>
    <col min="3077" max="3077" width="21.125" style="415" customWidth="1"/>
    <col min="3078" max="3078" width="4.625" style="415" customWidth="1"/>
    <col min="3079" max="3079" width="16.5" style="415" customWidth="1"/>
    <col min="3080" max="3080" width="3.375" style="415" customWidth="1"/>
    <col min="3081" max="3081" width="3.125" style="415" customWidth="1"/>
    <col min="3082" max="3082" width="10.5" style="415" customWidth="1"/>
    <col min="3083" max="3083" width="3.375" style="415" customWidth="1"/>
    <col min="3084" max="3085" width="9" style="415" customWidth="1"/>
    <col min="3086" max="3328" width="8.875" style="415"/>
    <col min="3329" max="3329" width="14.875" style="415" customWidth="1"/>
    <col min="3330" max="3330" width="4.625" style="415" customWidth="1"/>
    <col min="3331" max="3331" width="15.125" style="415" customWidth="1"/>
    <col min="3332" max="3332" width="4.625" style="415" customWidth="1"/>
    <col min="3333" max="3333" width="21.125" style="415" customWidth="1"/>
    <col min="3334" max="3334" width="4.625" style="415" customWidth="1"/>
    <col min="3335" max="3335" width="16.5" style="415" customWidth="1"/>
    <col min="3336" max="3336" width="3.375" style="415" customWidth="1"/>
    <col min="3337" max="3337" width="3.125" style="415" customWidth="1"/>
    <col min="3338" max="3338" width="10.5" style="415" customWidth="1"/>
    <col min="3339" max="3339" width="3.375" style="415" customWidth="1"/>
    <col min="3340" max="3341" width="9" style="415" customWidth="1"/>
    <col min="3342" max="3584" width="8.875" style="415"/>
    <col min="3585" max="3585" width="14.875" style="415" customWidth="1"/>
    <col min="3586" max="3586" width="4.625" style="415" customWidth="1"/>
    <col min="3587" max="3587" width="15.125" style="415" customWidth="1"/>
    <col min="3588" max="3588" width="4.625" style="415" customWidth="1"/>
    <col min="3589" max="3589" width="21.125" style="415" customWidth="1"/>
    <col min="3590" max="3590" width="4.625" style="415" customWidth="1"/>
    <col min="3591" max="3591" width="16.5" style="415" customWidth="1"/>
    <col min="3592" max="3592" width="3.375" style="415" customWidth="1"/>
    <col min="3593" max="3593" width="3.125" style="415" customWidth="1"/>
    <col min="3594" max="3594" width="10.5" style="415" customWidth="1"/>
    <col min="3595" max="3595" width="3.375" style="415" customWidth="1"/>
    <col min="3596" max="3597" width="9" style="415" customWidth="1"/>
    <col min="3598" max="3840" width="8.875" style="415"/>
    <col min="3841" max="3841" width="14.875" style="415" customWidth="1"/>
    <col min="3842" max="3842" width="4.625" style="415" customWidth="1"/>
    <col min="3843" max="3843" width="15.125" style="415" customWidth="1"/>
    <col min="3844" max="3844" width="4.625" style="415" customWidth="1"/>
    <col min="3845" max="3845" width="21.125" style="415" customWidth="1"/>
    <col min="3846" max="3846" width="4.625" style="415" customWidth="1"/>
    <col min="3847" max="3847" width="16.5" style="415" customWidth="1"/>
    <col min="3848" max="3848" width="3.375" style="415" customWidth="1"/>
    <col min="3849" max="3849" width="3.125" style="415" customWidth="1"/>
    <col min="3850" max="3850" width="10.5" style="415" customWidth="1"/>
    <col min="3851" max="3851" width="3.375" style="415" customWidth="1"/>
    <col min="3852" max="3853" width="9" style="415" customWidth="1"/>
    <col min="3854" max="4096" width="8.875" style="415"/>
    <col min="4097" max="4097" width="14.875" style="415" customWidth="1"/>
    <col min="4098" max="4098" width="4.625" style="415" customWidth="1"/>
    <col min="4099" max="4099" width="15.125" style="415" customWidth="1"/>
    <col min="4100" max="4100" width="4.625" style="415" customWidth="1"/>
    <col min="4101" max="4101" width="21.125" style="415" customWidth="1"/>
    <col min="4102" max="4102" width="4.625" style="415" customWidth="1"/>
    <col min="4103" max="4103" width="16.5" style="415" customWidth="1"/>
    <col min="4104" max="4104" width="3.375" style="415" customWidth="1"/>
    <col min="4105" max="4105" width="3.125" style="415" customWidth="1"/>
    <col min="4106" max="4106" width="10.5" style="415" customWidth="1"/>
    <col min="4107" max="4107" width="3.375" style="415" customWidth="1"/>
    <col min="4108" max="4109" width="9" style="415" customWidth="1"/>
    <col min="4110" max="4352" width="8.875" style="415"/>
    <col min="4353" max="4353" width="14.875" style="415" customWidth="1"/>
    <col min="4354" max="4354" width="4.625" style="415" customWidth="1"/>
    <col min="4355" max="4355" width="15.125" style="415" customWidth="1"/>
    <col min="4356" max="4356" width="4.625" style="415" customWidth="1"/>
    <col min="4357" max="4357" width="21.125" style="415" customWidth="1"/>
    <col min="4358" max="4358" width="4.625" style="415" customWidth="1"/>
    <col min="4359" max="4359" width="16.5" style="415" customWidth="1"/>
    <col min="4360" max="4360" width="3.375" style="415" customWidth="1"/>
    <col min="4361" max="4361" width="3.125" style="415" customWidth="1"/>
    <col min="4362" max="4362" width="10.5" style="415" customWidth="1"/>
    <col min="4363" max="4363" width="3.375" style="415" customWidth="1"/>
    <col min="4364" max="4365" width="9" style="415" customWidth="1"/>
    <col min="4366" max="4608" width="8.875" style="415"/>
    <col min="4609" max="4609" width="14.875" style="415" customWidth="1"/>
    <col min="4610" max="4610" width="4.625" style="415" customWidth="1"/>
    <col min="4611" max="4611" width="15.125" style="415" customWidth="1"/>
    <col min="4612" max="4612" width="4.625" style="415" customWidth="1"/>
    <col min="4613" max="4613" width="21.125" style="415" customWidth="1"/>
    <col min="4614" max="4614" width="4.625" style="415" customWidth="1"/>
    <col min="4615" max="4615" width="16.5" style="415" customWidth="1"/>
    <col min="4616" max="4616" width="3.375" style="415" customWidth="1"/>
    <col min="4617" max="4617" width="3.125" style="415" customWidth="1"/>
    <col min="4618" max="4618" width="10.5" style="415" customWidth="1"/>
    <col min="4619" max="4619" width="3.375" style="415" customWidth="1"/>
    <col min="4620" max="4621" width="9" style="415" customWidth="1"/>
    <col min="4622" max="4864" width="8.875" style="415"/>
    <col min="4865" max="4865" width="14.875" style="415" customWidth="1"/>
    <col min="4866" max="4866" width="4.625" style="415" customWidth="1"/>
    <col min="4867" max="4867" width="15.125" style="415" customWidth="1"/>
    <col min="4868" max="4868" width="4.625" style="415" customWidth="1"/>
    <col min="4869" max="4869" width="21.125" style="415" customWidth="1"/>
    <col min="4870" max="4870" width="4.625" style="415" customWidth="1"/>
    <col min="4871" max="4871" width="16.5" style="415" customWidth="1"/>
    <col min="4872" max="4872" width="3.375" style="415" customWidth="1"/>
    <col min="4873" max="4873" width="3.125" style="415" customWidth="1"/>
    <col min="4874" max="4874" width="10.5" style="415" customWidth="1"/>
    <col min="4875" max="4875" width="3.375" style="415" customWidth="1"/>
    <col min="4876" max="4877" width="9" style="415" customWidth="1"/>
    <col min="4878" max="5120" width="8.875" style="415"/>
    <col min="5121" max="5121" width="14.875" style="415" customWidth="1"/>
    <col min="5122" max="5122" width="4.625" style="415" customWidth="1"/>
    <col min="5123" max="5123" width="15.125" style="415" customWidth="1"/>
    <col min="5124" max="5124" width="4.625" style="415" customWidth="1"/>
    <col min="5125" max="5125" width="21.125" style="415" customWidth="1"/>
    <col min="5126" max="5126" width="4.625" style="415" customWidth="1"/>
    <col min="5127" max="5127" width="16.5" style="415" customWidth="1"/>
    <col min="5128" max="5128" width="3.375" style="415" customWidth="1"/>
    <col min="5129" max="5129" width="3.125" style="415" customWidth="1"/>
    <col min="5130" max="5130" width="10.5" style="415" customWidth="1"/>
    <col min="5131" max="5131" width="3.375" style="415" customWidth="1"/>
    <col min="5132" max="5133" width="9" style="415" customWidth="1"/>
    <col min="5134" max="5376" width="8.875" style="415"/>
    <col min="5377" max="5377" width="14.875" style="415" customWidth="1"/>
    <col min="5378" max="5378" width="4.625" style="415" customWidth="1"/>
    <col min="5379" max="5379" width="15.125" style="415" customWidth="1"/>
    <col min="5380" max="5380" width="4.625" style="415" customWidth="1"/>
    <col min="5381" max="5381" width="21.125" style="415" customWidth="1"/>
    <col min="5382" max="5382" width="4.625" style="415" customWidth="1"/>
    <col min="5383" max="5383" width="16.5" style="415" customWidth="1"/>
    <col min="5384" max="5384" width="3.375" style="415" customWidth="1"/>
    <col min="5385" max="5385" width="3.125" style="415" customWidth="1"/>
    <col min="5386" max="5386" width="10.5" style="415" customWidth="1"/>
    <col min="5387" max="5387" width="3.375" style="415" customWidth="1"/>
    <col min="5388" max="5389" width="9" style="415" customWidth="1"/>
    <col min="5390" max="5632" width="8.875" style="415"/>
    <col min="5633" max="5633" width="14.875" style="415" customWidth="1"/>
    <col min="5634" max="5634" width="4.625" style="415" customWidth="1"/>
    <col min="5635" max="5635" width="15.125" style="415" customWidth="1"/>
    <col min="5636" max="5636" width="4.625" style="415" customWidth="1"/>
    <col min="5637" max="5637" width="21.125" style="415" customWidth="1"/>
    <col min="5638" max="5638" width="4.625" style="415" customWidth="1"/>
    <col min="5639" max="5639" width="16.5" style="415" customWidth="1"/>
    <col min="5640" max="5640" width="3.375" style="415" customWidth="1"/>
    <col min="5641" max="5641" width="3.125" style="415" customWidth="1"/>
    <col min="5642" max="5642" width="10.5" style="415" customWidth="1"/>
    <col min="5643" max="5643" width="3.375" style="415" customWidth="1"/>
    <col min="5644" max="5645" width="9" style="415" customWidth="1"/>
    <col min="5646" max="5888" width="8.875" style="415"/>
    <col min="5889" max="5889" width="14.875" style="415" customWidth="1"/>
    <col min="5890" max="5890" width="4.625" style="415" customWidth="1"/>
    <col min="5891" max="5891" width="15.125" style="415" customWidth="1"/>
    <col min="5892" max="5892" width="4.625" style="415" customWidth="1"/>
    <col min="5893" max="5893" width="21.125" style="415" customWidth="1"/>
    <col min="5894" max="5894" width="4.625" style="415" customWidth="1"/>
    <col min="5895" max="5895" width="16.5" style="415" customWidth="1"/>
    <col min="5896" max="5896" width="3.375" style="415" customWidth="1"/>
    <col min="5897" max="5897" width="3.125" style="415" customWidth="1"/>
    <col min="5898" max="5898" width="10.5" style="415" customWidth="1"/>
    <col min="5899" max="5899" width="3.375" style="415" customWidth="1"/>
    <col min="5900" max="5901" width="9" style="415" customWidth="1"/>
    <col min="5902" max="6144" width="8.875" style="415"/>
    <col min="6145" max="6145" width="14.875" style="415" customWidth="1"/>
    <col min="6146" max="6146" width="4.625" style="415" customWidth="1"/>
    <col min="6147" max="6147" width="15.125" style="415" customWidth="1"/>
    <col min="6148" max="6148" width="4.625" style="415" customWidth="1"/>
    <col min="6149" max="6149" width="21.125" style="415" customWidth="1"/>
    <col min="6150" max="6150" width="4.625" style="415" customWidth="1"/>
    <col min="6151" max="6151" width="16.5" style="415" customWidth="1"/>
    <col min="6152" max="6152" width="3.375" style="415" customWidth="1"/>
    <col min="6153" max="6153" width="3.125" style="415" customWidth="1"/>
    <col min="6154" max="6154" width="10.5" style="415" customWidth="1"/>
    <col min="6155" max="6155" width="3.375" style="415" customWidth="1"/>
    <col min="6156" max="6157" width="9" style="415" customWidth="1"/>
    <col min="6158" max="6400" width="8.875" style="415"/>
    <col min="6401" max="6401" width="14.875" style="415" customWidth="1"/>
    <col min="6402" max="6402" width="4.625" style="415" customWidth="1"/>
    <col min="6403" max="6403" width="15.125" style="415" customWidth="1"/>
    <col min="6404" max="6404" width="4.625" style="415" customWidth="1"/>
    <col min="6405" max="6405" width="21.125" style="415" customWidth="1"/>
    <col min="6406" max="6406" width="4.625" style="415" customWidth="1"/>
    <col min="6407" max="6407" width="16.5" style="415" customWidth="1"/>
    <col min="6408" max="6408" width="3.375" style="415" customWidth="1"/>
    <col min="6409" max="6409" width="3.125" style="415" customWidth="1"/>
    <col min="6410" max="6410" width="10.5" style="415" customWidth="1"/>
    <col min="6411" max="6411" width="3.375" style="415" customWidth="1"/>
    <col min="6412" max="6413" width="9" style="415" customWidth="1"/>
    <col min="6414" max="6656" width="8.875" style="415"/>
    <col min="6657" max="6657" width="14.875" style="415" customWidth="1"/>
    <col min="6658" max="6658" width="4.625" style="415" customWidth="1"/>
    <col min="6659" max="6659" width="15.125" style="415" customWidth="1"/>
    <col min="6660" max="6660" width="4.625" style="415" customWidth="1"/>
    <col min="6661" max="6661" width="21.125" style="415" customWidth="1"/>
    <col min="6662" max="6662" width="4.625" style="415" customWidth="1"/>
    <col min="6663" max="6663" width="16.5" style="415" customWidth="1"/>
    <col min="6664" max="6664" width="3.375" style="415" customWidth="1"/>
    <col min="6665" max="6665" width="3.125" style="415" customWidth="1"/>
    <col min="6666" max="6666" width="10.5" style="415" customWidth="1"/>
    <col min="6667" max="6667" width="3.375" style="415" customWidth="1"/>
    <col min="6668" max="6669" width="9" style="415" customWidth="1"/>
    <col min="6670" max="6912" width="8.875" style="415"/>
    <col min="6913" max="6913" width="14.875" style="415" customWidth="1"/>
    <col min="6914" max="6914" width="4.625" style="415" customWidth="1"/>
    <col min="6915" max="6915" width="15.125" style="415" customWidth="1"/>
    <col min="6916" max="6916" width="4.625" style="415" customWidth="1"/>
    <col min="6917" max="6917" width="21.125" style="415" customWidth="1"/>
    <col min="6918" max="6918" width="4.625" style="415" customWidth="1"/>
    <col min="6919" max="6919" width="16.5" style="415" customWidth="1"/>
    <col min="6920" max="6920" width="3.375" style="415" customWidth="1"/>
    <col min="6921" max="6921" width="3.125" style="415" customWidth="1"/>
    <col min="6922" max="6922" width="10.5" style="415" customWidth="1"/>
    <col min="6923" max="6923" width="3.375" style="415" customWidth="1"/>
    <col min="6924" max="6925" width="9" style="415" customWidth="1"/>
    <col min="6926" max="7168" width="8.875" style="415"/>
    <col min="7169" max="7169" width="14.875" style="415" customWidth="1"/>
    <col min="7170" max="7170" width="4.625" style="415" customWidth="1"/>
    <col min="7171" max="7171" width="15.125" style="415" customWidth="1"/>
    <col min="7172" max="7172" width="4.625" style="415" customWidth="1"/>
    <col min="7173" max="7173" width="21.125" style="415" customWidth="1"/>
    <col min="7174" max="7174" width="4.625" style="415" customWidth="1"/>
    <col min="7175" max="7175" width="16.5" style="415" customWidth="1"/>
    <col min="7176" max="7176" width="3.375" style="415" customWidth="1"/>
    <col min="7177" max="7177" width="3.125" style="415" customWidth="1"/>
    <col min="7178" max="7178" width="10.5" style="415" customWidth="1"/>
    <col min="7179" max="7179" width="3.375" style="415" customWidth="1"/>
    <col min="7180" max="7181" width="9" style="415" customWidth="1"/>
    <col min="7182" max="7424" width="8.875" style="415"/>
    <col min="7425" max="7425" width="14.875" style="415" customWidth="1"/>
    <col min="7426" max="7426" width="4.625" style="415" customWidth="1"/>
    <col min="7427" max="7427" width="15.125" style="415" customWidth="1"/>
    <col min="7428" max="7428" width="4.625" style="415" customWidth="1"/>
    <col min="7429" max="7429" width="21.125" style="415" customWidth="1"/>
    <col min="7430" max="7430" width="4.625" style="415" customWidth="1"/>
    <col min="7431" max="7431" width="16.5" style="415" customWidth="1"/>
    <col min="7432" max="7432" width="3.375" style="415" customWidth="1"/>
    <col min="7433" max="7433" width="3.125" style="415" customWidth="1"/>
    <col min="7434" max="7434" width="10.5" style="415" customWidth="1"/>
    <col min="7435" max="7435" width="3.375" style="415" customWidth="1"/>
    <col min="7436" max="7437" width="9" style="415" customWidth="1"/>
    <col min="7438" max="7680" width="8.875" style="415"/>
    <col min="7681" max="7681" width="14.875" style="415" customWidth="1"/>
    <col min="7682" max="7682" width="4.625" style="415" customWidth="1"/>
    <col min="7683" max="7683" width="15.125" style="415" customWidth="1"/>
    <col min="7684" max="7684" width="4.625" style="415" customWidth="1"/>
    <col min="7685" max="7685" width="21.125" style="415" customWidth="1"/>
    <col min="7686" max="7686" width="4.625" style="415" customWidth="1"/>
    <col min="7687" max="7687" width="16.5" style="415" customWidth="1"/>
    <col min="7688" max="7688" width="3.375" style="415" customWidth="1"/>
    <col min="7689" max="7689" width="3.125" style="415" customWidth="1"/>
    <col min="7690" max="7690" width="10.5" style="415" customWidth="1"/>
    <col min="7691" max="7691" width="3.375" style="415" customWidth="1"/>
    <col min="7692" max="7693" width="9" style="415" customWidth="1"/>
    <col min="7694" max="7936" width="8.875" style="415"/>
    <col min="7937" max="7937" width="14.875" style="415" customWidth="1"/>
    <col min="7938" max="7938" width="4.625" style="415" customWidth="1"/>
    <col min="7939" max="7939" width="15.125" style="415" customWidth="1"/>
    <col min="7940" max="7940" width="4.625" style="415" customWidth="1"/>
    <col min="7941" max="7941" width="21.125" style="415" customWidth="1"/>
    <col min="7942" max="7942" width="4.625" style="415" customWidth="1"/>
    <col min="7943" max="7943" width="16.5" style="415" customWidth="1"/>
    <col min="7944" max="7944" width="3.375" style="415" customWidth="1"/>
    <col min="7945" max="7945" width="3.125" style="415" customWidth="1"/>
    <col min="7946" max="7946" width="10.5" style="415" customWidth="1"/>
    <col min="7947" max="7947" width="3.375" style="415" customWidth="1"/>
    <col min="7948" max="7949" width="9" style="415" customWidth="1"/>
    <col min="7950" max="8192" width="8.875" style="415"/>
    <col min="8193" max="8193" width="14.875" style="415" customWidth="1"/>
    <col min="8194" max="8194" width="4.625" style="415" customWidth="1"/>
    <col min="8195" max="8195" width="15.125" style="415" customWidth="1"/>
    <col min="8196" max="8196" width="4.625" style="415" customWidth="1"/>
    <col min="8197" max="8197" width="21.125" style="415" customWidth="1"/>
    <col min="8198" max="8198" width="4.625" style="415" customWidth="1"/>
    <col min="8199" max="8199" width="16.5" style="415" customWidth="1"/>
    <col min="8200" max="8200" width="3.375" style="415" customWidth="1"/>
    <col min="8201" max="8201" width="3.125" style="415" customWidth="1"/>
    <col min="8202" max="8202" width="10.5" style="415" customWidth="1"/>
    <col min="8203" max="8203" width="3.375" style="415" customWidth="1"/>
    <col min="8204" max="8205" width="9" style="415" customWidth="1"/>
    <col min="8206" max="8448" width="8.875" style="415"/>
    <col min="8449" max="8449" width="14.875" style="415" customWidth="1"/>
    <col min="8450" max="8450" width="4.625" style="415" customWidth="1"/>
    <col min="8451" max="8451" width="15.125" style="415" customWidth="1"/>
    <col min="8452" max="8452" width="4.625" style="415" customWidth="1"/>
    <col min="8453" max="8453" width="21.125" style="415" customWidth="1"/>
    <col min="8454" max="8454" width="4.625" style="415" customWidth="1"/>
    <col min="8455" max="8455" width="16.5" style="415" customWidth="1"/>
    <col min="8456" max="8456" width="3.375" style="415" customWidth="1"/>
    <col min="8457" max="8457" width="3.125" style="415" customWidth="1"/>
    <col min="8458" max="8458" width="10.5" style="415" customWidth="1"/>
    <col min="8459" max="8459" width="3.375" style="415" customWidth="1"/>
    <col min="8460" max="8461" width="9" style="415" customWidth="1"/>
    <col min="8462" max="8704" width="8.875" style="415"/>
    <col min="8705" max="8705" width="14.875" style="415" customWidth="1"/>
    <col min="8706" max="8706" width="4.625" style="415" customWidth="1"/>
    <col min="8707" max="8707" width="15.125" style="415" customWidth="1"/>
    <col min="8708" max="8708" width="4.625" style="415" customWidth="1"/>
    <col min="8709" max="8709" width="21.125" style="415" customWidth="1"/>
    <col min="8710" max="8710" width="4.625" style="415" customWidth="1"/>
    <col min="8711" max="8711" width="16.5" style="415" customWidth="1"/>
    <col min="8712" max="8712" width="3.375" style="415" customWidth="1"/>
    <col min="8713" max="8713" width="3.125" style="415" customWidth="1"/>
    <col min="8714" max="8714" width="10.5" style="415" customWidth="1"/>
    <col min="8715" max="8715" width="3.375" style="415" customWidth="1"/>
    <col min="8716" max="8717" width="9" style="415" customWidth="1"/>
    <col min="8718" max="8960" width="8.875" style="415"/>
    <col min="8961" max="8961" width="14.875" style="415" customWidth="1"/>
    <col min="8962" max="8962" width="4.625" style="415" customWidth="1"/>
    <col min="8963" max="8963" width="15.125" style="415" customWidth="1"/>
    <col min="8964" max="8964" width="4.625" style="415" customWidth="1"/>
    <col min="8965" max="8965" width="21.125" style="415" customWidth="1"/>
    <col min="8966" max="8966" width="4.625" style="415" customWidth="1"/>
    <col min="8967" max="8967" width="16.5" style="415" customWidth="1"/>
    <col min="8968" max="8968" width="3.375" style="415" customWidth="1"/>
    <col min="8969" max="8969" width="3.125" style="415" customWidth="1"/>
    <col min="8970" max="8970" width="10.5" style="415" customWidth="1"/>
    <col min="8971" max="8971" width="3.375" style="415" customWidth="1"/>
    <col min="8972" max="8973" width="9" style="415" customWidth="1"/>
    <col min="8974" max="9216" width="8.875" style="415"/>
    <col min="9217" max="9217" width="14.875" style="415" customWidth="1"/>
    <col min="9218" max="9218" width="4.625" style="415" customWidth="1"/>
    <col min="9219" max="9219" width="15.125" style="415" customWidth="1"/>
    <col min="9220" max="9220" width="4.625" style="415" customWidth="1"/>
    <col min="9221" max="9221" width="21.125" style="415" customWidth="1"/>
    <col min="9222" max="9222" width="4.625" style="415" customWidth="1"/>
    <col min="9223" max="9223" width="16.5" style="415" customWidth="1"/>
    <col min="9224" max="9224" width="3.375" style="415" customWidth="1"/>
    <col min="9225" max="9225" width="3.125" style="415" customWidth="1"/>
    <col min="9226" max="9226" width="10.5" style="415" customWidth="1"/>
    <col min="9227" max="9227" width="3.375" style="415" customWidth="1"/>
    <col min="9228" max="9229" width="9" style="415" customWidth="1"/>
    <col min="9230" max="9472" width="8.875" style="415"/>
    <col min="9473" max="9473" width="14.875" style="415" customWidth="1"/>
    <col min="9474" max="9474" width="4.625" style="415" customWidth="1"/>
    <col min="9475" max="9475" width="15.125" style="415" customWidth="1"/>
    <col min="9476" max="9476" width="4.625" style="415" customWidth="1"/>
    <col min="9477" max="9477" width="21.125" style="415" customWidth="1"/>
    <col min="9478" max="9478" width="4.625" style="415" customWidth="1"/>
    <col min="9479" max="9479" width="16.5" style="415" customWidth="1"/>
    <col min="9480" max="9480" width="3.375" style="415" customWidth="1"/>
    <col min="9481" max="9481" width="3.125" style="415" customWidth="1"/>
    <col min="9482" max="9482" width="10.5" style="415" customWidth="1"/>
    <col min="9483" max="9483" width="3.375" style="415" customWidth="1"/>
    <col min="9484" max="9485" width="9" style="415" customWidth="1"/>
    <col min="9486" max="9728" width="8.875" style="415"/>
    <col min="9729" max="9729" width="14.875" style="415" customWidth="1"/>
    <col min="9730" max="9730" width="4.625" style="415" customWidth="1"/>
    <col min="9731" max="9731" width="15.125" style="415" customWidth="1"/>
    <col min="9732" max="9732" width="4.625" style="415" customWidth="1"/>
    <col min="9733" max="9733" width="21.125" style="415" customWidth="1"/>
    <col min="9734" max="9734" width="4.625" style="415" customWidth="1"/>
    <col min="9735" max="9735" width="16.5" style="415" customWidth="1"/>
    <col min="9736" max="9736" width="3.375" style="415" customWidth="1"/>
    <col min="9737" max="9737" width="3.125" style="415" customWidth="1"/>
    <col min="9738" max="9738" width="10.5" style="415" customWidth="1"/>
    <col min="9739" max="9739" width="3.375" style="415" customWidth="1"/>
    <col min="9740" max="9741" width="9" style="415" customWidth="1"/>
    <col min="9742" max="9984" width="8.875" style="415"/>
    <col min="9985" max="9985" width="14.875" style="415" customWidth="1"/>
    <col min="9986" max="9986" width="4.625" style="415" customWidth="1"/>
    <col min="9987" max="9987" width="15.125" style="415" customWidth="1"/>
    <col min="9988" max="9988" width="4.625" style="415" customWidth="1"/>
    <col min="9989" max="9989" width="21.125" style="415" customWidth="1"/>
    <col min="9990" max="9990" width="4.625" style="415" customWidth="1"/>
    <col min="9991" max="9991" width="16.5" style="415" customWidth="1"/>
    <col min="9992" max="9992" width="3.375" style="415" customWidth="1"/>
    <col min="9993" max="9993" width="3.125" style="415" customWidth="1"/>
    <col min="9994" max="9994" width="10.5" style="415" customWidth="1"/>
    <col min="9995" max="9995" width="3.375" style="415" customWidth="1"/>
    <col min="9996" max="9997" width="9" style="415" customWidth="1"/>
    <col min="9998" max="10240" width="8.875" style="415"/>
    <col min="10241" max="10241" width="14.875" style="415" customWidth="1"/>
    <col min="10242" max="10242" width="4.625" style="415" customWidth="1"/>
    <col min="10243" max="10243" width="15.125" style="415" customWidth="1"/>
    <col min="10244" max="10244" width="4.625" style="415" customWidth="1"/>
    <col min="10245" max="10245" width="21.125" style="415" customWidth="1"/>
    <col min="10246" max="10246" width="4.625" style="415" customWidth="1"/>
    <col min="10247" max="10247" width="16.5" style="415" customWidth="1"/>
    <col min="10248" max="10248" width="3.375" style="415" customWidth="1"/>
    <col min="10249" max="10249" width="3.125" style="415" customWidth="1"/>
    <col min="10250" max="10250" width="10.5" style="415" customWidth="1"/>
    <col min="10251" max="10251" width="3.375" style="415" customWidth="1"/>
    <col min="10252" max="10253" width="9" style="415" customWidth="1"/>
    <col min="10254" max="10496" width="8.875" style="415"/>
    <col min="10497" max="10497" width="14.875" style="415" customWidth="1"/>
    <col min="10498" max="10498" width="4.625" style="415" customWidth="1"/>
    <col min="10499" max="10499" width="15.125" style="415" customWidth="1"/>
    <col min="10500" max="10500" width="4.625" style="415" customWidth="1"/>
    <col min="10501" max="10501" width="21.125" style="415" customWidth="1"/>
    <col min="10502" max="10502" width="4.625" style="415" customWidth="1"/>
    <col min="10503" max="10503" width="16.5" style="415" customWidth="1"/>
    <col min="10504" max="10504" width="3.375" style="415" customWidth="1"/>
    <col min="10505" max="10505" width="3.125" style="415" customWidth="1"/>
    <col min="10506" max="10506" width="10.5" style="415" customWidth="1"/>
    <col min="10507" max="10507" width="3.375" style="415" customWidth="1"/>
    <col min="10508" max="10509" width="9" style="415" customWidth="1"/>
    <col min="10510" max="10752" width="8.875" style="415"/>
    <col min="10753" max="10753" width="14.875" style="415" customWidth="1"/>
    <col min="10754" max="10754" width="4.625" style="415" customWidth="1"/>
    <col min="10755" max="10755" width="15.125" style="415" customWidth="1"/>
    <col min="10756" max="10756" width="4.625" style="415" customWidth="1"/>
    <col min="10757" max="10757" width="21.125" style="415" customWidth="1"/>
    <col min="10758" max="10758" width="4.625" style="415" customWidth="1"/>
    <col min="10759" max="10759" width="16.5" style="415" customWidth="1"/>
    <col min="10760" max="10760" width="3.375" style="415" customWidth="1"/>
    <col min="10761" max="10761" width="3.125" style="415" customWidth="1"/>
    <col min="10762" max="10762" width="10.5" style="415" customWidth="1"/>
    <col min="10763" max="10763" width="3.375" style="415" customWidth="1"/>
    <col min="10764" max="10765" width="9" style="415" customWidth="1"/>
    <col min="10766" max="11008" width="8.875" style="415"/>
    <col min="11009" max="11009" width="14.875" style="415" customWidth="1"/>
    <col min="11010" max="11010" width="4.625" style="415" customWidth="1"/>
    <col min="11011" max="11011" width="15.125" style="415" customWidth="1"/>
    <col min="11012" max="11012" width="4.625" style="415" customWidth="1"/>
    <col min="11013" max="11013" width="21.125" style="415" customWidth="1"/>
    <col min="11014" max="11014" width="4.625" style="415" customWidth="1"/>
    <col min="11015" max="11015" width="16.5" style="415" customWidth="1"/>
    <col min="11016" max="11016" width="3.375" style="415" customWidth="1"/>
    <col min="11017" max="11017" width="3.125" style="415" customWidth="1"/>
    <col min="11018" max="11018" width="10.5" style="415" customWidth="1"/>
    <col min="11019" max="11019" width="3.375" style="415" customWidth="1"/>
    <col min="11020" max="11021" width="9" style="415" customWidth="1"/>
    <col min="11022" max="11264" width="8.875" style="415"/>
    <col min="11265" max="11265" width="14.875" style="415" customWidth="1"/>
    <col min="11266" max="11266" width="4.625" style="415" customWidth="1"/>
    <col min="11267" max="11267" width="15.125" style="415" customWidth="1"/>
    <col min="11268" max="11268" width="4.625" style="415" customWidth="1"/>
    <col min="11269" max="11269" width="21.125" style="415" customWidth="1"/>
    <col min="11270" max="11270" width="4.625" style="415" customWidth="1"/>
    <col min="11271" max="11271" width="16.5" style="415" customWidth="1"/>
    <col min="11272" max="11272" width="3.375" style="415" customWidth="1"/>
    <col min="11273" max="11273" width="3.125" style="415" customWidth="1"/>
    <col min="11274" max="11274" width="10.5" style="415" customWidth="1"/>
    <col min="11275" max="11275" width="3.375" style="415" customWidth="1"/>
    <col min="11276" max="11277" width="9" style="415" customWidth="1"/>
    <col min="11278" max="11520" width="8.875" style="415"/>
    <col min="11521" max="11521" width="14.875" style="415" customWidth="1"/>
    <col min="11522" max="11522" width="4.625" style="415" customWidth="1"/>
    <col min="11523" max="11523" width="15.125" style="415" customWidth="1"/>
    <col min="11524" max="11524" width="4.625" style="415" customWidth="1"/>
    <col min="11525" max="11525" width="21.125" style="415" customWidth="1"/>
    <col min="11526" max="11526" width="4.625" style="415" customWidth="1"/>
    <col min="11527" max="11527" width="16.5" style="415" customWidth="1"/>
    <col min="11528" max="11528" width="3.375" style="415" customWidth="1"/>
    <col min="11529" max="11529" width="3.125" style="415" customWidth="1"/>
    <col min="11530" max="11530" width="10.5" style="415" customWidth="1"/>
    <col min="11531" max="11531" width="3.375" style="415" customWidth="1"/>
    <col min="11532" max="11533" width="9" style="415" customWidth="1"/>
    <col min="11534" max="11776" width="8.875" style="415"/>
    <col min="11777" max="11777" width="14.875" style="415" customWidth="1"/>
    <col min="11778" max="11778" width="4.625" style="415" customWidth="1"/>
    <col min="11779" max="11779" width="15.125" style="415" customWidth="1"/>
    <col min="11780" max="11780" width="4.625" style="415" customWidth="1"/>
    <col min="11781" max="11781" width="21.125" style="415" customWidth="1"/>
    <col min="11782" max="11782" width="4.625" style="415" customWidth="1"/>
    <col min="11783" max="11783" width="16.5" style="415" customWidth="1"/>
    <col min="11784" max="11784" width="3.375" style="415" customWidth="1"/>
    <col min="11785" max="11785" width="3.125" style="415" customWidth="1"/>
    <col min="11786" max="11786" width="10.5" style="415" customWidth="1"/>
    <col min="11787" max="11787" width="3.375" style="415" customWidth="1"/>
    <col min="11788" max="11789" width="9" style="415" customWidth="1"/>
    <col min="11790" max="12032" width="8.875" style="415"/>
    <col min="12033" max="12033" width="14.875" style="415" customWidth="1"/>
    <col min="12034" max="12034" width="4.625" style="415" customWidth="1"/>
    <col min="12035" max="12035" width="15.125" style="415" customWidth="1"/>
    <col min="12036" max="12036" width="4.625" style="415" customWidth="1"/>
    <col min="12037" max="12037" width="21.125" style="415" customWidth="1"/>
    <col min="12038" max="12038" width="4.625" style="415" customWidth="1"/>
    <col min="12039" max="12039" width="16.5" style="415" customWidth="1"/>
    <col min="12040" max="12040" width="3.375" style="415" customWidth="1"/>
    <col min="12041" max="12041" width="3.125" style="415" customWidth="1"/>
    <col min="12042" max="12042" width="10.5" style="415" customWidth="1"/>
    <col min="12043" max="12043" width="3.375" style="415" customWidth="1"/>
    <col min="12044" max="12045" width="9" style="415" customWidth="1"/>
    <col min="12046" max="12288" width="8.875" style="415"/>
    <col min="12289" max="12289" width="14.875" style="415" customWidth="1"/>
    <col min="12290" max="12290" width="4.625" style="415" customWidth="1"/>
    <col min="12291" max="12291" width="15.125" style="415" customWidth="1"/>
    <col min="12292" max="12292" width="4.625" style="415" customWidth="1"/>
    <col min="12293" max="12293" width="21.125" style="415" customWidth="1"/>
    <col min="12294" max="12294" width="4.625" style="415" customWidth="1"/>
    <col min="12295" max="12295" width="16.5" style="415" customWidth="1"/>
    <col min="12296" max="12296" width="3.375" style="415" customWidth="1"/>
    <col min="12297" max="12297" width="3.125" style="415" customWidth="1"/>
    <col min="12298" max="12298" width="10.5" style="415" customWidth="1"/>
    <col min="12299" max="12299" width="3.375" style="415" customWidth="1"/>
    <col min="12300" max="12301" width="9" style="415" customWidth="1"/>
    <col min="12302" max="12544" width="8.875" style="415"/>
    <col min="12545" max="12545" width="14.875" style="415" customWidth="1"/>
    <col min="12546" max="12546" width="4.625" style="415" customWidth="1"/>
    <col min="12547" max="12547" width="15.125" style="415" customWidth="1"/>
    <col min="12548" max="12548" width="4.625" style="415" customWidth="1"/>
    <col min="12549" max="12549" width="21.125" style="415" customWidth="1"/>
    <col min="12550" max="12550" width="4.625" style="415" customWidth="1"/>
    <col min="12551" max="12551" width="16.5" style="415" customWidth="1"/>
    <col min="12552" max="12552" width="3.375" style="415" customWidth="1"/>
    <col min="12553" max="12553" width="3.125" style="415" customWidth="1"/>
    <col min="12554" max="12554" width="10.5" style="415" customWidth="1"/>
    <col min="12555" max="12555" width="3.375" style="415" customWidth="1"/>
    <col min="12556" max="12557" width="9" style="415" customWidth="1"/>
    <col min="12558" max="12800" width="8.875" style="415"/>
    <col min="12801" max="12801" width="14.875" style="415" customWidth="1"/>
    <col min="12802" max="12802" width="4.625" style="415" customWidth="1"/>
    <col min="12803" max="12803" width="15.125" style="415" customWidth="1"/>
    <col min="12804" max="12804" width="4.625" style="415" customWidth="1"/>
    <col min="12805" max="12805" width="21.125" style="415" customWidth="1"/>
    <col min="12806" max="12806" width="4.625" style="415" customWidth="1"/>
    <col min="12807" max="12807" width="16.5" style="415" customWidth="1"/>
    <col min="12808" max="12808" width="3.375" style="415" customWidth="1"/>
    <col min="12809" max="12809" width="3.125" style="415" customWidth="1"/>
    <col min="12810" max="12810" width="10.5" style="415" customWidth="1"/>
    <col min="12811" max="12811" width="3.375" style="415" customWidth="1"/>
    <col min="12812" max="12813" width="9" style="415" customWidth="1"/>
    <col min="12814" max="13056" width="8.875" style="415"/>
    <col min="13057" max="13057" width="14.875" style="415" customWidth="1"/>
    <col min="13058" max="13058" width="4.625" style="415" customWidth="1"/>
    <col min="13059" max="13059" width="15.125" style="415" customWidth="1"/>
    <col min="13060" max="13060" width="4.625" style="415" customWidth="1"/>
    <col min="13061" max="13061" width="21.125" style="415" customWidth="1"/>
    <col min="13062" max="13062" width="4.625" style="415" customWidth="1"/>
    <col min="13063" max="13063" width="16.5" style="415" customWidth="1"/>
    <col min="13064" max="13064" width="3.375" style="415" customWidth="1"/>
    <col min="13065" max="13065" width="3.125" style="415" customWidth="1"/>
    <col min="13066" max="13066" width="10.5" style="415" customWidth="1"/>
    <col min="13067" max="13067" width="3.375" style="415" customWidth="1"/>
    <col min="13068" max="13069" width="9" style="415" customWidth="1"/>
    <col min="13070" max="13312" width="8.875" style="415"/>
    <col min="13313" max="13313" width="14.875" style="415" customWidth="1"/>
    <col min="13314" max="13314" width="4.625" style="415" customWidth="1"/>
    <col min="13315" max="13315" width="15.125" style="415" customWidth="1"/>
    <col min="13316" max="13316" width="4.625" style="415" customWidth="1"/>
    <col min="13317" max="13317" width="21.125" style="415" customWidth="1"/>
    <col min="13318" max="13318" width="4.625" style="415" customWidth="1"/>
    <col min="13319" max="13319" width="16.5" style="415" customWidth="1"/>
    <col min="13320" max="13320" width="3.375" style="415" customWidth="1"/>
    <col min="13321" max="13321" width="3.125" style="415" customWidth="1"/>
    <col min="13322" max="13322" width="10.5" style="415" customWidth="1"/>
    <col min="13323" max="13323" width="3.375" style="415" customWidth="1"/>
    <col min="13324" max="13325" width="9" style="415" customWidth="1"/>
    <col min="13326" max="13568" width="8.875" style="415"/>
    <col min="13569" max="13569" width="14.875" style="415" customWidth="1"/>
    <col min="13570" max="13570" width="4.625" style="415" customWidth="1"/>
    <col min="13571" max="13571" width="15.125" style="415" customWidth="1"/>
    <col min="13572" max="13572" width="4.625" style="415" customWidth="1"/>
    <col min="13573" max="13573" width="21.125" style="415" customWidth="1"/>
    <col min="13574" max="13574" width="4.625" style="415" customWidth="1"/>
    <col min="13575" max="13575" width="16.5" style="415" customWidth="1"/>
    <col min="13576" max="13576" width="3.375" style="415" customWidth="1"/>
    <col min="13577" max="13577" width="3.125" style="415" customWidth="1"/>
    <col min="13578" max="13578" width="10.5" style="415" customWidth="1"/>
    <col min="13579" max="13579" width="3.375" style="415" customWidth="1"/>
    <col min="13580" max="13581" width="9" style="415" customWidth="1"/>
    <col min="13582" max="13824" width="8.875" style="415"/>
    <col min="13825" max="13825" width="14.875" style="415" customWidth="1"/>
    <col min="13826" max="13826" width="4.625" style="415" customWidth="1"/>
    <col min="13827" max="13827" width="15.125" style="415" customWidth="1"/>
    <col min="13828" max="13828" width="4.625" style="415" customWidth="1"/>
    <col min="13829" max="13829" width="21.125" style="415" customWidth="1"/>
    <col min="13830" max="13830" width="4.625" style="415" customWidth="1"/>
    <col min="13831" max="13831" width="16.5" style="415" customWidth="1"/>
    <col min="13832" max="13832" width="3.375" style="415" customWidth="1"/>
    <col min="13833" max="13833" width="3.125" style="415" customWidth="1"/>
    <col min="13834" max="13834" width="10.5" style="415" customWidth="1"/>
    <col min="13835" max="13835" width="3.375" style="415" customWidth="1"/>
    <col min="13836" max="13837" width="9" style="415" customWidth="1"/>
    <col min="13838" max="14080" width="8.875" style="415"/>
    <col min="14081" max="14081" width="14.875" style="415" customWidth="1"/>
    <col min="14082" max="14082" width="4.625" style="415" customWidth="1"/>
    <col min="14083" max="14083" width="15.125" style="415" customWidth="1"/>
    <col min="14084" max="14084" width="4.625" style="415" customWidth="1"/>
    <col min="14085" max="14085" width="21.125" style="415" customWidth="1"/>
    <col min="14086" max="14086" width="4.625" style="415" customWidth="1"/>
    <col min="14087" max="14087" width="16.5" style="415" customWidth="1"/>
    <col min="14088" max="14088" width="3.375" style="415" customWidth="1"/>
    <col min="14089" max="14089" width="3.125" style="415" customWidth="1"/>
    <col min="14090" max="14090" width="10.5" style="415" customWidth="1"/>
    <col min="14091" max="14091" width="3.375" style="415" customWidth="1"/>
    <col min="14092" max="14093" width="9" style="415" customWidth="1"/>
    <col min="14094" max="14336" width="8.875" style="415"/>
    <col min="14337" max="14337" width="14.875" style="415" customWidth="1"/>
    <col min="14338" max="14338" width="4.625" style="415" customWidth="1"/>
    <col min="14339" max="14339" width="15.125" style="415" customWidth="1"/>
    <col min="14340" max="14340" width="4.625" style="415" customWidth="1"/>
    <col min="14341" max="14341" width="21.125" style="415" customWidth="1"/>
    <col min="14342" max="14342" width="4.625" style="415" customWidth="1"/>
    <col min="14343" max="14343" width="16.5" style="415" customWidth="1"/>
    <col min="14344" max="14344" width="3.375" style="415" customWidth="1"/>
    <col min="14345" max="14345" width="3.125" style="415" customWidth="1"/>
    <col min="14346" max="14346" width="10.5" style="415" customWidth="1"/>
    <col min="14347" max="14347" width="3.375" style="415" customWidth="1"/>
    <col min="14348" max="14349" width="9" style="415" customWidth="1"/>
    <col min="14350" max="14592" width="8.875" style="415"/>
    <col min="14593" max="14593" width="14.875" style="415" customWidth="1"/>
    <col min="14594" max="14594" width="4.625" style="415" customWidth="1"/>
    <col min="14595" max="14595" width="15.125" style="415" customWidth="1"/>
    <col min="14596" max="14596" width="4.625" style="415" customWidth="1"/>
    <col min="14597" max="14597" width="21.125" style="415" customWidth="1"/>
    <col min="14598" max="14598" width="4.625" style="415" customWidth="1"/>
    <col min="14599" max="14599" width="16.5" style="415" customWidth="1"/>
    <col min="14600" max="14600" width="3.375" style="415" customWidth="1"/>
    <col min="14601" max="14601" width="3.125" style="415" customWidth="1"/>
    <col min="14602" max="14602" width="10.5" style="415" customWidth="1"/>
    <col min="14603" max="14603" width="3.375" style="415" customWidth="1"/>
    <col min="14604" max="14605" width="9" style="415" customWidth="1"/>
    <col min="14606" max="14848" width="8.875" style="415"/>
    <col min="14849" max="14849" width="14.875" style="415" customWidth="1"/>
    <col min="14850" max="14850" width="4.625" style="415" customWidth="1"/>
    <col min="14851" max="14851" width="15.125" style="415" customWidth="1"/>
    <col min="14852" max="14852" width="4.625" style="415" customWidth="1"/>
    <col min="14853" max="14853" width="21.125" style="415" customWidth="1"/>
    <col min="14854" max="14854" width="4.625" style="415" customWidth="1"/>
    <col min="14855" max="14855" width="16.5" style="415" customWidth="1"/>
    <col min="14856" max="14856" width="3.375" style="415" customWidth="1"/>
    <col min="14857" max="14857" width="3.125" style="415" customWidth="1"/>
    <col min="14858" max="14858" width="10.5" style="415" customWidth="1"/>
    <col min="14859" max="14859" width="3.375" style="415" customWidth="1"/>
    <col min="14860" max="14861" width="9" style="415" customWidth="1"/>
    <col min="14862" max="15104" width="8.875" style="415"/>
    <col min="15105" max="15105" width="14.875" style="415" customWidth="1"/>
    <col min="15106" max="15106" width="4.625" style="415" customWidth="1"/>
    <col min="15107" max="15107" width="15.125" style="415" customWidth="1"/>
    <col min="15108" max="15108" width="4.625" style="415" customWidth="1"/>
    <col min="15109" max="15109" width="21.125" style="415" customWidth="1"/>
    <col min="15110" max="15110" width="4.625" style="415" customWidth="1"/>
    <col min="15111" max="15111" width="16.5" style="415" customWidth="1"/>
    <col min="15112" max="15112" width="3.375" style="415" customWidth="1"/>
    <col min="15113" max="15113" width="3.125" style="415" customWidth="1"/>
    <col min="15114" max="15114" width="10.5" style="415" customWidth="1"/>
    <col min="15115" max="15115" width="3.375" style="415" customWidth="1"/>
    <col min="15116" max="15117" width="9" style="415" customWidth="1"/>
    <col min="15118" max="15360" width="8.875" style="415"/>
    <col min="15361" max="15361" width="14.875" style="415" customWidth="1"/>
    <col min="15362" max="15362" width="4.625" style="415" customWidth="1"/>
    <col min="15363" max="15363" width="15.125" style="415" customWidth="1"/>
    <col min="15364" max="15364" width="4.625" style="415" customWidth="1"/>
    <col min="15365" max="15365" width="21.125" style="415" customWidth="1"/>
    <col min="15366" max="15366" width="4.625" style="415" customWidth="1"/>
    <col min="15367" max="15367" width="16.5" style="415" customWidth="1"/>
    <col min="15368" max="15368" width="3.375" style="415" customWidth="1"/>
    <col min="15369" max="15369" width="3.125" style="415" customWidth="1"/>
    <col min="15370" max="15370" width="10.5" style="415" customWidth="1"/>
    <col min="15371" max="15371" width="3.375" style="415" customWidth="1"/>
    <col min="15372" max="15373" width="9" style="415" customWidth="1"/>
    <col min="15374" max="15616" width="8.875" style="415"/>
    <col min="15617" max="15617" width="14.875" style="415" customWidth="1"/>
    <col min="15618" max="15618" width="4.625" style="415" customWidth="1"/>
    <col min="15619" max="15619" width="15.125" style="415" customWidth="1"/>
    <col min="15620" max="15620" width="4.625" style="415" customWidth="1"/>
    <col min="15621" max="15621" width="21.125" style="415" customWidth="1"/>
    <col min="15622" max="15622" width="4.625" style="415" customWidth="1"/>
    <col min="15623" max="15623" width="16.5" style="415" customWidth="1"/>
    <col min="15624" max="15624" width="3.375" style="415" customWidth="1"/>
    <col min="15625" max="15625" width="3.125" style="415" customWidth="1"/>
    <col min="15626" max="15626" width="10.5" style="415" customWidth="1"/>
    <col min="15627" max="15627" width="3.375" style="415" customWidth="1"/>
    <col min="15628" max="15629" width="9" style="415" customWidth="1"/>
    <col min="15630" max="15872" width="8.875" style="415"/>
    <col min="15873" max="15873" width="14.875" style="415" customWidth="1"/>
    <col min="15874" max="15874" width="4.625" style="415" customWidth="1"/>
    <col min="15875" max="15875" width="15.125" style="415" customWidth="1"/>
    <col min="15876" max="15876" width="4.625" style="415" customWidth="1"/>
    <col min="15877" max="15877" width="21.125" style="415" customWidth="1"/>
    <col min="15878" max="15878" width="4.625" style="415" customWidth="1"/>
    <col min="15879" max="15879" width="16.5" style="415" customWidth="1"/>
    <col min="15880" max="15880" width="3.375" style="415" customWidth="1"/>
    <col min="15881" max="15881" width="3.125" style="415" customWidth="1"/>
    <col min="15882" max="15882" width="10.5" style="415" customWidth="1"/>
    <col min="15883" max="15883" width="3.375" style="415" customWidth="1"/>
    <col min="15884" max="15885" width="9" style="415" customWidth="1"/>
    <col min="15886" max="16128" width="8.875" style="415"/>
    <col min="16129" max="16129" width="14.875" style="415" customWidth="1"/>
    <col min="16130" max="16130" width="4.625" style="415" customWidth="1"/>
    <col min="16131" max="16131" width="15.125" style="415" customWidth="1"/>
    <col min="16132" max="16132" width="4.625" style="415" customWidth="1"/>
    <col min="16133" max="16133" width="21.125" style="415" customWidth="1"/>
    <col min="16134" max="16134" width="4.625" style="415" customWidth="1"/>
    <col min="16135" max="16135" width="16.5" style="415" customWidth="1"/>
    <col min="16136" max="16136" width="3.375" style="415" customWidth="1"/>
    <col min="16137" max="16137" width="3.125" style="415" customWidth="1"/>
    <col min="16138" max="16138" width="10.5" style="415" customWidth="1"/>
    <col min="16139" max="16139" width="3.375" style="415" customWidth="1"/>
    <col min="16140" max="16141" width="9" style="415" customWidth="1"/>
    <col min="16142" max="16384" width="8.875" style="415"/>
  </cols>
  <sheetData>
    <row r="1" spans="1:13" ht="20.25" customHeight="1">
      <c r="J1" s="416" t="s">
        <v>2475</v>
      </c>
    </row>
    <row r="2" spans="1:13" ht="20.25" customHeight="1">
      <c r="A2" s="1632" t="s">
        <v>2476</v>
      </c>
      <c r="B2" s="1632"/>
      <c r="C2" s="1632"/>
      <c r="D2" s="1632"/>
      <c r="E2" s="1632"/>
      <c r="F2" s="1632"/>
      <c r="G2" s="1632"/>
      <c r="H2" s="1632"/>
      <c r="I2" s="1632"/>
      <c r="J2" s="1632"/>
      <c r="K2" s="1632"/>
    </row>
    <row r="3" spans="1:13" ht="30" customHeight="1">
      <c r="J3" s="416"/>
    </row>
    <row r="4" spans="1:13" ht="21" customHeight="1"/>
    <row r="5" spans="1:13" ht="45" customHeight="1">
      <c r="A5" s="417" t="s">
        <v>2477</v>
      </c>
      <c r="B5" s="416"/>
      <c r="C5" s="417" t="s">
        <v>2478</v>
      </c>
      <c r="D5" s="416"/>
      <c r="E5" s="418" t="s">
        <v>2479</v>
      </c>
      <c r="F5" s="416"/>
      <c r="G5" s="1633" t="s">
        <v>2480</v>
      </c>
      <c r="H5" s="1634"/>
    </row>
    <row r="6" spans="1:13" ht="21" customHeight="1">
      <c r="A6" s="419"/>
      <c r="C6" s="420"/>
      <c r="E6" s="420"/>
      <c r="G6" s="421">
        <f>DATEDIF(C6,E6,"m")</f>
        <v>0</v>
      </c>
      <c r="H6" s="422" t="s">
        <v>2481</v>
      </c>
    </row>
    <row r="8" spans="1:13" ht="45" customHeight="1">
      <c r="C8" s="417" t="s">
        <v>2482</v>
      </c>
      <c r="D8" s="416"/>
      <c r="E8" s="418" t="s">
        <v>2483</v>
      </c>
      <c r="F8" s="416"/>
      <c r="G8" s="1635"/>
      <c r="H8" s="1635"/>
      <c r="L8" s="415">
        <f>DATEDIF(C6,C9,"m")</f>
        <v>0</v>
      </c>
      <c r="M8" s="415">
        <f>DATEDIF(C6,C9,"mｄ")</f>
        <v>0</v>
      </c>
    </row>
    <row r="9" spans="1:13" ht="21" customHeight="1">
      <c r="C9" s="423"/>
      <c r="E9" s="424">
        <f>IF(M8&gt;0,L8+1,L8)</f>
        <v>0</v>
      </c>
      <c r="G9" s="425"/>
      <c r="L9" s="415">
        <f>DATEDIF(C9,E6,"m")</f>
        <v>0</v>
      </c>
      <c r="M9" s="415">
        <f>DATEDIF(C9,E6,"mｄ")</f>
        <v>0</v>
      </c>
    </row>
    <row r="10" spans="1:13" ht="21" customHeight="1"/>
    <row r="11" spans="1:13" ht="30" customHeight="1"/>
    <row r="12" spans="1:13" ht="24.75" customHeight="1">
      <c r="C12" s="415" t="s">
        <v>2484</v>
      </c>
      <c r="E12" s="416" t="s">
        <v>2485</v>
      </c>
      <c r="G12" s="416" t="s">
        <v>235</v>
      </c>
    </row>
    <row r="13" spans="1:13" ht="21.75" customHeight="1">
      <c r="A13" s="1630" t="s">
        <v>2486</v>
      </c>
      <c r="B13" s="1630" t="s">
        <v>2487</v>
      </c>
      <c r="C13" s="1636">
        <f>A6</f>
        <v>0</v>
      </c>
      <c r="D13" s="1630" t="s">
        <v>2601</v>
      </c>
      <c r="E13" s="556">
        <f>A6</f>
        <v>0</v>
      </c>
      <c r="F13" s="1630" t="s">
        <v>2488</v>
      </c>
      <c r="G13" s="1631">
        <f>E9</f>
        <v>0</v>
      </c>
      <c r="H13" s="1630" t="s">
        <v>2481</v>
      </c>
      <c r="I13" s="1630" t="s">
        <v>2487</v>
      </c>
      <c r="J13" s="1631" t="str">
        <f>IF(A6="","",TRUNC((C13-(E13/G6)*G13),-3))</f>
        <v/>
      </c>
      <c r="K13" s="1630" t="s">
        <v>2435</v>
      </c>
    </row>
    <row r="14" spans="1:13" ht="21.75" customHeight="1">
      <c r="A14" s="1630"/>
      <c r="B14" s="1630"/>
      <c r="C14" s="1636"/>
      <c r="D14" s="1630"/>
      <c r="E14" s="555">
        <f>G6</f>
        <v>0</v>
      </c>
      <c r="F14" s="1630"/>
      <c r="G14" s="1631"/>
      <c r="H14" s="1630"/>
      <c r="I14" s="1630"/>
      <c r="J14" s="1631"/>
      <c r="K14" s="1630"/>
    </row>
    <row r="15" spans="1:13">
      <c r="K15" s="426" t="s">
        <v>2489</v>
      </c>
    </row>
    <row r="18" spans="1:1">
      <c r="A18" s="415" t="s">
        <v>2490</v>
      </c>
    </row>
    <row r="19" spans="1:1">
      <c r="A19" s="415" t="s">
        <v>2605</v>
      </c>
    </row>
  </sheetData>
  <mergeCells count="13">
    <mergeCell ref="I13:I14"/>
    <mergeCell ref="J13:J14"/>
    <mergeCell ref="K13:K14"/>
    <mergeCell ref="A2:K2"/>
    <mergeCell ref="G5:H5"/>
    <mergeCell ref="G8:H8"/>
    <mergeCell ref="A13:A14"/>
    <mergeCell ref="B13:B14"/>
    <mergeCell ref="C13:C14"/>
    <mergeCell ref="D13:D14"/>
    <mergeCell ref="F13:F14"/>
    <mergeCell ref="G13:G14"/>
    <mergeCell ref="H13:H14"/>
  </mergeCells>
  <phoneticPr fontId="56"/>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tabColor theme="6"/>
  </sheetPr>
  <dimension ref="B1:AQ35"/>
  <sheetViews>
    <sheetView showZeros="0" view="pageBreakPreview" topLeftCell="A13" zoomScaleNormal="100" zoomScaleSheetLayoutView="100" workbookViewId="0">
      <selection activeCell="BC252" sqref="BC252"/>
    </sheetView>
  </sheetViews>
  <sheetFormatPr defaultColWidth="2.125" defaultRowHeight="15" customHeight="1" outlineLevelRow="1"/>
  <cols>
    <col min="1" max="16384" width="2.125" style="387"/>
  </cols>
  <sheetData>
    <row r="1" spans="2:43" ht="15" customHeight="1">
      <c r="B1" s="387" t="s">
        <v>2575</v>
      </c>
    </row>
    <row r="2" spans="2:43" ht="15" customHeight="1">
      <c r="AD2" s="386"/>
      <c r="AE2" s="1622" t="s">
        <v>2216</v>
      </c>
      <c r="AF2" s="1622"/>
      <c r="AG2" s="1622"/>
      <c r="AH2" s="1622"/>
      <c r="AI2" s="1622"/>
      <c r="AJ2" s="1622"/>
      <c r="AK2" s="1629"/>
      <c r="AL2" s="1629"/>
      <c r="AM2" s="1629"/>
      <c r="AN2" s="387" t="s">
        <v>2446</v>
      </c>
      <c r="AP2" s="386"/>
      <c r="AQ2" s="387" t="s">
        <v>2205</v>
      </c>
    </row>
    <row r="3" spans="2:43" ht="15" customHeight="1">
      <c r="AD3" s="1628"/>
      <c r="AE3" s="1628"/>
      <c r="AF3" s="1628"/>
      <c r="AG3" s="1628"/>
      <c r="AH3" s="387" t="s">
        <v>2206</v>
      </c>
      <c r="AI3" s="1629"/>
      <c r="AJ3" s="1629"/>
      <c r="AK3" s="387" t="s">
        <v>2207</v>
      </c>
      <c r="AL3" s="1629"/>
      <c r="AM3" s="1629"/>
      <c r="AN3" s="387" t="s">
        <v>2208</v>
      </c>
    </row>
    <row r="4" spans="2:43" ht="15" customHeight="1">
      <c r="B4" s="387" t="s">
        <v>2596</v>
      </c>
    </row>
    <row r="5" spans="2:43" ht="15" customHeight="1">
      <c r="B5" s="1622" t="s">
        <v>2447</v>
      </c>
      <c r="C5" s="1622"/>
      <c r="D5" s="1622"/>
      <c r="E5" s="1622"/>
      <c r="F5" s="1622"/>
      <c r="H5" s="386"/>
    </row>
    <row r="6" spans="2:43" ht="15" customHeight="1">
      <c r="B6" s="1622" t="s">
        <v>2448</v>
      </c>
      <c r="C6" s="1622"/>
      <c r="D6" s="1622"/>
      <c r="E6" s="1622"/>
      <c r="F6" s="1622"/>
      <c r="H6" s="541"/>
    </row>
    <row r="8" spans="2:43" ht="15" customHeight="1" outlineLevel="1">
      <c r="B8" s="387" t="s">
        <v>2606</v>
      </c>
    </row>
    <row r="9" spans="2:43" ht="15" customHeight="1" outlineLevel="1">
      <c r="B9" s="1622" t="s">
        <v>2447</v>
      </c>
      <c r="C9" s="1622"/>
      <c r="D9" s="1622"/>
      <c r="E9" s="1622"/>
      <c r="F9" s="1622"/>
      <c r="H9" s="386"/>
    </row>
    <row r="10" spans="2:43" ht="15" customHeight="1" outlineLevel="1">
      <c r="B10" s="1622" t="s">
        <v>2448</v>
      </c>
      <c r="C10" s="1622"/>
      <c r="D10" s="1622"/>
      <c r="E10" s="1622"/>
      <c r="F10" s="1622"/>
      <c r="H10" s="541"/>
    </row>
    <row r="12" spans="2:43" ht="15" customHeight="1" outlineLevel="1">
      <c r="B12" s="387" t="s">
        <v>2607</v>
      </c>
    </row>
    <row r="13" spans="2:43" ht="15" customHeight="1" outlineLevel="1">
      <c r="B13" s="1622" t="s">
        <v>2447</v>
      </c>
      <c r="C13" s="1622"/>
      <c r="D13" s="1622"/>
      <c r="E13" s="1622"/>
      <c r="F13" s="1622"/>
      <c r="H13" s="386"/>
    </row>
    <row r="14" spans="2:43" ht="15" customHeight="1" outlineLevel="1">
      <c r="B14" s="1622" t="s">
        <v>2448</v>
      </c>
      <c r="C14" s="1622"/>
      <c r="D14" s="1622"/>
      <c r="E14" s="1622"/>
      <c r="F14" s="1622"/>
      <c r="H14" s="541"/>
    </row>
    <row r="15" spans="2:43" ht="15" customHeight="1">
      <c r="AB15" s="1622" t="s">
        <v>2450</v>
      </c>
      <c r="AC15" s="1622"/>
      <c r="AD15" s="1622"/>
      <c r="AE15" s="1622"/>
      <c r="AF15" s="1622"/>
      <c r="AG15" s="1622"/>
      <c r="AH15" s="1622"/>
      <c r="AI15" s="1622"/>
      <c r="AJ15" s="1622"/>
      <c r="AK15" s="1622"/>
      <c r="AL15" s="1622"/>
      <c r="AM15" s="1622"/>
      <c r="AN15" s="1622"/>
    </row>
    <row r="16" spans="2:43" ht="15" customHeight="1">
      <c r="AB16" s="1623" t="s">
        <v>2451</v>
      </c>
      <c r="AC16" s="1623"/>
      <c r="AD16" s="1623"/>
      <c r="AE16" s="1623"/>
      <c r="AF16" s="550"/>
      <c r="AG16" s="550"/>
      <c r="AH16" s="1624"/>
      <c r="AI16" s="1624"/>
      <c r="AJ16" s="1624"/>
      <c r="AK16" s="1624"/>
      <c r="AL16" s="1624"/>
      <c r="AM16" s="1624"/>
      <c r="AN16" s="1624"/>
      <c r="AP16" s="542" t="s">
        <v>2452</v>
      </c>
    </row>
    <row r="18" spans="2:41" ht="15" customHeight="1">
      <c r="B18" s="1436" t="s">
        <v>2491</v>
      </c>
      <c r="C18" s="1436"/>
      <c r="D18" s="1436"/>
      <c r="E18" s="1436"/>
      <c r="F18" s="1436"/>
      <c r="G18" s="1436"/>
      <c r="H18" s="1436"/>
      <c r="I18" s="1436"/>
      <c r="J18" s="1436"/>
      <c r="K18" s="1436"/>
      <c r="L18" s="1436"/>
      <c r="M18" s="1436"/>
      <c r="N18" s="1436"/>
      <c r="O18" s="1436"/>
      <c r="P18" s="1436"/>
      <c r="Q18" s="1436"/>
      <c r="R18" s="1436"/>
      <c r="S18" s="1436"/>
      <c r="T18" s="1436"/>
      <c r="U18" s="1436"/>
      <c r="V18" s="1436"/>
      <c r="W18" s="1436"/>
      <c r="X18" s="1436"/>
      <c r="Y18" s="1436"/>
      <c r="Z18" s="1436"/>
      <c r="AA18" s="1436"/>
      <c r="AB18" s="1436"/>
      <c r="AC18" s="1436"/>
      <c r="AD18" s="1436"/>
      <c r="AE18" s="1436"/>
      <c r="AF18" s="1436"/>
      <c r="AG18" s="1436"/>
      <c r="AH18" s="1436"/>
      <c r="AI18" s="1436"/>
      <c r="AJ18" s="1436"/>
      <c r="AK18" s="1436"/>
      <c r="AL18" s="1436"/>
      <c r="AM18" s="1436"/>
      <c r="AN18" s="1436"/>
    </row>
    <row r="19" spans="2:41" ht="15" customHeight="1">
      <c r="B19" s="1436"/>
      <c r="C19" s="1436"/>
      <c r="D19" s="1436"/>
      <c r="E19" s="1436"/>
      <c r="F19" s="1436"/>
      <c r="G19" s="1436"/>
      <c r="H19" s="1436"/>
      <c r="I19" s="1436"/>
      <c r="J19" s="1436"/>
      <c r="K19" s="1436"/>
      <c r="L19" s="1436"/>
      <c r="M19" s="1436"/>
      <c r="N19" s="1436"/>
      <c r="O19" s="1436"/>
      <c r="P19" s="1436"/>
      <c r="Q19" s="1436"/>
      <c r="R19" s="1436"/>
      <c r="S19" s="1436"/>
      <c r="T19" s="1436"/>
      <c r="U19" s="1436"/>
      <c r="V19" s="1436"/>
      <c r="W19" s="1436"/>
      <c r="X19" s="1436"/>
      <c r="Y19" s="1436"/>
      <c r="Z19" s="1436"/>
      <c r="AA19" s="1436"/>
      <c r="AB19" s="1436"/>
      <c r="AC19" s="1436"/>
      <c r="AD19" s="1436"/>
      <c r="AE19" s="1436"/>
      <c r="AF19" s="1436"/>
      <c r="AG19" s="1436"/>
      <c r="AH19" s="1436"/>
      <c r="AI19" s="1436"/>
      <c r="AJ19" s="1436"/>
      <c r="AK19" s="1436"/>
      <c r="AL19" s="1436"/>
      <c r="AM19" s="1436"/>
      <c r="AN19" s="1436"/>
    </row>
    <row r="21" spans="2:41" ht="15" customHeight="1">
      <c r="C21" s="1628"/>
      <c r="D21" s="1628"/>
      <c r="E21" s="1628"/>
      <c r="F21" s="1628"/>
      <c r="G21" s="387" t="s">
        <v>2206</v>
      </c>
      <c r="H21" s="413"/>
      <c r="I21" s="387" t="s">
        <v>2207</v>
      </c>
      <c r="J21" s="413"/>
      <c r="K21" s="387" t="s">
        <v>2208</v>
      </c>
      <c r="L21" s="1622" t="s">
        <v>2492</v>
      </c>
      <c r="M21" s="1622"/>
      <c r="N21" s="1622"/>
      <c r="O21" s="1622"/>
      <c r="P21" s="1622"/>
      <c r="Q21" s="1622"/>
      <c r="R21" s="1622"/>
      <c r="S21" s="1622"/>
      <c r="T21" s="1622"/>
      <c r="U21" s="1622"/>
      <c r="V21" s="1622"/>
      <c r="W21" s="1622"/>
      <c r="X21" s="1622"/>
      <c r="Y21" s="1622"/>
      <c r="Z21" s="1622"/>
      <c r="AA21" s="1622"/>
      <c r="AB21" s="1622"/>
      <c r="AC21" s="1622"/>
      <c r="AD21" s="1622"/>
      <c r="AE21" s="1622"/>
      <c r="AF21" s="1622"/>
      <c r="AG21" s="1622"/>
      <c r="AH21" s="1622"/>
      <c r="AI21" s="1622"/>
      <c r="AJ21" s="1622"/>
      <c r="AK21" s="1622"/>
      <c r="AL21" s="1622"/>
      <c r="AM21" s="1622"/>
      <c r="AN21" s="1622"/>
    </row>
    <row r="22" spans="2:41" ht="15" customHeight="1">
      <c r="B22" s="1626" t="s">
        <v>2592</v>
      </c>
      <c r="C22" s="1626"/>
      <c r="D22" s="1626"/>
      <c r="E22" s="1626"/>
      <c r="F22" s="1626"/>
      <c r="G22" s="1626"/>
      <c r="H22" s="1626"/>
      <c r="I22" s="1626"/>
      <c r="J22" s="1626"/>
      <c r="K22" s="1626"/>
      <c r="L22" s="1626"/>
      <c r="M22" s="1626"/>
      <c r="N22" s="1626"/>
      <c r="O22" s="1626"/>
      <c r="P22" s="1626"/>
      <c r="Q22" s="1626"/>
      <c r="R22" s="1626"/>
      <c r="S22" s="1626"/>
      <c r="T22" s="1626"/>
      <c r="U22" s="1626"/>
      <c r="V22" s="1626"/>
      <c r="W22" s="1626"/>
      <c r="X22" s="1626"/>
      <c r="Y22" s="1626"/>
      <c r="Z22" s="1626"/>
      <c r="AA22" s="1626"/>
      <c r="AB22" s="1626"/>
      <c r="AC22" s="1626"/>
      <c r="AD22" s="1626"/>
      <c r="AE22" s="1626"/>
      <c r="AF22" s="1626"/>
      <c r="AG22" s="1626"/>
      <c r="AH22" s="1626"/>
      <c r="AI22" s="1626"/>
      <c r="AJ22" s="1626"/>
      <c r="AK22" s="1626"/>
      <c r="AL22" s="1626"/>
      <c r="AM22" s="1626"/>
      <c r="AN22" s="1626"/>
    </row>
    <row r="23" spans="2:41" ht="15" customHeight="1">
      <c r="B23" s="1626"/>
      <c r="C23" s="1626"/>
      <c r="D23" s="1626"/>
      <c r="E23" s="1626"/>
      <c r="F23" s="1626"/>
      <c r="G23" s="1626"/>
      <c r="H23" s="1626"/>
      <c r="I23" s="1626"/>
      <c r="J23" s="1626"/>
      <c r="K23" s="1626"/>
      <c r="L23" s="1626"/>
      <c r="M23" s="1626"/>
      <c r="N23" s="1626"/>
      <c r="O23" s="1626"/>
      <c r="P23" s="1626"/>
      <c r="Q23" s="1626"/>
      <c r="R23" s="1626"/>
      <c r="S23" s="1626"/>
      <c r="T23" s="1626"/>
      <c r="U23" s="1626"/>
      <c r="V23" s="1626"/>
      <c r="W23" s="1626"/>
      <c r="X23" s="1626"/>
      <c r="Y23" s="1626"/>
      <c r="Z23" s="1626"/>
      <c r="AA23" s="1626"/>
      <c r="AB23" s="1626"/>
      <c r="AC23" s="1626"/>
      <c r="AD23" s="1626"/>
      <c r="AE23" s="1626"/>
      <c r="AF23" s="1626"/>
      <c r="AG23" s="1626"/>
      <c r="AH23" s="1626"/>
      <c r="AI23" s="1626"/>
      <c r="AJ23" s="1626"/>
      <c r="AK23" s="1626"/>
      <c r="AL23" s="1626"/>
      <c r="AM23" s="1626"/>
      <c r="AN23" s="1626"/>
    </row>
    <row r="25" spans="2:41" ht="15" customHeight="1">
      <c r="B25" s="1622" t="s">
        <v>2219</v>
      </c>
      <c r="C25" s="1622"/>
      <c r="D25" s="1622"/>
      <c r="E25" s="1622"/>
      <c r="F25" s="1622"/>
      <c r="G25" s="1622"/>
      <c r="H25" s="1622"/>
      <c r="I25" s="1622"/>
      <c r="J25" s="1622"/>
      <c r="K25" s="1622"/>
      <c r="L25" s="1622"/>
      <c r="M25" s="1622"/>
      <c r="N25" s="1622"/>
      <c r="O25" s="1622"/>
      <c r="P25" s="1622"/>
      <c r="Q25" s="1622"/>
      <c r="R25" s="1622"/>
      <c r="S25" s="1622"/>
      <c r="T25" s="1622"/>
      <c r="U25" s="1622"/>
      <c r="V25" s="1622"/>
      <c r="W25" s="1622"/>
      <c r="X25" s="1622"/>
      <c r="Y25" s="1622"/>
      <c r="Z25" s="1622"/>
      <c r="AA25" s="1622"/>
      <c r="AB25" s="1622"/>
      <c r="AC25" s="1622"/>
      <c r="AD25" s="1622"/>
      <c r="AE25" s="1622"/>
      <c r="AF25" s="1622"/>
      <c r="AG25" s="1622"/>
      <c r="AH25" s="1622"/>
      <c r="AI25" s="1622"/>
      <c r="AJ25" s="1622"/>
      <c r="AK25" s="1622"/>
      <c r="AL25" s="1622"/>
      <c r="AM25" s="1622"/>
      <c r="AN25" s="1622"/>
    </row>
    <row r="26" spans="2:41" ht="15" customHeight="1">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row>
    <row r="27" spans="2:41" ht="30" customHeight="1">
      <c r="B27" s="1640" t="s">
        <v>2586</v>
      </c>
      <c r="C27" s="1640"/>
      <c r="D27" s="1640"/>
      <c r="E27" s="1640"/>
      <c r="F27" s="1640"/>
      <c r="G27" s="1640"/>
      <c r="H27" s="1640"/>
      <c r="I27" s="1640"/>
      <c r="J27" s="1640"/>
      <c r="K27" s="1642" t="s">
        <v>2587</v>
      </c>
      <c r="L27" s="1642"/>
      <c r="M27" s="1642"/>
      <c r="N27" s="1642"/>
      <c r="O27" s="1642"/>
      <c r="P27" s="1642"/>
      <c r="Q27" s="1654"/>
      <c r="R27" s="1654"/>
      <c r="S27" s="1654"/>
      <c r="T27" s="1654"/>
      <c r="U27" s="1654"/>
      <c r="V27" s="1654"/>
      <c r="W27" s="1654"/>
      <c r="X27" s="1654"/>
      <c r="Y27" s="1654"/>
      <c r="Z27" s="1654"/>
      <c r="AA27" s="1654"/>
      <c r="AB27" s="1654"/>
      <c r="AC27" s="1654"/>
      <c r="AD27" s="1654"/>
      <c r="AE27" s="1654"/>
      <c r="AF27" s="1654"/>
      <c r="AG27" s="1654"/>
      <c r="AH27" s="1654"/>
      <c r="AI27" s="1654"/>
      <c r="AJ27" s="1654"/>
      <c r="AK27" s="1654"/>
      <c r="AL27" s="1654"/>
      <c r="AM27" s="1654"/>
      <c r="AN27" s="1654"/>
    </row>
    <row r="28" spans="2:41" ht="30" customHeight="1">
      <c r="B28" s="1640"/>
      <c r="C28" s="1640"/>
      <c r="D28" s="1640"/>
      <c r="E28" s="1640"/>
      <c r="F28" s="1640"/>
      <c r="G28" s="1640"/>
      <c r="H28" s="1640"/>
      <c r="I28" s="1640"/>
      <c r="J28" s="1640"/>
      <c r="K28" s="1642" t="s">
        <v>2583</v>
      </c>
      <c r="L28" s="1642"/>
      <c r="M28" s="1642"/>
      <c r="N28" s="1642"/>
      <c r="O28" s="1642"/>
      <c r="P28" s="1642"/>
      <c r="Q28" s="1654"/>
      <c r="R28" s="1654"/>
      <c r="S28" s="1654"/>
      <c r="T28" s="1654"/>
      <c r="U28" s="1654"/>
      <c r="V28" s="1654"/>
      <c r="W28" s="1654"/>
      <c r="X28" s="1654"/>
      <c r="Y28" s="1654"/>
      <c r="Z28" s="1654"/>
      <c r="AA28" s="1654"/>
      <c r="AB28" s="1654"/>
      <c r="AC28" s="1654"/>
      <c r="AD28" s="1654"/>
      <c r="AE28" s="1654"/>
      <c r="AF28" s="1654"/>
      <c r="AG28" s="1654"/>
      <c r="AH28" s="1654"/>
      <c r="AI28" s="1654"/>
      <c r="AJ28" s="1654"/>
      <c r="AK28" s="1654"/>
      <c r="AL28" s="1654"/>
      <c r="AM28" s="1654"/>
      <c r="AN28" s="1654"/>
    </row>
    <row r="29" spans="2:41" ht="30" customHeight="1">
      <c r="B29" s="1640"/>
      <c r="C29" s="1640"/>
      <c r="D29" s="1640"/>
      <c r="E29" s="1640"/>
      <c r="F29" s="1640"/>
      <c r="G29" s="1640"/>
      <c r="H29" s="1640"/>
      <c r="I29" s="1640"/>
      <c r="J29" s="1640"/>
      <c r="K29" s="1642" t="s">
        <v>2588</v>
      </c>
      <c r="L29" s="1642"/>
      <c r="M29" s="1642"/>
      <c r="N29" s="1642"/>
      <c r="O29" s="1642"/>
      <c r="P29" s="1642"/>
      <c r="Q29" s="1654"/>
      <c r="R29" s="1654"/>
      <c r="S29" s="1654"/>
      <c r="T29" s="1654"/>
      <c r="U29" s="1654"/>
      <c r="V29" s="1654"/>
      <c r="W29" s="1654"/>
      <c r="X29" s="1654"/>
      <c r="Y29" s="1654"/>
      <c r="Z29" s="1654"/>
      <c r="AA29" s="1654"/>
      <c r="AB29" s="1654"/>
      <c r="AC29" s="1654"/>
      <c r="AD29" s="1654"/>
      <c r="AE29" s="1654"/>
      <c r="AF29" s="1654"/>
      <c r="AG29" s="1654"/>
      <c r="AH29" s="1654"/>
      <c r="AI29" s="1654"/>
      <c r="AJ29" s="1654"/>
      <c r="AK29" s="1654"/>
      <c r="AL29" s="1654"/>
      <c r="AM29" s="1654"/>
      <c r="AN29" s="1654"/>
    </row>
    <row r="30" spans="2:41" ht="30" customHeight="1">
      <c r="B30" s="1656" t="s">
        <v>2529</v>
      </c>
      <c r="C30" s="1656"/>
      <c r="D30" s="1656"/>
      <c r="E30" s="1656"/>
      <c r="F30" s="1656"/>
      <c r="G30" s="1656"/>
      <c r="H30" s="1656"/>
      <c r="I30" s="1656"/>
      <c r="J30" s="1656"/>
      <c r="K30" s="1641"/>
      <c r="L30" s="1641"/>
      <c r="M30" s="1641"/>
      <c r="N30" s="1641"/>
      <c r="O30" s="1641"/>
      <c r="P30" s="1641"/>
      <c r="Q30" s="1641"/>
      <c r="R30" s="1641"/>
      <c r="S30" s="1641"/>
      <c r="T30" s="1641"/>
      <c r="U30" s="1641"/>
      <c r="V30" s="1641"/>
      <c r="W30" s="1641"/>
      <c r="X30" s="1641"/>
      <c r="Y30" s="1641"/>
      <c r="Z30" s="1641"/>
      <c r="AA30" s="1641"/>
      <c r="AB30" s="1641"/>
      <c r="AC30" s="1641"/>
      <c r="AD30" s="1641"/>
      <c r="AE30" s="1641"/>
      <c r="AF30" s="1641"/>
      <c r="AG30" s="1641"/>
      <c r="AH30" s="1641"/>
      <c r="AI30" s="1641"/>
      <c r="AJ30" s="1641"/>
      <c r="AK30" s="1641"/>
      <c r="AL30" s="1641"/>
      <c r="AM30" s="1641"/>
      <c r="AN30" s="1641"/>
    </row>
    <row r="31" spans="2:41" ht="30" customHeight="1">
      <c r="B31" s="1657" t="s">
        <v>2493</v>
      </c>
      <c r="C31" s="1658"/>
      <c r="D31" s="1658"/>
      <c r="E31" s="1658"/>
      <c r="F31" s="1658"/>
      <c r="G31" s="1658"/>
      <c r="H31" s="1658"/>
      <c r="I31" s="1658"/>
      <c r="J31" s="1659"/>
      <c r="K31" s="1641"/>
      <c r="L31" s="1641"/>
      <c r="M31" s="1641"/>
      <c r="N31" s="1641"/>
      <c r="O31" s="1641"/>
      <c r="P31" s="1641"/>
      <c r="Q31" s="1641"/>
      <c r="R31" s="1641"/>
      <c r="S31" s="1641"/>
      <c r="T31" s="1641"/>
      <c r="U31" s="1641"/>
      <c r="V31" s="1641"/>
      <c r="W31" s="1641"/>
      <c r="X31" s="1641"/>
      <c r="Y31" s="1641"/>
      <c r="Z31" s="1641"/>
      <c r="AA31" s="1641"/>
      <c r="AB31" s="1641"/>
      <c r="AC31" s="1641"/>
      <c r="AD31" s="1641"/>
      <c r="AE31" s="1641"/>
      <c r="AF31" s="1641"/>
      <c r="AG31" s="1641"/>
      <c r="AH31" s="1641"/>
      <c r="AI31" s="1641"/>
      <c r="AJ31" s="1641"/>
      <c r="AK31" s="1641"/>
      <c r="AL31" s="1641"/>
      <c r="AM31" s="1641"/>
      <c r="AN31" s="1641"/>
    </row>
    <row r="32" spans="2:41" ht="30" customHeight="1">
      <c r="B32" s="1645" t="s">
        <v>2494</v>
      </c>
      <c r="C32" s="1646"/>
      <c r="D32" s="1646"/>
      <c r="E32" s="1646"/>
      <c r="F32" s="1647"/>
      <c r="G32" s="1660" t="s">
        <v>2316</v>
      </c>
      <c r="H32" s="1661"/>
      <c r="I32" s="1661"/>
      <c r="J32" s="1662"/>
      <c r="K32" s="1641"/>
      <c r="L32" s="1641"/>
      <c r="M32" s="1641"/>
      <c r="N32" s="1641"/>
      <c r="O32" s="1641"/>
      <c r="P32" s="1641"/>
      <c r="Q32" s="1641"/>
      <c r="R32" s="1641"/>
      <c r="S32" s="1641"/>
      <c r="T32" s="1641"/>
      <c r="U32" s="1641"/>
      <c r="V32" s="1641"/>
      <c r="W32" s="1641"/>
      <c r="X32" s="1641"/>
      <c r="Y32" s="1641"/>
      <c r="Z32" s="1641"/>
      <c r="AA32" s="1641"/>
      <c r="AB32" s="1641"/>
      <c r="AC32" s="1641"/>
      <c r="AD32" s="1641"/>
      <c r="AE32" s="1641"/>
      <c r="AF32" s="1641"/>
      <c r="AG32" s="1641"/>
      <c r="AH32" s="1641"/>
      <c r="AI32" s="1641"/>
      <c r="AJ32" s="1641"/>
      <c r="AK32" s="1641"/>
      <c r="AL32" s="1641"/>
      <c r="AM32" s="1641"/>
      <c r="AN32" s="1641"/>
    </row>
    <row r="33" spans="2:40" ht="30" customHeight="1">
      <c r="B33" s="1648"/>
      <c r="C33" s="1649"/>
      <c r="D33" s="1649"/>
      <c r="E33" s="1649"/>
      <c r="F33" s="1650"/>
      <c r="G33" s="1660" t="s">
        <v>2317</v>
      </c>
      <c r="H33" s="1661"/>
      <c r="I33" s="1661"/>
      <c r="J33" s="1662"/>
      <c r="K33" s="1641"/>
      <c r="L33" s="1641"/>
      <c r="M33" s="1641"/>
      <c r="N33" s="1641"/>
      <c r="O33" s="1641"/>
      <c r="P33" s="1641"/>
      <c r="Q33" s="1641"/>
      <c r="R33" s="1641"/>
      <c r="S33" s="1641"/>
      <c r="T33" s="1641"/>
      <c r="U33" s="1641"/>
      <c r="V33" s="1641"/>
      <c r="W33" s="1641"/>
      <c r="X33" s="1641"/>
      <c r="Y33" s="1641"/>
      <c r="Z33" s="1641"/>
      <c r="AA33" s="1641"/>
      <c r="AB33" s="1641"/>
      <c r="AC33" s="1641"/>
      <c r="AD33" s="1641"/>
      <c r="AE33" s="1641"/>
      <c r="AF33" s="1641"/>
      <c r="AG33" s="1641"/>
      <c r="AH33" s="1641"/>
      <c r="AI33" s="1641"/>
      <c r="AJ33" s="1641"/>
      <c r="AK33" s="1641"/>
      <c r="AL33" s="1641"/>
      <c r="AM33" s="1641"/>
      <c r="AN33" s="1641"/>
    </row>
    <row r="34" spans="2:40" ht="30" customHeight="1">
      <c r="B34" s="1651"/>
      <c r="C34" s="1652"/>
      <c r="D34" s="1652"/>
      <c r="E34" s="1652"/>
      <c r="F34" s="1653"/>
      <c r="G34" s="1660" t="s">
        <v>2318</v>
      </c>
      <c r="H34" s="1661"/>
      <c r="I34" s="1661"/>
      <c r="J34" s="1662"/>
      <c r="K34" s="1641"/>
      <c r="L34" s="1641"/>
      <c r="M34" s="1641"/>
      <c r="N34" s="1641"/>
      <c r="O34" s="1641"/>
      <c r="P34" s="1641"/>
      <c r="Q34" s="1641"/>
      <c r="R34" s="1641"/>
      <c r="S34" s="1641"/>
      <c r="T34" s="1641"/>
      <c r="U34" s="1641"/>
      <c r="V34" s="1641"/>
      <c r="W34" s="1641"/>
      <c r="X34" s="1641"/>
      <c r="Y34" s="1641"/>
      <c r="Z34" s="1641"/>
      <c r="AA34" s="1641"/>
      <c r="AB34" s="1641"/>
      <c r="AC34" s="1641"/>
      <c r="AD34" s="1641"/>
      <c r="AE34" s="1641"/>
      <c r="AF34" s="1641"/>
      <c r="AG34" s="1641"/>
      <c r="AH34" s="1641"/>
      <c r="AI34" s="1641"/>
      <c r="AJ34" s="1641"/>
      <c r="AK34" s="1641"/>
      <c r="AL34" s="1641"/>
      <c r="AM34" s="1641"/>
      <c r="AN34" s="1641"/>
    </row>
    <row r="35" spans="2:40" ht="30" customHeight="1">
      <c r="B35" s="1637" t="s">
        <v>2495</v>
      </c>
      <c r="C35" s="1638"/>
      <c r="D35" s="1638"/>
      <c r="E35" s="1638"/>
      <c r="F35" s="1638"/>
      <c r="G35" s="1638"/>
      <c r="H35" s="1638"/>
      <c r="I35" s="1638"/>
      <c r="J35" s="1639"/>
      <c r="K35" s="546"/>
      <c r="L35" s="1655"/>
      <c r="M35" s="1655"/>
      <c r="N35" s="1655"/>
      <c r="O35" s="1655"/>
      <c r="P35" s="1644" t="s">
        <v>2597</v>
      </c>
      <c r="Q35" s="1644"/>
      <c r="R35" s="1643"/>
      <c r="S35" s="1643"/>
      <c r="T35" s="1644" t="s">
        <v>2598</v>
      </c>
      <c r="U35" s="1644"/>
      <c r="V35" s="1643"/>
      <c r="W35" s="1643"/>
      <c r="X35" s="1644" t="s">
        <v>2599</v>
      </c>
      <c r="Y35" s="1644"/>
      <c r="Z35" s="554"/>
      <c r="AA35" s="540"/>
      <c r="AB35" s="554"/>
      <c r="AC35" s="554"/>
      <c r="AD35" s="540"/>
      <c r="AE35" s="553"/>
      <c r="AF35" s="546"/>
      <c r="AG35" s="546"/>
      <c r="AH35" s="546"/>
      <c r="AI35" s="546"/>
      <c r="AJ35" s="546"/>
      <c r="AK35" s="546"/>
      <c r="AL35" s="544"/>
      <c r="AM35" s="544"/>
      <c r="AN35" s="545"/>
    </row>
  </sheetData>
  <mergeCells count="44">
    <mergeCell ref="B30:J30"/>
    <mergeCell ref="B31:J31"/>
    <mergeCell ref="G32:J32"/>
    <mergeCell ref="G33:J33"/>
    <mergeCell ref="G34:J34"/>
    <mergeCell ref="P35:Q35"/>
    <mergeCell ref="R35:S35"/>
    <mergeCell ref="T35:U35"/>
    <mergeCell ref="K30:AN30"/>
    <mergeCell ref="L35:O35"/>
    <mergeCell ref="AK2:AM2"/>
    <mergeCell ref="AL3:AM3"/>
    <mergeCell ref="B5:F5"/>
    <mergeCell ref="B6:F6"/>
    <mergeCell ref="AI3:AJ3"/>
    <mergeCell ref="AE2:AJ2"/>
    <mergeCell ref="AD3:AG3"/>
    <mergeCell ref="B35:J35"/>
    <mergeCell ref="B27:J29"/>
    <mergeCell ref="K31:AN31"/>
    <mergeCell ref="B25:AN25"/>
    <mergeCell ref="K27:P27"/>
    <mergeCell ref="K32:AN32"/>
    <mergeCell ref="K33:AN33"/>
    <mergeCell ref="K34:AN34"/>
    <mergeCell ref="V35:W35"/>
    <mergeCell ref="X35:Y35"/>
    <mergeCell ref="B32:F34"/>
    <mergeCell ref="K29:P29"/>
    <mergeCell ref="Q27:AN27"/>
    <mergeCell ref="Q29:AN29"/>
    <mergeCell ref="K28:P28"/>
    <mergeCell ref="Q28:AN28"/>
    <mergeCell ref="B9:F9"/>
    <mergeCell ref="B10:F10"/>
    <mergeCell ref="B13:F13"/>
    <mergeCell ref="B14:F14"/>
    <mergeCell ref="AB15:AN15"/>
    <mergeCell ref="AB16:AE16"/>
    <mergeCell ref="AH16:AN16"/>
    <mergeCell ref="B18:AN19"/>
    <mergeCell ref="L21:AN21"/>
    <mergeCell ref="B22:AN23"/>
    <mergeCell ref="C21:F21"/>
  </mergeCells>
  <phoneticPr fontId="56"/>
  <printOptions horizontalCentered="1"/>
  <pageMargins left="0.59055118110236215" right="0.59055118110236215"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30</vt:i4>
      </vt:variant>
    </vt:vector>
  </HeadingPairs>
  <TitlesOfParts>
    <vt:vector size="59" baseType="lpstr">
      <vt:lpstr>目次</vt:lpstr>
      <vt:lpstr>提出方法</vt:lpstr>
      <vt:lpstr>記載要領</vt:lpstr>
      <vt:lpstr>日本標準産業中分類</vt:lpstr>
      <vt:lpstr>会社規模判断資料</vt:lpstr>
      <vt:lpstr>基本情報</vt:lpstr>
      <vt:lpstr>第1号様式</vt:lpstr>
      <vt:lpstr>第2号様式</vt:lpstr>
      <vt:lpstr>第5号様式</vt:lpstr>
      <vt:lpstr>第6号様式</vt:lpstr>
      <vt:lpstr>第7号様式</vt:lpstr>
      <vt:lpstr>第８号様式</vt:lpstr>
      <vt:lpstr>第９号様式</vt:lpstr>
      <vt:lpstr>第13号様式</vt:lpstr>
      <vt:lpstr>△第4(太陽光・蓄電池）</vt:lpstr>
      <vt:lpstr>×別紙1</vt:lpstr>
      <vt:lpstr>×共通様式_全体</vt:lpstr>
      <vt:lpstr>×共通様式_太陽光発電</vt:lpstr>
      <vt:lpstr>×共通様式_蓄電池</vt:lpstr>
      <vt:lpstr>補助資料（機器按分）</vt:lpstr>
      <vt:lpstr>×第7号様式</vt:lpstr>
      <vt:lpstr>（いったん没）第10号様式</vt:lpstr>
      <vt:lpstr>（いったん没）第11号様式 </vt:lpstr>
      <vt:lpstr>×第11号様式 (2)</vt:lpstr>
      <vt:lpstr>×使わない第22号様式</vt:lpstr>
      <vt:lpstr>×使わない第23号様式</vt:lpstr>
      <vt:lpstr>第22号様式</vt:lpstr>
      <vt:lpstr>第22様式 計算書（添付しない）</vt:lpstr>
      <vt:lpstr>第23号様式</vt:lpstr>
      <vt:lpstr>'（いったん没）第10号様式'!Print_Area</vt:lpstr>
      <vt:lpstr>'（いったん没）第11号様式 '!Print_Area</vt:lpstr>
      <vt:lpstr>×共通様式_全体!Print_Area</vt:lpstr>
      <vt:lpstr>×共通様式_太陽光発電!Print_Area</vt:lpstr>
      <vt:lpstr>×共通様式_蓄電池!Print_Area</vt:lpstr>
      <vt:lpstr>×使わない第22号様式!Print_Area</vt:lpstr>
      <vt:lpstr>×使わない第23号様式!Print_Area</vt:lpstr>
      <vt:lpstr>'×第11号様式 (2)'!Print_Area</vt:lpstr>
      <vt:lpstr>×第7号様式!Print_Area</vt:lpstr>
      <vt:lpstr>×別紙1!Print_Area</vt:lpstr>
      <vt:lpstr>'△第4(太陽光・蓄電池）'!Print_Area</vt:lpstr>
      <vt:lpstr>会社規模判断資料!Print_Area</vt:lpstr>
      <vt:lpstr>基本情報!Print_Area</vt:lpstr>
      <vt:lpstr>記載要領!Print_Area</vt:lpstr>
      <vt:lpstr>第13号様式!Print_Area</vt:lpstr>
      <vt:lpstr>第1号様式!Print_Area</vt:lpstr>
      <vt:lpstr>第22号様式!Print_Area</vt:lpstr>
      <vt:lpstr>'第22様式 計算書（添付しない）'!Print_Area</vt:lpstr>
      <vt:lpstr>第23号様式!Print_Area</vt:lpstr>
      <vt:lpstr>第2号様式!Print_Area</vt:lpstr>
      <vt:lpstr>第5号様式!Print_Area</vt:lpstr>
      <vt:lpstr>第6号様式!Print_Area</vt:lpstr>
      <vt:lpstr>第7号様式!Print_Area</vt:lpstr>
      <vt:lpstr>第８号様式!Print_Area</vt:lpstr>
      <vt:lpstr>第９号様式!Print_Area</vt:lpstr>
      <vt:lpstr>提出方法!Print_Area</vt:lpstr>
      <vt:lpstr>日本標準産業中分類!Print_Area</vt:lpstr>
      <vt:lpstr>'補助資料（機器按分）'!Print_Area</vt:lpstr>
      <vt:lpstr>目次!Print_Area</vt:lpstr>
      <vt:lpstr>日本標準産業中分類!Print_Titles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2024-03-27T11:33:23Z</dcterms:created>
  <dcterms:modified xsi:type="dcterms:W3CDTF">2025-04-22T05:26:47Z</dcterms:modified>
</cp:coreProperties>
</file>