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F46C2D88-4407-4805-8B0B-F0336EDFE54C}" xr6:coauthVersionLast="47" xr6:coauthVersionMax="47" xr10:uidLastSave="{00000000-0000-0000-0000-000000000000}"/>
  <bookViews>
    <workbookView xWindow="-110" yWindow="-16310" windowWidth="29020" windowHeight="15700" xr2:uid="{00000000-000D-0000-FFFF-FFFF00000000}"/>
  </bookViews>
  <sheets>
    <sheet name="パワコン１台設置" sheetId="9" r:id="rId1"/>
    <sheet name="パワコン２台設置" sheetId="12" r:id="rId2"/>
    <sheet name="パワコン３台設置" sheetId="13" r:id="rId3"/>
    <sheet name="パワコン４台設置 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14" l="1"/>
  <c r="R20" i="14"/>
  <c r="Q20" i="14"/>
  <c r="R19" i="14"/>
  <c r="Q19" i="14"/>
  <c r="AD18" i="14"/>
  <c r="Z18" i="14"/>
  <c r="V18" i="14"/>
  <c r="R18" i="14"/>
  <c r="Q18" i="14"/>
  <c r="AD17" i="14"/>
  <c r="Z17" i="14"/>
  <c r="V17" i="14"/>
  <c r="R17" i="14"/>
  <c r="AD10" i="14"/>
  <c r="AD11" i="14"/>
  <c r="AD12" i="14"/>
  <c r="AD13" i="14"/>
  <c r="AD14" i="14"/>
  <c r="AD15" i="14"/>
  <c r="AD16" i="14"/>
  <c r="AD9" i="14"/>
  <c r="AC9" i="14"/>
  <c r="Z10" i="14"/>
  <c r="Z11" i="14"/>
  <c r="Z12" i="14"/>
  <c r="Z13" i="14"/>
  <c r="Z14" i="14"/>
  <c r="Z15" i="14"/>
  <c r="Z16" i="14"/>
  <c r="Z9" i="14"/>
  <c r="Y9" i="14"/>
  <c r="R10" i="14"/>
  <c r="R11" i="14"/>
  <c r="R12" i="14"/>
  <c r="R13" i="14"/>
  <c r="R14" i="14"/>
  <c r="R15" i="14"/>
  <c r="R16" i="14"/>
  <c r="R9" i="14"/>
  <c r="V10" i="14"/>
  <c r="V11" i="14"/>
  <c r="V12" i="14"/>
  <c r="V13" i="14"/>
  <c r="V14" i="14"/>
  <c r="V15" i="14"/>
  <c r="V16" i="14"/>
  <c r="V9" i="14"/>
  <c r="U9" i="14"/>
  <c r="Q9" i="14"/>
  <c r="F75" i="13"/>
  <c r="R20" i="13"/>
  <c r="Q20" i="13"/>
  <c r="R19" i="13"/>
  <c r="Q19" i="13"/>
  <c r="Z17" i="13"/>
  <c r="V17" i="13"/>
  <c r="Z10" i="13"/>
  <c r="Z11" i="13"/>
  <c r="Z12" i="13"/>
  <c r="Z13" i="13"/>
  <c r="Z14" i="13"/>
  <c r="Z15" i="13"/>
  <c r="Z16" i="13"/>
  <c r="Z9" i="13"/>
  <c r="Y9" i="13"/>
  <c r="V10" i="13"/>
  <c r="V11" i="13"/>
  <c r="V12" i="13"/>
  <c r="V13" i="13"/>
  <c r="V14" i="13"/>
  <c r="V15" i="13"/>
  <c r="V16" i="13"/>
  <c r="V9" i="13"/>
  <c r="U9" i="13"/>
  <c r="R9" i="13"/>
  <c r="Z18" i="13"/>
  <c r="V18" i="13"/>
  <c r="Q18" i="13"/>
  <c r="R17" i="13"/>
  <c r="R18" i="13" s="1"/>
  <c r="R10" i="13"/>
  <c r="R11" i="13"/>
  <c r="R12" i="13"/>
  <c r="R13" i="13"/>
  <c r="R14" i="13"/>
  <c r="R15" i="13"/>
  <c r="R16" i="13"/>
  <c r="Q9" i="13"/>
  <c r="U10" i="12"/>
  <c r="U11" i="12"/>
  <c r="U12" i="12"/>
  <c r="U13" i="12"/>
  <c r="U14" i="12"/>
  <c r="U15" i="12"/>
  <c r="U16" i="12"/>
  <c r="U9" i="12"/>
  <c r="U17" i="12" s="1"/>
  <c r="T9" i="12"/>
  <c r="Q10" i="12"/>
  <c r="Q11" i="12"/>
  <c r="Q12" i="12"/>
  <c r="Q13" i="12"/>
  <c r="Q14" i="12"/>
  <c r="Q15" i="12"/>
  <c r="Q16" i="12"/>
  <c r="Q9" i="12"/>
  <c r="Q17" i="12" s="1"/>
  <c r="P9" i="12"/>
  <c r="Q10" i="9"/>
  <c r="Q11" i="9"/>
  <c r="Q12" i="9"/>
  <c r="Q13" i="9"/>
  <c r="Q14" i="9"/>
  <c r="Q15" i="9"/>
  <c r="Q16" i="9"/>
  <c r="M9" i="9"/>
  <c r="AC10" i="14"/>
  <c r="AC11" i="14"/>
  <c r="AC12" i="14"/>
  <c r="AC13" i="14"/>
  <c r="AC14" i="14"/>
  <c r="AC15" i="14"/>
  <c r="AC16" i="14"/>
  <c r="AB10" i="14"/>
  <c r="AB11" i="14"/>
  <c r="AB12" i="14"/>
  <c r="AB13" i="14"/>
  <c r="AB14" i="14"/>
  <c r="AB15" i="14"/>
  <c r="AB16" i="14"/>
  <c r="Y10" i="14"/>
  <c r="Y11" i="14"/>
  <c r="Y12" i="14"/>
  <c r="Y13" i="14"/>
  <c r="Y14" i="14"/>
  <c r="Y15" i="14"/>
  <c r="Y16" i="14"/>
  <c r="X10" i="14"/>
  <c r="X11" i="14"/>
  <c r="X12" i="14"/>
  <c r="X13" i="14"/>
  <c r="X14" i="14"/>
  <c r="X15" i="14"/>
  <c r="X16" i="14"/>
  <c r="U10" i="14"/>
  <c r="U11" i="14"/>
  <c r="U12" i="14"/>
  <c r="U13" i="14"/>
  <c r="U14" i="14"/>
  <c r="U15" i="14"/>
  <c r="U16" i="14"/>
  <c r="T10" i="14"/>
  <c r="T11" i="14"/>
  <c r="T12" i="14"/>
  <c r="T13" i="14"/>
  <c r="T14" i="14"/>
  <c r="T15" i="14"/>
  <c r="T16" i="14"/>
  <c r="Q10" i="14"/>
  <c r="Q11" i="14"/>
  <c r="Q12" i="14"/>
  <c r="Q13" i="14"/>
  <c r="Q14" i="14"/>
  <c r="Q15" i="14"/>
  <c r="Q16" i="14"/>
  <c r="P10" i="14"/>
  <c r="P11" i="14"/>
  <c r="P12" i="14"/>
  <c r="P13" i="14"/>
  <c r="P14" i="14"/>
  <c r="P15" i="14"/>
  <c r="P16" i="14"/>
  <c r="H67" i="14"/>
  <c r="H68" i="14"/>
  <c r="H48" i="14"/>
  <c r="H49" i="14"/>
  <c r="H29" i="14"/>
  <c r="H30" i="14"/>
  <c r="H10" i="14"/>
  <c r="H11" i="14"/>
  <c r="T10" i="12"/>
  <c r="T11" i="12"/>
  <c r="T12" i="12"/>
  <c r="T13" i="12"/>
  <c r="T14" i="12"/>
  <c r="T15" i="12"/>
  <c r="T16" i="12"/>
  <c r="S10" i="12"/>
  <c r="S11" i="12"/>
  <c r="S12" i="12"/>
  <c r="S13" i="12"/>
  <c r="S14" i="12"/>
  <c r="S15" i="12"/>
  <c r="S16" i="12"/>
  <c r="H29" i="12"/>
  <c r="H30" i="12"/>
  <c r="H10" i="12"/>
  <c r="H11" i="12"/>
  <c r="H10" i="9"/>
  <c r="H11" i="9"/>
  <c r="T10" i="13"/>
  <c r="T11" i="13"/>
  <c r="T12" i="13"/>
  <c r="T13" i="13"/>
  <c r="T14" i="13"/>
  <c r="T15" i="13"/>
  <c r="T16" i="13"/>
  <c r="U10" i="13"/>
  <c r="U11" i="13"/>
  <c r="U12" i="13"/>
  <c r="U13" i="13"/>
  <c r="U14" i="13"/>
  <c r="U15" i="13"/>
  <c r="U16" i="13"/>
  <c r="Y10" i="13"/>
  <c r="Y11" i="13"/>
  <c r="Y12" i="13"/>
  <c r="Y13" i="13"/>
  <c r="Y14" i="13"/>
  <c r="Y15" i="13"/>
  <c r="Y16" i="13"/>
  <c r="X10" i="13"/>
  <c r="X11" i="13"/>
  <c r="X12" i="13"/>
  <c r="X13" i="13"/>
  <c r="X14" i="13"/>
  <c r="X15" i="13"/>
  <c r="X16" i="13"/>
  <c r="H10" i="13"/>
  <c r="H11" i="13"/>
  <c r="H29" i="13"/>
  <c r="H30" i="13"/>
  <c r="H48" i="13"/>
  <c r="H49" i="13"/>
  <c r="Q10" i="13"/>
  <c r="Q11" i="13"/>
  <c r="Q12" i="13"/>
  <c r="Q13" i="13"/>
  <c r="Q14" i="13"/>
  <c r="Q15" i="13"/>
  <c r="Q16" i="13"/>
  <c r="P10" i="13"/>
  <c r="P11" i="13"/>
  <c r="P12" i="13"/>
  <c r="P13" i="13"/>
  <c r="P14" i="13"/>
  <c r="P15" i="13"/>
  <c r="P16" i="13"/>
  <c r="P10" i="12"/>
  <c r="P11" i="12"/>
  <c r="O10" i="12"/>
  <c r="O11" i="12"/>
  <c r="O10" i="9"/>
  <c r="O11" i="9"/>
  <c r="M10" i="9"/>
  <c r="M11" i="9"/>
  <c r="D84" i="14"/>
  <c r="D98" i="14" s="1"/>
  <c r="D65" i="13"/>
  <c r="D79" i="13" s="1"/>
  <c r="D46" i="12"/>
  <c r="D60" i="12" s="1"/>
  <c r="D27" i="9"/>
  <c r="D41" i="9" s="1"/>
  <c r="AB9" i="14" l="1"/>
  <c r="X9" i="14"/>
  <c r="T9" i="14"/>
  <c r="P9" i="14"/>
  <c r="X9" i="13"/>
  <c r="T9" i="13"/>
  <c r="P9" i="13"/>
  <c r="S9" i="12"/>
  <c r="P12" i="12"/>
  <c r="P13" i="12"/>
  <c r="P14" i="12"/>
  <c r="P15" i="12"/>
  <c r="P16" i="12"/>
  <c r="O12" i="12"/>
  <c r="O13" i="12"/>
  <c r="O14" i="12"/>
  <c r="O15" i="12"/>
  <c r="O16" i="12"/>
  <c r="O9" i="12"/>
  <c r="O12" i="9"/>
  <c r="O13" i="9"/>
  <c r="O14" i="9"/>
  <c r="O15" i="9"/>
  <c r="O16" i="9"/>
  <c r="O9" i="9"/>
  <c r="M12" i="9"/>
  <c r="M13" i="9"/>
  <c r="M14" i="9"/>
  <c r="M15" i="9"/>
  <c r="M16" i="9"/>
  <c r="Q21" i="14" l="1"/>
  <c r="P21" i="14"/>
  <c r="U2" i="14"/>
  <c r="T2" i="14"/>
  <c r="H73" i="14"/>
  <c r="H72" i="14"/>
  <c r="H71" i="14"/>
  <c r="H70" i="14"/>
  <c r="H69" i="14"/>
  <c r="H66" i="14"/>
  <c r="H98" i="14"/>
  <c r="F96" i="14"/>
  <c r="D96" i="14"/>
  <c r="H54" i="14"/>
  <c r="H53" i="14"/>
  <c r="H52" i="14"/>
  <c r="H51" i="14"/>
  <c r="H50" i="14"/>
  <c r="H47" i="14"/>
  <c r="H35" i="14"/>
  <c r="H34" i="14"/>
  <c r="H33" i="14"/>
  <c r="H32" i="14"/>
  <c r="H31" i="14"/>
  <c r="H28" i="14"/>
  <c r="H16" i="14"/>
  <c r="H15" i="14"/>
  <c r="H14" i="14"/>
  <c r="H13" i="14"/>
  <c r="H12" i="14"/>
  <c r="H9" i="14"/>
  <c r="Q2" i="14"/>
  <c r="M2" i="14"/>
  <c r="D57" i="14" l="1"/>
  <c r="F59" i="14" s="1"/>
  <c r="D76" i="14"/>
  <c r="F78" i="14" s="1"/>
  <c r="T17" i="14"/>
  <c r="U17" i="14"/>
  <c r="P17" i="14"/>
  <c r="D38" i="14"/>
  <c r="F40" i="14" s="1"/>
  <c r="AB17" i="14"/>
  <c r="T21" i="14"/>
  <c r="AC17" i="14"/>
  <c r="X17" i="14"/>
  <c r="Y17" i="14"/>
  <c r="D19" i="14"/>
  <c r="F21" i="14" s="1"/>
  <c r="Q17" i="14"/>
  <c r="T2" i="13"/>
  <c r="Q2" i="13"/>
  <c r="P2" i="13"/>
  <c r="P2" i="12"/>
  <c r="O2" i="12"/>
  <c r="D58" i="12"/>
  <c r="U18" i="14" l="1"/>
  <c r="Y18" i="14"/>
  <c r="P18" i="14"/>
  <c r="P2" i="14"/>
  <c r="X2" i="14" s="1"/>
  <c r="X18" i="14"/>
  <c r="T18" i="14"/>
  <c r="D92" i="14"/>
  <c r="D94" i="14" s="1"/>
  <c r="AB18" i="14"/>
  <c r="AC18" i="14"/>
  <c r="H79" i="13"/>
  <c r="H60" i="12"/>
  <c r="P19" i="14" l="1"/>
  <c r="P20" i="14" s="1"/>
  <c r="H41" i="9"/>
  <c r="M2" i="12"/>
  <c r="O21" i="12"/>
  <c r="P21" i="12"/>
  <c r="H96" i="14" l="1"/>
  <c r="F98" i="14" s="1"/>
  <c r="J98" i="14" s="1"/>
  <c r="O17" i="12"/>
  <c r="P17" i="12"/>
  <c r="Q21" i="13" l="1"/>
  <c r="P21" i="13"/>
  <c r="T21" i="13" l="1"/>
  <c r="S21" i="12"/>
  <c r="M20" i="9" l="1"/>
  <c r="M2" i="13" l="1"/>
  <c r="H9" i="13"/>
  <c r="H28" i="13"/>
  <c r="H47" i="13"/>
  <c r="H12" i="13"/>
  <c r="H31" i="13"/>
  <c r="H50" i="13"/>
  <c r="H13" i="13"/>
  <c r="H32" i="13"/>
  <c r="H51" i="13"/>
  <c r="H14" i="13"/>
  <c r="H33" i="13"/>
  <c r="H52" i="13"/>
  <c r="H15" i="13"/>
  <c r="H34" i="13"/>
  <c r="H53" i="13"/>
  <c r="H16" i="13"/>
  <c r="H35" i="13"/>
  <c r="H54" i="13"/>
  <c r="D77" i="13"/>
  <c r="F77" i="13"/>
  <c r="H9" i="12"/>
  <c r="H28" i="12"/>
  <c r="H12" i="12"/>
  <c r="H31" i="12"/>
  <c r="H13" i="12"/>
  <c r="H32" i="12"/>
  <c r="H14" i="12"/>
  <c r="H33" i="12"/>
  <c r="H15" i="12"/>
  <c r="H34" i="12"/>
  <c r="H16" i="12"/>
  <c r="H35" i="12"/>
  <c r="F58" i="12"/>
  <c r="D38" i="12" l="1"/>
  <c r="X17" i="13"/>
  <c r="S2" i="12"/>
  <c r="Y17" i="13"/>
  <c r="D57" i="13"/>
  <c r="F59" i="13" s="1"/>
  <c r="T17" i="12"/>
  <c r="D38" i="13"/>
  <c r="F40" i="13" s="1"/>
  <c r="Q17" i="13"/>
  <c r="D19" i="13"/>
  <c r="F21" i="13" s="1"/>
  <c r="U17" i="13"/>
  <c r="T17" i="13"/>
  <c r="P17" i="13"/>
  <c r="U2" i="13"/>
  <c r="S17" i="12"/>
  <c r="F40" i="12"/>
  <c r="D19" i="12"/>
  <c r="F21" i="12" s="1"/>
  <c r="P18" i="12" l="1"/>
  <c r="Q18" i="12"/>
  <c r="T18" i="12"/>
  <c r="U18" i="12"/>
  <c r="D73" i="13"/>
  <c r="D75" i="13" s="1"/>
  <c r="D54" i="12"/>
  <c r="D56" i="12" s="1"/>
  <c r="O18" i="12"/>
  <c r="Y18" i="13"/>
  <c r="S18" i="12"/>
  <c r="X18" i="13"/>
  <c r="T18" i="13"/>
  <c r="U18" i="13"/>
  <c r="P18" i="13"/>
  <c r="Q19" i="12" l="1"/>
  <c r="Q20" i="12" s="1"/>
  <c r="P19" i="12"/>
  <c r="P20" i="12" s="1"/>
  <c r="O19" i="12"/>
  <c r="O20" i="12" s="1"/>
  <c r="F56" i="12" s="1"/>
  <c r="P19" i="13"/>
  <c r="P20" i="13" s="1"/>
  <c r="H58" i="12" l="1"/>
  <c r="F60" i="12" s="1"/>
  <c r="J60" i="12" s="1"/>
  <c r="H77" i="13"/>
  <c r="F79" i="13" s="1"/>
  <c r="J79" i="13" s="1"/>
  <c r="H16" i="9" l="1"/>
  <c r="H15" i="9"/>
  <c r="H14" i="9"/>
  <c r="H13" i="9"/>
  <c r="H12" i="9"/>
  <c r="H9" i="9"/>
  <c r="Q9" i="9" s="1"/>
  <c r="Q17" i="9" s="1"/>
  <c r="M2" i="9"/>
  <c r="M17" i="9" l="1"/>
  <c r="O17" i="9"/>
  <c r="D19" i="9"/>
  <c r="M18" i="9" l="1"/>
  <c r="M19" i="9" s="1"/>
  <c r="Q18" i="9"/>
  <c r="Q19" i="9" s="1"/>
  <c r="F21" i="9"/>
  <c r="D35" i="9"/>
  <c r="O18" i="9"/>
  <c r="O19" i="9" s="1"/>
  <c r="F37" i="9" l="1"/>
  <c r="D37" i="9"/>
  <c r="F39" i="9"/>
  <c r="D39" i="9"/>
  <c r="H39" i="9" l="1"/>
  <c r="F41" i="9" s="1"/>
  <c r="J41" i="9" s="1"/>
</calcChain>
</file>

<file path=xl/sharedStrings.xml><?xml version="1.0" encoding="utf-8"?>
<sst xmlns="http://schemas.openxmlformats.org/spreadsheetml/2006/main" count="410" uniqueCount="60">
  <si>
    <t>枚</t>
  </si>
  <si>
    <t>×</t>
  </si>
  <si>
    <t>＝</t>
  </si>
  <si>
    <t>戸建/集合</t>
    <rPh sb="3" eb="5">
      <t>シュウゴウ</t>
    </rPh>
    <phoneticPr fontId="1"/>
  </si>
  <si>
    <t>系列1</t>
    <rPh sb="0" eb="2">
      <t>ケイレツ</t>
    </rPh>
    <phoneticPr fontId="1"/>
  </si>
  <si>
    <t>系列2</t>
    <rPh sb="0" eb="2">
      <t>ケイレツ</t>
    </rPh>
    <phoneticPr fontId="1"/>
  </si>
  <si>
    <t>機能性PV(B)</t>
    <rPh sb="0" eb="3">
      <t>キノウセイ</t>
    </rPh>
    <phoneticPr fontId="1"/>
  </si>
  <si>
    <t>架台設置(Ｃ)</t>
    <rPh sb="0" eb="2">
      <t>カダイ</t>
    </rPh>
    <rPh sb="2" eb="4">
      <t>セッチ</t>
    </rPh>
    <phoneticPr fontId="1"/>
  </si>
  <si>
    <t>防水工事(D)</t>
    <rPh sb="0" eb="2">
      <t>ボウスイ</t>
    </rPh>
    <rPh sb="2" eb="4">
      <t>コウジ</t>
    </rPh>
    <phoneticPr fontId="1"/>
  </si>
  <si>
    <t>算定額合計(Ｅ)</t>
    <rPh sb="0" eb="5">
      <t>サンテイガクゴウケイ</t>
    </rPh>
    <phoneticPr fontId="1"/>
  </si>
  <si>
    <t>系列1</t>
    <phoneticPr fontId="1"/>
  </si>
  <si>
    <t>系列2</t>
    <phoneticPr fontId="1"/>
  </si>
  <si>
    <t>系列3</t>
    <phoneticPr fontId="1"/>
  </si>
  <si>
    <t>モジュール総枚数</t>
    <phoneticPr fontId="1"/>
  </si>
  <si>
    <t>①小型（多角形・建材形）,②建材一体型（屋根）,④防眩型,⑤小型（方形）,⑥軽量型</t>
    <phoneticPr fontId="1"/>
  </si>
  <si>
    <t>単価（新築/既存）</t>
    <rPh sb="0" eb="2">
      <t>タンカ</t>
    </rPh>
    <rPh sb="3" eb="5">
      <t>シンチク</t>
    </rPh>
    <rPh sb="6" eb="8">
      <t>キゾン</t>
    </rPh>
    <phoneticPr fontId="1"/>
  </si>
  <si>
    <t>太陽光発電システム</t>
    <rPh sb="0" eb="3">
      <t>タイヨウコウ</t>
    </rPh>
    <rPh sb="3" eb="5">
      <t>ハツデン</t>
    </rPh>
    <phoneticPr fontId="1"/>
  </si>
  <si>
    <t>太陽光モジュール設置（ｋW）(a)</t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</si>
  <si>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</si>
  <si>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架台設置工事費用（円）</t>
    <rPh sb="0" eb="2">
      <t>カダイ</t>
    </rPh>
    <rPh sb="2" eb="4">
      <t>セッチ</t>
    </rPh>
    <rPh sb="4" eb="6">
      <t>コウジ</t>
    </rPh>
    <rPh sb="6" eb="8">
      <t>ヒヨウ</t>
    </rPh>
    <rPh sb="9" eb="10">
      <t>エン</t>
    </rPh>
    <phoneticPr fontId="1"/>
  </si>
  <si>
    <t>架台設置に伴う防水工事費用（円）</t>
    <rPh sb="0" eb="2">
      <t>カダイ</t>
    </rPh>
    <rPh sb="2" eb="4">
      <t>セッチ</t>
    </rPh>
    <rPh sb="5" eb="6">
      <t>トモナ</t>
    </rPh>
    <rPh sb="7" eb="9">
      <t>ボウスイ</t>
    </rPh>
    <rPh sb="9" eb="11">
      <t>コウジ</t>
    </rPh>
    <rPh sb="11" eb="13">
      <t>ヒヨウ</t>
    </rPh>
    <rPh sb="14" eb="15">
      <t>エン</t>
    </rPh>
    <phoneticPr fontId="1"/>
  </si>
  <si>
    <t>交付額</t>
    <rPh sb="0" eb="3">
      <t>コウフガク</t>
    </rPh>
    <phoneticPr fontId="1"/>
  </si>
  <si>
    <t>交付申請兼実績報告フォームに転記</t>
    <rPh sb="0" eb="4">
      <t>コウフシンセイ</t>
    </rPh>
    <rPh sb="4" eb="5">
      <t>ケン</t>
    </rPh>
    <rPh sb="5" eb="9">
      <t>ジッセキホウコク</t>
    </rPh>
    <rPh sb="14" eb="16">
      <t>テンキ</t>
    </rPh>
    <phoneticPr fontId="1"/>
  </si>
  <si>
    <t>（E）（F）のいずれか低い額（G）</t>
    <phoneticPr fontId="1"/>
  </si>
  <si>
    <t>助成金交付申請額(I)</t>
  </si>
  <si>
    <t>助成金交付申請額(I)</t>
    <rPh sb="0" eb="3">
      <t>ジョセイキン</t>
    </rPh>
    <rPh sb="3" eb="5">
      <t>コウフ</t>
    </rPh>
    <rPh sb="5" eb="7">
      <t>シンセイ</t>
    </rPh>
    <rPh sb="7" eb="8">
      <t>ガク</t>
    </rPh>
    <phoneticPr fontId="1"/>
  </si>
  <si>
    <t>使用枚数</t>
    <rPh sb="0" eb="2">
      <t>シヨウ</t>
    </rPh>
    <rPh sb="2" eb="4">
      <t>マイスウ</t>
    </rPh>
    <phoneticPr fontId="1"/>
  </si>
  <si>
    <t>モジュール出力（W）</t>
    <rPh sb="5" eb="7">
      <t>シュツリョク</t>
    </rPh>
    <phoneticPr fontId="1"/>
  </si>
  <si>
    <t>系列１　発電出力（ｋW）</t>
    <rPh sb="0" eb="2">
      <t>ケイレツ</t>
    </rPh>
    <phoneticPr fontId="1"/>
  </si>
  <si>
    <t>系列２　発電出力（ｋW）</t>
    <rPh sb="0" eb="2">
      <t>ケイレツ</t>
    </rPh>
    <phoneticPr fontId="1"/>
  </si>
  <si>
    <t>系列３　発電出力（ｋW）</t>
    <rPh sb="0" eb="2">
      <t>ケイレツ</t>
    </rPh>
    <phoneticPr fontId="1"/>
  </si>
  <si>
    <t>助成金交付申請額(I)</t>
    <phoneticPr fontId="1"/>
  </si>
  <si>
    <t>＜パワコン１台目＞</t>
    <phoneticPr fontId="1"/>
  </si>
  <si>
    <t>＜パワコン２台目＞</t>
    <phoneticPr fontId="1"/>
  </si>
  <si>
    <t>＜パワコン３台目＞</t>
    <phoneticPr fontId="1"/>
  </si>
  <si>
    <t>モジュールの公称最大出力（W）</t>
    <rPh sb="6" eb="8">
      <t>コウショウ</t>
    </rPh>
    <rPh sb="8" eb="10">
      <t>サイダイ</t>
    </rPh>
    <rPh sb="10" eb="12">
      <t>シュツリョク</t>
    </rPh>
    <phoneticPr fontId="1"/>
  </si>
  <si>
    <t>⑦PV出力最適化
　オプティマイザ設置</t>
    <rPh sb="17" eb="19">
      <t>セッチ</t>
    </rPh>
    <phoneticPr fontId="1"/>
  </si>
  <si>
    <t>⑦PV出力最適化
　マイクロインバータ設置</t>
    <rPh sb="19" eb="21">
      <t>セッチ</t>
    </rPh>
    <phoneticPr fontId="1"/>
  </si>
  <si>
    <t>領収書内訳の金額を入力</t>
    <rPh sb="0" eb="3">
      <t>リョウシュウショ</t>
    </rPh>
    <rPh sb="3" eb="5">
      <t>ウチワケ</t>
    </rPh>
    <rPh sb="6" eb="8">
      <t>キンガク</t>
    </rPh>
    <rPh sb="9" eb="11">
      <t>ニュウリョク</t>
    </rPh>
    <phoneticPr fontId="1"/>
  </si>
  <si>
    <t>＜パワコン４台目＞</t>
    <phoneticPr fontId="1"/>
  </si>
  <si>
    <t>系列4</t>
    <rPh sb="0" eb="2">
      <t>ケイレツ</t>
    </rPh>
    <phoneticPr fontId="1"/>
  </si>
  <si>
    <t>太陽光発電システムを使用する建物の区分</t>
    <phoneticPr fontId="1"/>
  </si>
  <si>
    <t>太陽光発電システム(A)</t>
    <rPh sb="0" eb="3">
      <t>タイヨウコウ</t>
    </rPh>
    <rPh sb="3" eb="5">
      <t>ハツデン</t>
    </rPh>
    <phoneticPr fontId="1"/>
  </si>
  <si>
    <t>瑕疵保険等(H)</t>
    <rPh sb="4" eb="5">
      <t>ナド</t>
    </rPh>
    <phoneticPr fontId="1"/>
  </si>
  <si>
    <t>機能性PV</t>
  </si>
  <si>
    <t>機能性PV</t>
    <rPh sb="0" eb="3">
      <t>キノウセイ</t>
    </rPh>
    <phoneticPr fontId="1"/>
  </si>
  <si>
    <t>パワコン定格出力（ｋW）（ｂ）</t>
    <phoneticPr fontId="1"/>
  </si>
  <si>
    <t>太陽光発電システムの発電出力合計※１</t>
    <rPh sb="0" eb="3">
      <t>タイヨウコウ</t>
    </rPh>
    <rPh sb="3" eb="5">
      <t>ハツデン</t>
    </rPh>
    <rPh sb="10" eb="12">
      <t>ハツデン</t>
    </rPh>
    <rPh sb="12" eb="14">
      <t>シュツリョク</t>
    </rPh>
    <rPh sb="14" eb="16">
      <t>ゴウケイ</t>
    </rPh>
    <phoneticPr fontId="1"/>
  </si>
  <si>
    <t>キャッシュバック等還元金額（円）</t>
    <rPh sb="8" eb="9">
      <t>ナド</t>
    </rPh>
    <rPh sb="9" eb="13">
      <t>カンゲンキンガク</t>
    </rPh>
    <rPh sb="14" eb="15">
      <t>エン</t>
    </rPh>
    <phoneticPr fontId="1"/>
  </si>
  <si>
    <t>+</t>
    <phoneticPr fontId="1"/>
  </si>
  <si>
    <t>－</t>
    <phoneticPr fontId="1"/>
  </si>
  <si>
    <t>①助成対象経費合計（円）</t>
    <rPh sb="10" eb="11">
      <t>エン</t>
    </rPh>
    <phoneticPr fontId="1"/>
  </si>
  <si>
    <t>=</t>
    <phoneticPr fontId="1"/>
  </si>
  <si>
    <t>助成対象経費合計 ①－② (F)</t>
    <rPh sb="0" eb="2">
      <t>ジョセイ</t>
    </rPh>
    <rPh sb="2" eb="4">
      <t>タイショウ</t>
    </rPh>
    <rPh sb="4" eb="6">
      <t>ケイヒ</t>
    </rPh>
    <rPh sb="6" eb="8">
      <t>ゴウケイ</t>
    </rPh>
    <phoneticPr fontId="1"/>
  </si>
  <si>
    <t>②受給額（円）</t>
    <rPh sb="1" eb="4">
      <t>ジュキュウガク</t>
    </rPh>
    <rPh sb="5" eb="6">
      <t>エン</t>
    </rPh>
    <phoneticPr fontId="1"/>
  </si>
  <si>
    <t>太陽光発電システム設置工事費用合計（円）
（機器費一式＋工事費一式）</t>
    <rPh sb="15" eb="17">
      <t>ゴウケイ</t>
    </rPh>
    <rPh sb="22" eb="25">
      <t>キキヒ</t>
    </rPh>
    <rPh sb="25" eb="27">
      <t>イッシキ</t>
    </rPh>
    <rPh sb="28" eb="31">
      <t>コウジヒ</t>
    </rPh>
    <rPh sb="31" eb="33">
      <t>イッシキ</t>
    </rPh>
    <phoneticPr fontId="1"/>
  </si>
  <si>
    <t>国または区市町村の
補助金額</t>
    <rPh sb="0" eb="1">
      <t>クニ</t>
    </rPh>
    <rPh sb="4" eb="8">
      <t>クシチョウソン</t>
    </rPh>
    <rPh sb="10" eb="14">
      <t>ホジョキンガク</t>
    </rPh>
    <phoneticPr fontId="1"/>
  </si>
  <si>
    <t>瑕疵保険等申請の有無</t>
    <rPh sb="5" eb="7">
      <t>シンセイ</t>
    </rPh>
    <phoneticPr fontId="1"/>
  </si>
  <si>
    <t>※マイクロインバータは定格出力×枚数を入力</t>
    <rPh sb="11" eb="15">
      <t>テイカクシュツリョク</t>
    </rPh>
    <rPh sb="16" eb="18">
      <t>マイスウ</t>
    </rPh>
    <rPh sb="19" eb="21">
      <t>ニュウリョク</t>
    </rPh>
    <phoneticPr fontId="1"/>
  </si>
  <si>
    <t>陸屋根上乗せ</t>
    <rPh sb="0" eb="3">
      <t>リクヤネ</t>
    </rPh>
    <rPh sb="3" eb="5">
      <t>ウワノ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</si>
</sst>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0" x14ac:knownFonts="1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vertical="center"/>
    </xf>
    <xf numFmtId="0" fontId="4" fillId="4" borderId="4" xfId="0" applyFont="1" applyFill="1" applyBorder="1" applyAlignment="1">
      <alignment vertical="center"/>
    </xf>
    <xf numFmtId="0" fontId="6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176" fontId="4" fillId="4" borderId="4" xfId="0" applyNumberFormat="1" applyFont="1" applyFill="1" applyBorder="1" applyAlignment="1">
      <alignment vertical="center"/>
    </xf>
    <xf numFmtId="176" fontId="4" fillId="4" borderId="0" xfId="0" applyNumberFormat="1" applyFont="1" applyFill="1" applyAlignment="1">
      <alignment vertical="center"/>
    </xf>
    <xf numFmtId="0" fontId="4" fillId="4" borderId="0" xfId="0" applyFont="1" applyFill="1"/>
    <xf numFmtId="0" fontId="3" fillId="4" borderId="0" xfId="0" applyFont="1" applyFill="1" applyAlignment="1">
      <alignment vertical="center"/>
    </xf>
    <xf numFmtId="176" fontId="4" fillId="4" borderId="0" xfId="0" applyNumberFormat="1" applyFont="1" applyFill="1"/>
    <xf numFmtId="176" fontId="4" fillId="4" borderId="3" xfId="0" applyNumberFormat="1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5" fillId="5" borderId="0" xfId="0" applyFont="1" applyFill="1"/>
    <xf numFmtId="0" fontId="4" fillId="2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shrinkToFit="1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 applyProtection="1">
      <alignment vertical="center"/>
      <protection locked="0"/>
    </xf>
    <xf numFmtId="0" fontId="4" fillId="0" borderId="0" xfId="1" applyFont="1" applyAlignment="1">
      <alignment horizontal="left"/>
    </xf>
    <xf numFmtId="0" fontId="4" fillId="0" borderId="2" xfId="1" applyFont="1" applyBorder="1" applyAlignment="1" applyProtection="1">
      <alignment vertical="center"/>
      <protection locked="0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5" borderId="0" xfId="1" applyFont="1" applyFill="1" applyAlignment="1">
      <alignment vertical="center"/>
    </xf>
    <xf numFmtId="0" fontId="4" fillId="4" borderId="0" xfId="1" applyFont="1" applyFill="1" applyAlignment="1">
      <alignment vertical="center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left"/>
    </xf>
    <xf numFmtId="0" fontId="4" fillId="3" borderId="0" xfId="1" applyFont="1" applyFill="1" applyAlignment="1">
      <alignment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left"/>
    </xf>
    <xf numFmtId="0" fontId="3" fillId="3" borderId="0" xfId="1" applyFont="1" applyFill="1" applyAlignment="1">
      <alignment vertical="center"/>
    </xf>
    <xf numFmtId="0" fontId="3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vertical="center"/>
    </xf>
    <xf numFmtId="0" fontId="4" fillId="3" borderId="5" xfId="1" applyFont="1" applyFill="1" applyBorder="1" applyAlignment="1">
      <alignment vertical="center"/>
    </xf>
    <xf numFmtId="0" fontId="3" fillId="5" borderId="0" xfId="1" applyFont="1" applyFill="1" applyAlignment="1">
      <alignment vertical="center"/>
    </xf>
    <xf numFmtId="0" fontId="4" fillId="5" borderId="0" xfId="1" applyFont="1" applyFill="1" applyAlignment="1">
      <alignment horizontal="center" vertical="center"/>
    </xf>
    <xf numFmtId="176" fontId="4" fillId="0" borderId="1" xfId="1" applyNumberFormat="1" applyFont="1" applyBorder="1" applyAlignment="1" applyProtection="1">
      <alignment vertical="center"/>
      <protection locked="0"/>
    </xf>
    <xf numFmtId="176" fontId="4" fillId="0" borderId="2" xfId="1" applyNumberFormat="1" applyFont="1" applyBorder="1" applyAlignment="1" applyProtection="1">
      <alignment vertical="center"/>
      <protection locked="0"/>
    </xf>
    <xf numFmtId="0" fontId="4" fillId="4" borderId="0" xfId="0" applyFont="1" applyFill="1" applyAlignment="1">
      <alignment vertical="center" wrapText="1"/>
    </xf>
    <xf numFmtId="0" fontId="4" fillId="4" borderId="0" xfId="1" applyFont="1" applyFill="1"/>
    <xf numFmtId="0" fontId="4" fillId="4" borderId="4" xfId="1" applyFont="1" applyFill="1" applyBorder="1" applyAlignment="1">
      <alignment vertical="center"/>
    </xf>
    <xf numFmtId="176" fontId="4" fillId="4" borderId="4" xfId="1" applyNumberFormat="1" applyFont="1" applyFill="1" applyBorder="1" applyAlignment="1">
      <alignment vertical="center"/>
    </xf>
    <xf numFmtId="176" fontId="4" fillId="4" borderId="3" xfId="1" applyNumberFormat="1" applyFont="1" applyFill="1" applyBorder="1" applyAlignment="1">
      <alignment vertical="center"/>
    </xf>
    <xf numFmtId="0" fontId="3" fillId="3" borderId="0" xfId="1" applyFont="1" applyFill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0" fontId="4" fillId="4" borderId="0" xfId="0" applyFont="1" applyFill="1" applyAlignment="1">
      <alignment horizontal="left" wrapText="1"/>
    </xf>
    <xf numFmtId="176" fontId="4" fillId="5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0" borderId="2" xfId="1" applyFont="1" applyBorder="1" applyAlignment="1" applyProtection="1">
      <alignment vertical="center" shrinkToFit="1"/>
      <protection locked="0"/>
    </xf>
    <xf numFmtId="0" fontId="4" fillId="2" borderId="0" xfId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9" fillId="5" borderId="0" xfId="0" applyFont="1" applyFill="1" applyAlignment="1">
      <alignment vertical="center"/>
    </xf>
    <xf numFmtId="49" fontId="4" fillId="0" borderId="2" xfId="0" applyNumberFormat="1" applyFont="1" applyBorder="1" applyAlignment="1" applyProtection="1">
      <alignment horizontal="right" vertical="center" shrinkToFit="1"/>
      <protection locked="0"/>
    </xf>
    <xf numFmtId="49" fontId="4" fillId="0" borderId="2" xfId="1" applyNumberFormat="1" applyFont="1" applyBorder="1" applyAlignment="1" applyProtection="1">
      <alignment horizontal="right" vertical="center" shrinkToFit="1"/>
      <protection locked="0"/>
    </xf>
    <xf numFmtId="0" fontId="3" fillId="6" borderId="0" xfId="0" applyFont="1" applyFill="1" applyAlignment="1">
      <alignment vertical="center"/>
    </xf>
    <xf numFmtId="176" fontId="4" fillId="5" borderId="7" xfId="0" applyNumberFormat="1" applyFont="1" applyFill="1" applyBorder="1" applyAlignment="1">
      <alignment vertical="center"/>
    </xf>
    <xf numFmtId="176" fontId="4" fillId="5" borderId="0" xfId="0" applyNumberFormat="1" applyFont="1" applyFill="1" applyAlignment="1">
      <alignment horizontal="left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horizontal="left"/>
    </xf>
    <xf numFmtId="176" fontId="4" fillId="6" borderId="0" xfId="0" applyNumberFormat="1" applyFont="1" applyFill="1" applyAlignment="1">
      <alignment vertical="center"/>
    </xf>
    <xf numFmtId="0" fontId="5" fillId="6" borderId="0" xfId="0" applyFont="1" applyFill="1"/>
    <xf numFmtId="176" fontId="4" fillId="0" borderId="0" xfId="0" applyNumberFormat="1" applyFont="1" applyAlignment="1">
      <alignment vertical="center"/>
    </xf>
    <xf numFmtId="0" fontId="4" fillId="6" borderId="0" xfId="1" applyFont="1" applyFill="1" applyAlignment="1">
      <alignment vertical="center"/>
    </xf>
    <xf numFmtId="0" fontId="3" fillId="6" borderId="0" xfId="1" applyFont="1" applyFill="1" applyAlignment="1">
      <alignment vertical="center"/>
    </xf>
    <xf numFmtId="176" fontId="4" fillId="6" borderId="0" xfId="1" applyNumberFormat="1" applyFont="1" applyFill="1" applyAlignment="1">
      <alignment vertical="center"/>
    </xf>
    <xf numFmtId="0" fontId="4" fillId="6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Q1021"/>
  <sheetViews>
    <sheetView tabSelected="1" zoomScale="85" zoomScaleNormal="85" workbookViewId="0">
      <selection activeCell="D2" sqref="D2"/>
    </sheetView>
  </sheetViews>
  <sheetFormatPr defaultColWidth="14.453125" defaultRowHeight="15" customHeight="1" x14ac:dyDescent="0.35"/>
  <cols>
    <col min="1" max="1" width="3.81640625" style="8" customWidth="1"/>
    <col min="2" max="2" width="33.81640625" style="3" customWidth="1"/>
    <col min="3" max="3" width="3.81640625" style="3" customWidth="1"/>
    <col min="4" max="4" width="30.81640625" style="3" customWidth="1"/>
    <col min="5" max="5" width="3.6328125" style="3" customWidth="1"/>
    <col min="6" max="6" width="27.81640625" style="3" customWidth="1"/>
    <col min="7" max="7" width="3.81640625" style="3" customWidth="1"/>
    <col min="8" max="8" width="27.81640625" style="3" customWidth="1"/>
    <col min="9" max="9" width="3.81640625" style="3" customWidth="1"/>
    <col min="10" max="10" width="27.81640625" style="3" customWidth="1"/>
    <col min="11" max="11" width="5.81640625" style="3" customWidth="1"/>
    <col min="12" max="12" width="25.81640625" style="3" customWidth="1"/>
    <col min="13" max="13" width="8.6328125" style="3" hidden="1" customWidth="1"/>
    <col min="14" max="14" width="3.81640625" style="3" hidden="1" customWidth="1"/>
    <col min="15" max="15" width="8.6328125" style="3" hidden="1" customWidth="1"/>
    <col min="16" max="16" width="3.81640625" style="3" hidden="1" customWidth="1"/>
    <col min="17" max="17" width="8.6328125" style="3" hidden="1" customWidth="1"/>
    <col min="18" max="29" width="8.6328125" style="3" customWidth="1"/>
    <col min="30" max="16384" width="14.453125" style="3"/>
  </cols>
  <sheetData>
    <row r="1" spans="1:17" ht="25" customHeight="1" thickBot="1" x14ac:dyDescent="0.65">
      <c r="A1" s="6">
        <v>1</v>
      </c>
      <c r="B1" s="99" t="s">
        <v>41</v>
      </c>
      <c r="C1" s="1"/>
      <c r="D1" s="79" t="s">
        <v>3</v>
      </c>
      <c r="E1" s="1"/>
      <c r="F1" s="79" t="s">
        <v>15</v>
      </c>
      <c r="G1" s="1"/>
      <c r="H1" s="79" t="s">
        <v>57</v>
      </c>
      <c r="I1" s="1"/>
      <c r="M1" s="4" t="s">
        <v>13</v>
      </c>
    </row>
    <row r="2" spans="1:17" ht="25" customHeight="1" thickBot="1" x14ac:dyDescent="0.4">
      <c r="A2" s="6"/>
      <c r="B2" s="99"/>
      <c r="C2" s="1"/>
      <c r="D2" s="5"/>
      <c r="E2" s="6"/>
      <c r="F2" s="7"/>
      <c r="G2" s="1"/>
      <c r="H2" s="12"/>
      <c r="I2" s="1"/>
      <c r="M2" s="3">
        <f>SUM(F9:F16)</f>
        <v>0</v>
      </c>
      <c r="N2" s="3" t="s">
        <v>0</v>
      </c>
    </row>
    <row r="3" spans="1:17" ht="10" customHeight="1" x14ac:dyDescent="0.35">
      <c r="A3" s="6"/>
      <c r="B3" s="99"/>
      <c r="C3" s="1"/>
      <c r="D3" s="36"/>
      <c r="E3" s="6"/>
      <c r="F3" s="2"/>
      <c r="G3" s="1"/>
      <c r="H3" s="1"/>
      <c r="I3" s="1"/>
    </row>
    <row r="4" spans="1:17" ht="10" customHeight="1" x14ac:dyDescent="0.35">
      <c r="D4" s="8"/>
      <c r="E4" s="8"/>
      <c r="H4" s="9"/>
      <c r="J4" s="10"/>
    </row>
    <row r="5" spans="1:17" ht="26.25" customHeight="1" thickBot="1" x14ac:dyDescent="0.65">
      <c r="A5" s="16">
        <v>2</v>
      </c>
      <c r="B5" s="16" t="s">
        <v>16</v>
      </c>
      <c r="C5" s="15"/>
      <c r="D5" s="82" t="s">
        <v>59</v>
      </c>
      <c r="E5" s="16"/>
      <c r="F5" s="15"/>
      <c r="G5" s="15"/>
      <c r="H5" s="17"/>
      <c r="I5" s="15"/>
      <c r="J5" s="37"/>
      <c r="K5" s="15"/>
    </row>
    <row r="6" spans="1:17" ht="25" customHeight="1" thickBot="1" x14ac:dyDescent="0.4">
      <c r="A6" s="16"/>
      <c r="B6" s="16" t="s">
        <v>32</v>
      </c>
      <c r="C6" s="15"/>
      <c r="D6" s="5"/>
      <c r="E6" s="16"/>
      <c r="F6" s="15"/>
      <c r="G6" s="15"/>
      <c r="H6" s="17"/>
      <c r="I6" s="15"/>
      <c r="J6" s="37"/>
      <c r="K6" s="15"/>
    </row>
    <row r="7" spans="1:17" ht="10" customHeight="1" x14ac:dyDescent="0.35">
      <c r="A7" s="16"/>
      <c r="B7" s="16"/>
      <c r="C7" s="15"/>
      <c r="D7" s="17"/>
      <c r="E7" s="16"/>
      <c r="F7" s="15"/>
      <c r="G7" s="15"/>
      <c r="H7" s="17"/>
      <c r="I7" s="15"/>
      <c r="J7" s="37"/>
      <c r="K7" s="15"/>
    </row>
    <row r="8" spans="1:17" ht="25" customHeight="1" thickBot="1" x14ac:dyDescent="0.4">
      <c r="A8" s="16"/>
      <c r="B8" s="15"/>
      <c r="C8" s="15"/>
      <c r="D8" s="17" t="s">
        <v>35</v>
      </c>
      <c r="E8" s="16"/>
      <c r="F8" s="17" t="s">
        <v>26</v>
      </c>
      <c r="G8" s="16"/>
      <c r="H8" s="17" t="s">
        <v>27</v>
      </c>
      <c r="I8" s="15"/>
      <c r="J8" s="21" t="s">
        <v>45</v>
      </c>
      <c r="K8" s="15"/>
      <c r="M8" s="3" t="s">
        <v>10</v>
      </c>
    </row>
    <row r="9" spans="1:17" ht="25" customHeight="1" thickBot="1" x14ac:dyDescent="0.4">
      <c r="A9" s="16"/>
      <c r="B9" s="15"/>
      <c r="C9" s="15"/>
      <c r="D9" s="11"/>
      <c r="E9" s="18" t="s">
        <v>1</v>
      </c>
      <c r="F9" s="11"/>
      <c r="G9" s="18" t="s">
        <v>2</v>
      </c>
      <c r="H9" s="19">
        <f t="shared" ref="H9:H16" si="0">D9*F9</f>
        <v>0</v>
      </c>
      <c r="I9" s="15"/>
      <c r="J9" s="84"/>
      <c r="K9" s="15"/>
      <c r="M9" s="3">
        <f>IF(J9="￥50000",H9,0)</f>
        <v>0</v>
      </c>
      <c r="O9" s="3">
        <f>IF(J9="￥20000",H9,0)</f>
        <v>0</v>
      </c>
      <c r="Q9" s="3">
        <f>IF(J9="￥80000",H9,0)</f>
        <v>0</v>
      </c>
    </row>
    <row r="10" spans="1:17" ht="25" customHeight="1" thickBot="1" x14ac:dyDescent="0.4">
      <c r="A10" s="16"/>
      <c r="B10" s="15"/>
      <c r="C10" s="15"/>
      <c r="D10" s="11"/>
      <c r="E10" s="18" t="s">
        <v>1</v>
      </c>
      <c r="F10" s="11"/>
      <c r="G10" s="18" t="s">
        <v>2</v>
      </c>
      <c r="H10" s="19">
        <f t="shared" si="0"/>
        <v>0</v>
      </c>
      <c r="I10" s="15"/>
      <c r="J10" s="84"/>
      <c r="K10" s="15"/>
      <c r="M10" s="3">
        <f t="shared" ref="M10:M11" si="1">IF(J10="￥50000",H10,0)</f>
        <v>0</v>
      </c>
      <c r="O10" s="3">
        <f t="shared" ref="O10:O11" si="2">IF(J10="￥20000",H10,0)</f>
        <v>0</v>
      </c>
      <c r="Q10" s="3">
        <f t="shared" ref="Q10:Q16" si="3">IF(J10="￥80000",H10,0)</f>
        <v>0</v>
      </c>
    </row>
    <row r="11" spans="1:17" ht="25" customHeight="1" thickBot="1" x14ac:dyDescent="0.4">
      <c r="A11" s="16"/>
      <c r="B11" s="15"/>
      <c r="C11" s="15"/>
      <c r="D11" s="11"/>
      <c r="E11" s="18" t="s">
        <v>1</v>
      </c>
      <c r="F11" s="11"/>
      <c r="G11" s="18" t="s">
        <v>2</v>
      </c>
      <c r="H11" s="19">
        <f t="shared" si="0"/>
        <v>0</v>
      </c>
      <c r="I11" s="15"/>
      <c r="J11" s="84"/>
      <c r="K11" s="15"/>
      <c r="M11" s="3">
        <f t="shared" si="1"/>
        <v>0</v>
      </c>
      <c r="O11" s="3">
        <f t="shared" si="2"/>
        <v>0</v>
      </c>
      <c r="Q11" s="3">
        <f t="shared" si="3"/>
        <v>0</v>
      </c>
    </row>
    <row r="12" spans="1:17" ht="25" customHeight="1" thickBot="1" x14ac:dyDescent="0.4">
      <c r="A12" s="16"/>
      <c r="B12" s="15"/>
      <c r="C12" s="15"/>
      <c r="D12" s="11"/>
      <c r="E12" s="18" t="s">
        <v>1</v>
      </c>
      <c r="F12" s="11"/>
      <c r="G12" s="18" t="s">
        <v>2</v>
      </c>
      <c r="H12" s="19">
        <f t="shared" si="0"/>
        <v>0</v>
      </c>
      <c r="I12" s="15"/>
      <c r="J12" s="84"/>
      <c r="K12" s="15"/>
      <c r="M12" s="3">
        <f t="shared" ref="M12:M16" si="4">IF(J12="￥50000",H12,0)</f>
        <v>0</v>
      </c>
      <c r="O12" s="3">
        <f t="shared" ref="O12:O16" si="5">IF(J12="￥20000",H12,0)</f>
        <v>0</v>
      </c>
      <c r="Q12" s="3">
        <f t="shared" si="3"/>
        <v>0</v>
      </c>
    </row>
    <row r="13" spans="1:17" ht="25" customHeight="1" thickBot="1" x14ac:dyDescent="0.4">
      <c r="A13" s="16"/>
      <c r="B13" s="15"/>
      <c r="C13" s="15"/>
      <c r="D13" s="11"/>
      <c r="E13" s="18" t="s">
        <v>1</v>
      </c>
      <c r="F13" s="11"/>
      <c r="G13" s="18" t="s">
        <v>2</v>
      </c>
      <c r="H13" s="19">
        <f t="shared" si="0"/>
        <v>0</v>
      </c>
      <c r="I13" s="15"/>
      <c r="J13" s="84"/>
      <c r="K13" s="15"/>
      <c r="M13" s="3">
        <f t="shared" si="4"/>
        <v>0</v>
      </c>
      <c r="O13" s="3">
        <f t="shared" si="5"/>
        <v>0</v>
      </c>
      <c r="Q13" s="3">
        <f t="shared" si="3"/>
        <v>0</v>
      </c>
    </row>
    <row r="14" spans="1:17" ht="25" customHeight="1" thickBot="1" x14ac:dyDescent="0.4">
      <c r="A14" s="16"/>
      <c r="B14" s="15"/>
      <c r="C14" s="15"/>
      <c r="D14" s="11"/>
      <c r="E14" s="18" t="s">
        <v>1</v>
      </c>
      <c r="F14" s="11"/>
      <c r="G14" s="18" t="s">
        <v>2</v>
      </c>
      <c r="H14" s="19">
        <f t="shared" si="0"/>
        <v>0</v>
      </c>
      <c r="I14" s="15"/>
      <c r="J14" s="84"/>
      <c r="K14" s="15"/>
      <c r="M14" s="3">
        <f t="shared" si="4"/>
        <v>0</v>
      </c>
      <c r="O14" s="3">
        <f t="shared" si="5"/>
        <v>0</v>
      </c>
      <c r="Q14" s="3">
        <f t="shared" si="3"/>
        <v>0</v>
      </c>
    </row>
    <row r="15" spans="1:17" ht="25" customHeight="1" thickBot="1" x14ac:dyDescent="0.4">
      <c r="A15" s="16"/>
      <c r="B15" s="15"/>
      <c r="C15" s="15"/>
      <c r="D15" s="11"/>
      <c r="E15" s="18" t="s">
        <v>1</v>
      </c>
      <c r="F15" s="11"/>
      <c r="G15" s="18" t="s">
        <v>2</v>
      </c>
      <c r="H15" s="19">
        <f t="shared" si="0"/>
        <v>0</v>
      </c>
      <c r="I15" s="15"/>
      <c r="J15" s="84"/>
      <c r="K15" s="15"/>
      <c r="M15" s="3">
        <f t="shared" si="4"/>
        <v>0</v>
      </c>
      <c r="O15" s="3">
        <f t="shared" si="5"/>
        <v>0</v>
      </c>
      <c r="Q15" s="3">
        <f t="shared" si="3"/>
        <v>0</v>
      </c>
    </row>
    <row r="16" spans="1:17" ht="25" customHeight="1" thickBot="1" x14ac:dyDescent="0.4">
      <c r="A16" s="16"/>
      <c r="B16" s="15"/>
      <c r="C16" s="15"/>
      <c r="D16" s="11"/>
      <c r="E16" s="18" t="s">
        <v>1</v>
      </c>
      <c r="F16" s="11"/>
      <c r="G16" s="18" t="s">
        <v>2</v>
      </c>
      <c r="H16" s="19">
        <f t="shared" si="0"/>
        <v>0</v>
      </c>
      <c r="I16" s="15"/>
      <c r="J16" s="84"/>
      <c r="K16" s="15"/>
      <c r="M16" s="3">
        <f t="shared" si="4"/>
        <v>0</v>
      </c>
      <c r="O16" s="3">
        <f t="shared" si="5"/>
        <v>0</v>
      </c>
      <c r="Q16" s="3">
        <f t="shared" si="3"/>
        <v>0</v>
      </c>
    </row>
    <row r="17" spans="1:17" ht="10" customHeight="1" x14ac:dyDescent="0.35">
      <c r="A17" s="16"/>
      <c r="B17" s="15"/>
      <c r="C17" s="15"/>
      <c r="D17" s="15"/>
      <c r="E17" s="18"/>
      <c r="F17" s="15"/>
      <c r="G17" s="18"/>
      <c r="H17" s="15"/>
      <c r="I17" s="15"/>
      <c r="J17" s="37"/>
      <c r="K17" s="15"/>
      <c r="M17" s="3">
        <f>SUM(M9:M16)/1000</f>
        <v>0</v>
      </c>
      <c r="O17" s="3">
        <f>SUM(O9:O16)/1000</f>
        <v>0</v>
      </c>
      <c r="Q17" s="3">
        <f>SUM(Q9:Q16)/1000</f>
        <v>0</v>
      </c>
    </row>
    <row r="18" spans="1:17" ht="35.4" customHeight="1" thickBot="1" x14ac:dyDescent="0.65">
      <c r="A18" s="16"/>
      <c r="B18" s="15"/>
      <c r="C18" s="15"/>
      <c r="D18" s="22" t="s">
        <v>17</v>
      </c>
      <c r="E18" s="15"/>
      <c r="F18" s="15"/>
      <c r="G18" s="16"/>
      <c r="H18" s="20" t="s">
        <v>36</v>
      </c>
      <c r="I18" s="15"/>
      <c r="J18" s="20" t="s">
        <v>37</v>
      </c>
      <c r="K18" s="15"/>
      <c r="M18" s="3">
        <f>IFERROR(ROUND(MIN(D21,D19)*M17/D19,3),0)</f>
        <v>0</v>
      </c>
      <c r="O18" s="3">
        <f>IFERROR(ROUND(MIN(D21,D19)*O17/D19,3),0)</f>
        <v>0</v>
      </c>
      <c r="Q18" s="3">
        <f>IFERROR(ROUND(MIN(D21,D19)*Q17/D19,3),0)</f>
        <v>0</v>
      </c>
    </row>
    <row r="19" spans="1:17" ht="25" customHeight="1" thickBot="1" x14ac:dyDescent="0.4">
      <c r="A19" s="16"/>
      <c r="B19" s="15"/>
      <c r="C19" s="15"/>
      <c r="D19" s="19">
        <f>SUM(H9:H16)/1000</f>
        <v>0</v>
      </c>
      <c r="E19" s="15"/>
      <c r="F19" s="15"/>
      <c r="G19" s="16"/>
      <c r="H19" s="38"/>
      <c r="I19" s="15"/>
      <c r="J19" s="38"/>
      <c r="K19" s="15"/>
      <c r="M19" s="3">
        <f>IFERROR(ROUND(M18,2)*50000,0)</f>
        <v>0</v>
      </c>
      <c r="O19" s="3">
        <f>IFERROR(ROUND(O18,2)*20000,0)</f>
        <v>0</v>
      </c>
      <c r="Q19" s="3">
        <f>IFERROR(ROUND(Q18,2)*80000,0)</f>
        <v>0</v>
      </c>
    </row>
    <row r="20" spans="1:17" ht="25" customHeight="1" thickBot="1" x14ac:dyDescent="0.65">
      <c r="A20" s="16"/>
      <c r="B20" s="15"/>
      <c r="C20" s="15"/>
      <c r="D20" s="100" t="s">
        <v>46</v>
      </c>
      <c r="E20" s="100"/>
      <c r="F20" s="59" t="s">
        <v>28</v>
      </c>
      <c r="G20" s="16"/>
      <c r="H20" s="15"/>
      <c r="I20" s="15"/>
      <c r="J20" s="15"/>
      <c r="K20" s="15"/>
      <c r="M20" s="3">
        <f>SUM(IF(H19="設置あり",D35*10000,0),IF(J19="設置あり",D35*20000,0))</f>
        <v>0</v>
      </c>
    </row>
    <row r="21" spans="1:17" ht="25" customHeight="1" thickBot="1" x14ac:dyDescent="0.4">
      <c r="A21" s="16"/>
      <c r="B21" s="15"/>
      <c r="C21" s="15"/>
      <c r="D21" s="11"/>
      <c r="E21" s="16"/>
      <c r="F21" s="19">
        <f>ROUND(MIN(D21,D19),2)</f>
        <v>0</v>
      </c>
      <c r="G21" s="16"/>
      <c r="H21" s="15" t="s">
        <v>58</v>
      </c>
      <c r="I21" s="15"/>
      <c r="J21" s="15"/>
      <c r="K21" s="15"/>
      <c r="L21" s="94"/>
    </row>
    <row r="22" spans="1:17" ht="10" customHeight="1" x14ac:dyDescent="0.35">
      <c r="A22" s="16"/>
      <c r="B22" s="15"/>
      <c r="C22" s="15"/>
      <c r="D22" s="15"/>
      <c r="E22" s="16"/>
      <c r="F22" s="15"/>
      <c r="G22" s="16"/>
      <c r="H22" s="15"/>
      <c r="I22" s="15"/>
      <c r="J22" s="15"/>
      <c r="K22" s="15"/>
    </row>
    <row r="23" spans="1:17" ht="10" customHeight="1" x14ac:dyDescent="0.35">
      <c r="G23" s="8"/>
    </row>
    <row r="24" spans="1:17" ht="35" customHeight="1" thickBot="1" x14ac:dyDescent="0.4">
      <c r="A24" s="34">
        <v>3</v>
      </c>
      <c r="B24" s="34" t="s">
        <v>18</v>
      </c>
      <c r="C24" s="102" t="s">
        <v>55</v>
      </c>
      <c r="D24" s="102"/>
      <c r="E24" s="102"/>
      <c r="F24" s="89" t="s">
        <v>19</v>
      </c>
      <c r="G24" s="89"/>
      <c r="H24" s="89" t="s">
        <v>20</v>
      </c>
      <c r="I24" s="89"/>
      <c r="J24" s="33" t="s">
        <v>48</v>
      </c>
      <c r="K24" s="33"/>
    </row>
    <row r="25" spans="1:17" ht="25" customHeight="1" thickBot="1" x14ac:dyDescent="0.7">
      <c r="A25" s="34"/>
      <c r="B25" s="83" t="s">
        <v>38</v>
      </c>
      <c r="C25" s="33"/>
      <c r="D25" s="13"/>
      <c r="E25" s="34" t="s">
        <v>49</v>
      </c>
      <c r="F25" s="14"/>
      <c r="G25" s="34" t="s">
        <v>49</v>
      </c>
      <c r="H25" s="14"/>
      <c r="I25" s="34" t="s">
        <v>50</v>
      </c>
      <c r="J25" s="14"/>
      <c r="K25" s="35"/>
    </row>
    <row r="26" spans="1:17" ht="25" customHeight="1" thickBot="1" x14ac:dyDescent="0.7">
      <c r="A26" s="34"/>
      <c r="B26" s="83"/>
      <c r="C26" s="33"/>
      <c r="D26" s="88" t="s">
        <v>51</v>
      </c>
      <c r="E26" s="34"/>
      <c r="F26" s="78"/>
      <c r="G26" s="34"/>
      <c r="H26" s="78"/>
      <c r="I26" s="34"/>
      <c r="J26" s="78"/>
      <c r="K26" s="35"/>
    </row>
    <row r="27" spans="1:17" ht="25" customHeight="1" thickTop="1" thickBot="1" x14ac:dyDescent="0.7">
      <c r="A27" s="34"/>
      <c r="B27" s="83"/>
      <c r="C27" s="34" t="s">
        <v>52</v>
      </c>
      <c r="D27" s="87">
        <f>SUM(D25,F25,H25)-J25</f>
        <v>0</v>
      </c>
      <c r="E27" s="34"/>
      <c r="F27" s="78"/>
      <c r="G27" s="34"/>
      <c r="H27" s="78"/>
      <c r="I27" s="34"/>
      <c r="J27" s="78"/>
      <c r="K27" s="35"/>
    </row>
    <row r="28" spans="1:17" ht="10" customHeight="1" thickTop="1" x14ac:dyDescent="0.35">
      <c r="A28" s="34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7" ht="10" customHeight="1" x14ac:dyDescent="0.35"/>
    <row r="30" spans="1:17" ht="25" customHeight="1" thickBot="1" x14ac:dyDescent="0.65">
      <c r="A30" s="86">
        <v>4</v>
      </c>
      <c r="B30" s="101" t="s">
        <v>56</v>
      </c>
      <c r="C30" s="90"/>
      <c r="D30" s="91" t="s">
        <v>54</v>
      </c>
      <c r="E30" s="90"/>
      <c r="F30" s="90"/>
      <c r="G30" s="90"/>
      <c r="H30" s="90"/>
      <c r="I30" s="90"/>
      <c r="J30" s="90"/>
      <c r="K30" s="90"/>
    </row>
    <row r="31" spans="1:17" ht="25" customHeight="1" thickBot="1" x14ac:dyDescent="0.7">
      <c r="A31" s="86"/>
      <c r="B31" s="101"/>
      <c r="C31" s="90"/>
      <c r="D31" s="14"/>
      <c r="E31" s="86"/>
      <c r="F31" s="92"/>
      <c r="G31" s="90"/>
      <c r="H31" s="92"/>
      <c r="I31" s="90"/>
      <c r="J31" s="92"/>
      <c r="K31" s="93"/>
    </row>
    <row r="32" spans="1:17" ht="10" customHeight="1" x14ac:dyDescent="0.35">
      <c r="A32" s="86"/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1:13" ht="10" customHeight="1" x14ac:dyDescent="0.35"/>
    <row r="34" spans="1:13" ht="25" customHeight="1" x14ac:dyDescent="0.6">
      <c r="A34" s="30">
        <v>5</v>
      </c>
      <c r="B34" s="30" t="s">
        <v>21</v>
      </c>
      <c r="C34" s="23"/>
      <c r="D34" s="26" t="s">
        <v>47</v>
      </c>
      <c r="E34" s="23"/>
      <c r="F34" s="23"/>
      <c r="G34" s="23"/>
      <c r="H34" s="23"/>
      <c r="I34" s="23"/>
      <c r="J34" s="23"/>
      <c r="K34" s="23"/>
    </row>
    <row r="35" spans="1:13" ht="25" customHeight="1" x14ac:dyDescent="0.35">
      <c r="A35" s="30"/>
      <c r="B35" s="23" t="s">
        <v>22</v>
      </c>
      <c r="C35" s="23"/>
      <c r="D35" s="24">
        <f>ROUND(MIN(D21,D19),2)</f>
        <v>0</v>
      </c>
      <c r="E35" s="23"/>
      <c r="F35" s="23"/>
      <c r="G35" s="23"/>
      <c r="H35" s="23"/>
      <c r="I35" s="23"/>
      <c r="J35" s="23"/>
      <c r="K35" s="23"/>
      <c r="M35" s="3" t="s">
        <v>14</v>
      </c>
    </row>
    <row r="36" spans="1:13" ht="25" customHeight="1" x14ac:dyDescent="0.6">
      <c r="A36" s="30"/>
      <c r="B36" s="23"/>
      <c r="C36" s="23"/>
      <c r="D36" s="26" t="s">
        <v>42</v>
      </c>
      <c r="E36" s="23"/>
      <c r="F36" s="26" t="s">
        <v>6</v>
      </c>
      <c r="G36" s="26"/>
      <c r="H36" s="26"/>
      <c r="I36" s="26"/>
      <c r="J36" s="26"/>
      <c r="K36" s="23"/>
    </row>
    <row r="37" spans="1:13" ht="25" customHeight="1" x14ac:dyDescent="0.35">
      <c r="A37" s="30"/>
      <c r="B37" s="23"/>
      <c r="C37" s="23"/>
      <c r="D37" s="27">
        <f>IFERROR(ROUNDDOWN(MIN(D25,IF(AND(F2="新築",D35&lt;=3.6,D35*120000&lt;360000),D35*120000,IF(AND(F2="新築",D35&lt;=3.6,D35*120000&gt;=360000),360000,IF(AND(F2="新築",D35&gt;3.6),D35*100000,IF(AND(F2="既存",D35&lt;=3.75,D35*150000&lt;450000),D35*150000,IF(AND(F2="既存",D35&lt;=3.75,D35*150000&gt;=450000),450000,IF(AND(F2="既存",D35&gt;3.75),D35*120000,""))))))),-3),0)</f>
        <v>0</v>
      </c>
      <c r="E37" s="23"/>
      <c r="F37" s="27">
        <f>ROUNDDOWN(SUM(M19,O19,Q19,M20),-3)</f>
        <v>0</v>
      </c>
      <c r="G37" s="28"/>
      <c r="H37" s="28"/>
      <c r="I37" s="28"/>
      <c r="J37" s="28"/>
      <c r="K37" s="23"/>
    </row>
    <row r="38" spans="1:13" ht="25" customHeight="1" x14ac:dyDescent="0.6">
      <c r="A38" s="30"/>
      <c r="B38" s="23"/>
      <c r="C38" s="23"/>
      <c r="D38" s="26" t="s">
        <v>7</v>
      </c>
      <c r="E38" s="23"/>
      <c r="F38" s="26" t="s">
        <v>8</v>
      </c>
      <c r="G38" s="23"/>
      <c r="H38" s="29" t="s">
        <v>9</v>
      </c>
      <c r="I38" s="29"/>
      <c r="J38" s="29"/>
      <c r="K38" s="23"/>
    </row>
    <row r="39" spans="1:13" ht="25" customHeight="1" x14ac:dyDescent="0.35">
      <c r="A39" s="30"/>
      <c r="B39" s="23"/>
      <c r="C39" s="23"/>
      <c r="D39" s="27">
        <f>ROUNDDOWN(IF(F25="",0,MIN(IF(AND(F2="既存",D2="戸建",D6="陸屋根上乗せ工事あり"),D35*100000,IF(AND(D2="集合",D6="陸屋根上乗せ工事あり"),D35*200000,0)),F25)),-3)</f>
        <v>0</v>
      </c>
      <c r="E39" s="23"/>
      <c r="F39" s="27">
        <f>ROUNDDOWN(IF(H25="",0,MIN(IF(AND(F2="既存",D6="陸屋根上乗せ工事あり"),D35*180000,0),H25)),-3)</f>
        <v>0</v>
      </c>
      <c r="G39" s="23"/>
      <c r="H39" s="27">
        <f>ROUNDDOWN(D37+F37+D39+F39,-3)</f>
        <v>0</v>
      </c>
      <c r="I39" s="28"/>
      <c r="J39" s="28"/>
      <c r="K39" s="23"/>
    </row>
    <row r="40" spans="1:13" ht="25" customHeight="1" thickBot="1" x14ac:dyDescent="0.65">
      <c r="A40" s="30"/>
      <c r="B40" s="23"/>
      <c r="C40" s="23"/>
      <c r="D40" s="26" t="s">
        <v>53</v>
      </c>
      <c r="E40" s="23"/>
      <c r="F40" s="25" t="s">
        <v>23</v>
      </c>
      <c r="G40" s="23"/>
      <c r="H40" s="31" t="s">
        <v>43</v>
      </c>
      <c r="I40" s="31"/>
      <c r="J40" s="77" t="s">
        <v>25</v>
      </c>
      <c r="K40" s="23"/>
    </row>
    <row r="41" spans="1:13" ht="25" customHeight="1" thickTop="1" thickBot="1" x14ac:dyDescent="0.4">
      <c r="A41" s="30"/>
      <c r="B41" s="23"/>
      <c r="C41" s="23"/>
      <c r="D41" s="27">
        <f>D27-D31</f>
        <v>0</v>
      </c>
      <c r="E41" s="23"/>
      <c r="F41" s="27">
        <f>ROUNDDOWN(MIN(H39,D41),-3)</f>
        <v>0</v>
      </c>
      <c r="G41" s="23"/>
      <c r="H41" s="27">
        <f>IF(AND(H2="瑕疵保険あり",F2="既存"),7000,0)</f>
        <v>0</v>
      </c>
      <c r="I41" s="28"/>
      <c r="J41" s="32">
        <f>SUM(F41,H41)</f>
        <v>0</v>
      </c>
      <c r="K41" s="23"/>
    </row>
    <row r="42" spans="1:13" ht="10" customHeight="1" thickTop="1" x14ac:dyDescent="0.35">
      <c r="A42" s="30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3" ht="26.25" customHeight="1" x14ac:dyDescent="0.35">
      <c r="E43" s="8"/>
      <c r="G43" s="8"/>
    </row>
    <row r="44" spans="1:13" ht="26.25" customHeight="1" x14ac:dyDescent="0.35">
      <c r="E44" s="8"/>
      <c r="G44" s="8"/>
    </row>
    <row r="45" spans="1:13" ht="26.25" customHeight="1" x14ac:dyDescent="0.35">
      <c r="E45" s="8"/>
      <c r="G45" s="8"/>
    </row>
    <row r="46" spans="1:13" ht="26.25" customHeight="1" x14ac:dyDescent="0.35">
      <c r="E46" s="8"/>
      <c r="G46" s="8"/>
    </row>
    <row r="47" spans="1:13" ht="26.25" customHeight="1" x14ac:dyDescent="0.35">
      <c r="E47" s="8"/>
      <c r="G47" s="8"/>
    </row>
    <row r="48" spans="1:13" ht="26.25" customHeight="1" x14ac:dyDescent="0.35">
      <c r="E48" s="8"/>
      <c r="G48" s="8"/>
    </row>
    <row r="49" spans="5:7" ht="26.25" customHeight="1" x14ac:dyDescent="0.35">
      <c r="E49" s="8"/>
      <c r="G49" s="8"/>
    </row>
    <row r="50" spans="5:7" ht="26.25" customHeight="1" x14ac:dyDescent="0.35">
      <c r="E50" s="8"/>
      <c r="G50" s="8"/>
    </row>
    <row r="51" spans="5:7" ht="26.25" customHeight="1" x14ac:dyDescent="0.35">
      <c r="E51" s="8"/>
      <c r="G51" s="8"/>
    </row>
    <row r="52" spans="5:7" ht="26.25" customHeight="1" x14ac:dyDescent="0.35">
      <c r="E52" s="8"/>
      <c r="G52" s="8"/>
    </row>
    <row r="53" spans="5:7" ht="26.25" customHeight="1" x14ac:dyDescent="0.35">
      <c r="E53" s="8"/>
      <c r="G53" s="8"/>
    </row>
    <row r="54" spans="5:7" ht="26.25" customHeight="1" x14ac:dyDescent="0.35">
      <c r="E54" s="8"/>
      <c r="G54" s="8"/>
    </row>
    <row r="55" spans="5:7" ht="26.25" customHeight="1" x14ac:dyDescent="0.35">
      <c r="E55" s="8"/>
      <c r="G55" s="8"/>
    </row>
    <row r="56" spans="5:7" ht="26.25" customHeight="1" x14ac:dyDescent="0.35">
      <c r="E56" s="8"/>
      <c r="G56" s="8"/>
    </row>
    <row r="57" spans="5:7" ht="26.25" customHeight="1" x14ac:dyDescent="0.35">
      <c r="E57" s="8"/>
      <c r="G57" s="8"/>
    </row>
    <row r="58" spans="5:7" ht="26.25" customHeight="1" x14ac:dyDescent="0.35">
      <c r="E58" s="8"/>
      <c r="G58" s="8"/>
    </row>
    <row r="59" spans="5:7" ht="26.25" customHeight="1" x14ac:dyDescent="0.35">
      <c r="E59" s="8"/>
      <c r="G59" s="8"/>
    </row>
    <row r="60" spans="5:7" ht="26.25" customHeight="1" x14ac:dyDescent="0.35">
      <c r="E60" s="8"/>
      <c r="G60" s="8"/>
    </row>
    <row r="61" spans="5:7" ht="26.25" customHeight="1" x14ac:dyDescent="0.35">
      <c r="E61" s="8"/>
      <c r="G61" s="8"/>
    </row>
    <row r="62" spans="5:7" ht="26.25" customHeight="1" x14ac:dyDescent="0.35">
      <c r="E62" s="8"/>
      <c r="G62" s="8"/>
    </row>
    <row r="63" spans="5:7" ht="26.25" customHeight="1" x14ac:dyDescent="0.35">
      <c r="E63" s="8"/>
      <c r="G63" s="8"/>
    </row>
    <row r="64" spans="5:7" ht="26.25" customHeight="1" x14ac:dyDescent="0.35">
      <c r="E64" s="8"/>
      <c r="G64" s="8"/>
    </row>
    <row r="65" spans="5:7" ht="26.25" customHeight="1" x14ac:dyDescent="0.35">
      <c r="E65" s="8"/>
      <c r="G65" s="8"/>
    </row>
    <row r="66" spans="5:7" ht="26.25" customHeight="1" x14ac:dyDescent="0.35">
      <c r="E66" s="8"/>
      <c r="G66" s="8"/>
    </row>
    <row r="67" spans="5:7" ht="26.25" customHeight="1" x14ac:dyDescent="0.35">
      <c r="E67" s="8"/>
      <c r="G67" s="8"/>
    </row>
    <row r="68" spans="5:7" ht="26.25" customHeight="1" x14ac:dyDescent="0.35">
      <c r="E68" s="8"/>
      <c r="G68" s="8"/>
    </row>
    <row r="69" spans="5:7" ht="26.25" customHeight="1" x14ac:dyDescent="0.35">
      <c r="E69" s="8"/>
      <c r="G69" s="8"/>
    </row>
    <row r="70" spans="5:7" ht="26.25" customHeight="1" x14ac:dyDescent="0.35">
      <c r="E70" s="8"/>
      <c r="G70" s="8"/>
    </row>
    <row r="71" spans="5:7" ht="26.25" customHeight="1" x14ac:dyDescent="0.35">
      <c r="E71" s="8"/>
      <c r="G71" s="8"/>
    </row>
    <row r="72" spans="5:7" ht="26.25" customHeight="1" x14ac:dyDescent="0.35">
      <c r="E72" s="8"/>
      <c r="G72" s="8"/>
    </row>
    <row r="73" spans="5:7" ht="26.25" customHeight="1" x14ac:dyDescent="0.35">
      <c r="E73" s="8"/>
      <c r="G73" s="8"/>
    </row>
    <row r="74" spans="5:7" ht="26.25" customHeight="1" x14ac:dyDescent="0.35">
      <c r="E74" s="8"/>
      <c r="G74" s="8"/>
    </row>
    <row r="75" spans="5:7" ht="26.25" customHeight="1" x14ac:dyDescent="0.35">
      <c r="E75" s="8"/>
      <c r="G75" s="8"/>
    </row>
    <row r="76" spans="5:7" ht="26.25" customHeight="1" x14ac:dyDescent="0.35">
      <c r="E76" s="8"/>
      <c r="G76" s="8"/>
    </row>
    <row r="77" spans="5:7" ht="26.25" customHeight="1" x14ac:dyDescent="0.35">
      <c r="E77" s="8"/>
      <c r="G77" s="8"/>
    </row>
    <row r="78" spans="5:7" ht="26.25" customHeight="1" x14ac:dyDescent="0.35">
      <c r="E78" s="8"/>
      <c r="G78" s="8"/>
    </row>
    <row r="79" spans="5:7" ht="26.25" customHeight="1" x14ac:dyDescent="0.35">
      <c r="E79" s="8"/>
      <c r="G79" s="8"/>
    </row>
    <row r="80" spans="5:7" ht="26.25" customHeight="1" x14ac:dyDescent="0.35">
      <c r="E80" s="8"/>
      <c r="G80" s="8"/>
    </row>
    <row r="81" spans="5:7" ht="26.25" customHeight="1" x14ac:dyDescent="0.35">
      <c r="E81" s="8"/>
      <c r="G81" s="8"/>
    </row>
    <row r="82" spans="5:7" ht="26.25" customHeight="1" x14ac:dyDescent="0.35">
      <c r="E82" s="8"/>
      <c r="G82" s="8"/>
    </row>
    <row r="83" spans="5:7" ht="26.25" customHeight="1" x14ac:dyDescent="0.35">
      <c r="E83" s="8"/>
      <c r="G83" s="8"/>
    </row>
    <row r="84" spans="5:7" ht="26.25" customHeight="1" x14ac:dyDescent="0.35">
      <c r="E84" s="8"/>
      <c r="G84" s="8"/>
    </row>
    <row r="85" spans="5:7" ht="26.25" customHeight="1" x14ac:dyDescent="0.35">
      <c r="E85" s="8"/>
      <c r="G85" s="8"/>
    </row>
    <row r="86" spans="5:7" ht="26.25" customHeight="1" x14ac:dyDescent="0.35">
      <c r="E86" s="8"/>
      <c r="G86" s="8"/>
    </row>
    <row r="87" spans="5:7" ht="26.25" customHeight="1" x14ac:dyDescent="0.35">
      <c r="E87" s="8"/>
      <c r="G87" s="8"/>
    </row>
    <row r="88" spans="5:7" ht="26.25" customHeight="1" x14ac:dyDescent="0.35">
      <c r="E88" s="8"/>
      <c r="G88" s="8"/>
    </row>
    <row r="89" spans="5:7" ht="26.25" customHeight="1" x14ac:dyDescent="0.35">
      <c r="E89" s="8"/>
      <c r="G89" s="8"/>
    </row>
    <row r="90" spans="5:7" ht="26.25" customHeight="1" x14ac:dyDescent="0.35">
      <c r="E90" s="8"/>
      <c r="G90" s="8"/>
    </row>
    <row r="91" spans="5:7" ht="26.25" customHeight="1" x14ac:dyDescent="0.35">
      <c r="E91" s="8"/>
      <c r="G91" s="8"/>
    </row>
    <row r="92" spans="5:7" ht="26.25" customHeight="1" x14ac:dyDescent="0.35">
      <c r="E92" s="8"/>
      <c r="G92" s="8"/>
    </row>
    <row r="93" spans="5:7" ht="26.25" customHeight="1" x14ac:dyDescent="0.35">
      <c r="E93" s="8"/>
      <c r="G93" s="8"/>
    </row>
    <row r="94" spans="5:7" ht="26.25" customHeight="1" x14ac:dyDescent="0.35">
      <c r="E94" s="8"/>
      <c r="G94" s="8"/>
    </row>
    <row r="95" spans="5:7" ht="26.25" customHeight="1" x14ac:dyDescent="0.35">
      <c r="E95" s="8"/>
      <c r="G95" s="8"/>
    </row>
    <row r="96" spans="5:7" ht="26.25" customHeight="1" x14ac:dyDescent="0.35">
      <c r="E96" s="8"/>
      <c r="G96" s="8"/>
    </row>
    <row r="97" spans="5:7" ht="26.25" customHeight="1" x14ac:dyDescent="0.35">
      <c r="E97" s="8"/>
      <c r="G97" s="8"/>
    </row>
    <row r="98" spans="5:7" ht="26.25" customHeight="1" x14ac:dyDescent="0.35">
      <c r="E98" s="8"/>
      <c r="G98" s="8"/>
    </row>
    <row r="99" spans="5:7" ht="26.25" customHeight="1" x14ac:dyDescent="0.35">
      <c r="E99" s="8"/>
      <c r="G99" s="8"/>
    </row>
    <row r="100" spans="5:7" ht="26.25" customHeight="1" x14ac:dyDescent="0.35">
      <c r="E100" s="8"/>
      <c r="G100" s="8"/>
    </row>
    <row r="101" spans="5:7" ht="26.25" customHeight="1" x14ac:dyDescent="0.35">
      <c r="E101" s="8"/>
      <c r="G101" s="8"/>
    </row>
    <row r="102" spans="5:7" ht="26.25" customHeight="1" x14ac:dyDescent="0.35">
      <c r="E102" s="8"/>
      <c r="G102" s="8"/>
    </row>
    <row r="103" spans="5:7" ht="26.25" customHeight="1" x14ac:dyDescent="0.35">
      <c r="E103" s="8"/>
      <c r="G103" s="8"/>
    </row>
    <row r="104" spans="5:7" ht="26.25" customHeight="1" x14ac:dyDescent="0.35">
      <c r="E104" s="8"/>
      <c r="G104" s="8"/>
    </row>
    <row r="105" spans="5:7" ht="26.25" customHeight="1" x14ac:dyDescent="0.35">
      <c r="E105" s="8"/>
      <c r="G105" s="8"/>
    </row>
    <row r="106" spans="5:7" ht="26.25" customHeight="1" x14ac:dyDescent="0.35">
      <c r="E106" s="8"/>
      <c r="G106" s="8"/>
    </row>
    <row r="107" spans="5:7" ht="26.25" customHeight="1" x14ac:dyDescent="0.35">
      <c r="E107" s="8"/>
      <c r="G107" s="8"/>
    </row>
    <row r="108" spans="5:7" ht="26.25" customHeight="1" x14ac:dyDescent="0.35">
      <c r="E108" s="8"/>
      <c r="G108" s="8"/>
    </row>
    <row r="109" spans="5:7" ht="26.25" customHeight="1" x14ac:dyDescent="0.35">
      <c r="E109" s="8"/>
      <c r="G109" s="8"/>
    </row>
    <row r="110" spans="5:7" ht="26.25" customHeight="1" x14ac:dyDescent="0.35">
      <c r="E110" s="8"/>
      <c r="G110" s="8"/>
    </row>
    <row r="111" spans="5:7" ht="26.25" customHeight="1" x14ac:dyDescent="0.35">
      <c r="E111" s="8"/>
      <c r="G111" s="8"/>
    </row>
    <row r="112" spans="5:7" ht="26.25" customHeight="1" x14ac:dyDescent="0.35">
      <c r="E112" s="8"/>
      <c r="G112" s="8"/>
    </row>
    <row r="113" spans="5:7" ht="26.25" customHeight="1" x14ac:dyDescent="0.35">
      <c r="E113" s="8"/>
      <c r="G113" s="8"/>
    </row>
    <row r="114" spans="5:7" ht="26.25" customHeight="1" x14ac:dyDescent="0.35">
      <c r="E114" s="8"/>
      <c r="G114" s="8"/>
    </row>
    <row r="115" spans="5:7" ht="26.25" customHeight="1" x14ac:dyDescent="0.35">
      <c r="E115" s="8"/>
      <c r="G115" s="8"/>
    </row>
    <row r="116" spans="5:7" ht="26.25" customHeight="1" x14ac:dyDescent="0.35">
      <c r="E116" s="8"/>
      <c r="G116" s="8"/>
    </row>
    <row r="117" spans="5:7" ht="26.25" customHeight="1" x14ac:dyDescent="0.35">
      <c r="E117" s="8"/>
      <c r="G117" s="8"/>
    </row>
    <row r="118" spans="5:7" ht="26.25" customHeight="1" x14ac:dyDescent="0.35">
      <c r="E118" s="8"/>
      <c r="G118" s="8"/>
    </row>
    <row r="119" spans="5:7" ht="26.25" customHeight="1" x14ac:dyDescent="0.35">
      <c r="E119" s="8"/>
      <c r="G119" s="8"/>
    </row>
    <row r="120" spans="5:7" ht="26.25" customHeight="1" x14ac:dyDescent="0.35">
      <c r="E120" s="8"/>
      <c r="G120" s="8"/>
    </row>
    <row r="121" spans="5:7" ht="26.25" customHeight="1" x14ac:dyDescent="0.35">
      <c r="E121" s="8"/>
      <c r="G121" s="8"/>
    </row>
    <row r="122" spans="5:7" ht="26.25" customHeight="1" x14ac:dyDescent="0.35">
      <c r="E122" s="8"/>
      <c r="G122" s="8"/>
    </row>
    <row r="123" spans="5:7" ht="26.25" customHeight="1" x14ac:dyDescent="0.35">
      <c r="E123" s="8"/>
      <c r="G123" s="8"/>
    </row>
    <row r="124" spans="5:7" ht="26.25" customHeight="1" x14ac:dyDescent="0.35">
      <c r="E124" s="8"/>
      <c r="G124" s="8"/>
    </row>
    <row r="125" spans="5:7" ht="26.25" customHeight="1" x14ac:dyDescent="0.35">
      <c r="E125" s="8"/>
      <c r="G125" s="8"/>
    </row>
    <row r="126" spans="5:7" ht="26.25" customHeight="1" x14ac:dyDescent="0.35">
      <c r="E126" s="8"/>
      <c r="G126" s="8"/>
    </row>
    <row r="127" spans="5:7" ht="26.25" customHeight="1" x14ac:dyDescent="0.35">
      <c r="E127" s="8"/>
      <c r="G127" s="8"/>
    </row>
    <row r="128" spans="5:7" ht="26.25" customHeight="1" x14ac:dyDescent="0.35">
      <c r="E128" s="8"/>
      <c r="G128" s="8"/>
    </row>
    <row r="129" spans="5:7" ht="26.25" customHeight="1" x14ac:dyDescent="0.35">
      <c r="E129" s="8"/>
      <c r="G129" s="8"/>
    </row>
    <row r="130" spans="5:7" ht="26.25" customHeight="1" x14ac:dyDescent="0.35">
      <c r="E130" s="8"/>
      <c r="G130" s="8"/>
    </row>
    <row r="131" spans="5:7" ht="26.25" customHeight="1" x14ac:dyDescent="0.35">
      <c r="E131" s="8"/>
      <c r="G131" s="8"/>
    </row>
    <row r="132" spans="5:7" ht="26.25" customHeight="1" x14ac:dyDescent="0.35">
      <c r="E132" s="8"/>
      <c r="G132" s="8"/>
    </row>
    <row r="133" spans="5:7" ht="26.25" customHeight="1" x14ac:dyDescent="0.35">
      <c r="E133" s="8"/>
      <c r="G133" s="8"/>
    </row>
    <row r="134" spans="5:7" ht="26.25" customHeight="1" x14ac:dyDescent="0.35">
      <c r="E134" s="8"/>
      <c r="G134" s="8"/>
    </row>
    <row r="135" spans="5:7" ht="26.25" customHeight="1" x14ac:dyDescent="0.35">
      <c r="E135" s="8"/>
      <c r="G135" s="8"/>
    </row>
    <row r="136" spans="5:7" ht="26.25" customHeight="1" x14ac:dyDescent="0.35">
      <c r="E136" s="8"/>
      <c r="G136" s="8"/>
    </row>
    <row r="137" spans="5:7" ht="26.25" customHeight="1" x14ac:dyDescent="0.35">
      <c r="E137" s="8"/>
      <c r="G137" s="8"/>
    </row>
    <row r="138" spans="5:7" ht="26.25" customHeight="1" x14ac:dyDescent="0.35">
      <c r="E138" s="8"/>
      <c r="G138" s="8"/>
    </row>
    <row r="139" spans="5:7" ht="26.25" customHeight="1" x14ac:dyDescent="0.35">
      <c r="E139" s="8"/>
      <c r="G139" s="8"/>
    </row>
    <row r="140" spans="5:7" ht="26.25" customHeight="1" x14ac:dyDescent="0.35">
      <c r="E140" s="8"/>
      <c r="G140" s="8"/>
    </row>
    <row r="141" spans="5:7" ht="26.25" customHeight="1" x14ac:dyDescent="0.35">
      <c r="E141" s="8"/>
      <c r="G141" s="8"/>
    </row>
    <row r="142" spans="5:7" ht="26.25" customHeight="1" x14ac:dyDescent="0.35">
      <c r="E142" s="8"/>
      <c r="G142" s="8"/>
    </row>
    <row r="143" spans="5:7" ht="26.25" customHeight="1" x14ac:dyDescent="0.35">
      <c r="E143" s="8"/>
      <c r="G143" s="8"/>
    </row>
    <row r="144" spans="5:7" ht="26.25" customHeight="1" x14ac:dyDescent="0.35">
      <c r="E144" s="8"/>
      <c r="G144" s="8"/>
    </row>
    <row r="145" spans="5:7" ht="26.25" customHeight="1" x14ac:dyDescent="0.35">
      <c r="E145" s="8"/>
      <c r="G145" s="8"/>
    </row>
    <row r="146" spans="5:7" ht="26.25" customHeight="1" x14ac:dyDescent="0.35">
      <c r="E146" s="8"/>
      <c r="G146" s="8"/>
    </row>
    <row r="147" spans="5:7" ht="26.25" customHeight="1" x14ac:dyDescent="0.35">
      <c r="E147" s="8"/>
      <c r="G147" s="8"/>
    </row>
    <row r="148" spans="5:7" ht="26.25" customHeight="1" x14ac:dyDescent="0.35">
      <c r="E148" s="8"/>
      <c r="G148" s="8"/>
    </row>
    <row r="149" spans="5:7" ht="26.25" customHeight="1" x14ac:dyDescent="0.35">
      <c r="E149" s="8"/>
      <c r="G149" s="8"/>
    </row>
    <row r="150" spans="5:7" ht="26.25" customHeight="1" x14ac:dyDescent="0.35">
      <c r="E150" s="8"/>
      <c r="G150" s="8"/>
    </row>
    <row r="151" spans="5:7" ht="26.25" customHeight="1" x14ac:dyDescent="0.35">
      <c r="E151" s="8"/>
      <c r="G151" s="8"/>
    </row>
    <row r="152" spans="5:7" ht="26.25" customHeight="1" x14ac:dyDescent="0.35">
      <c r="E152" s="8"/>
      <c r="G152" s="8"/>
    </row>
    <row r="153" spans="5:7" ht="26.25" customHeight="1" x14ac:dyDescent="0.35">
      <c r="E153" s="8"/>
      <c r="G153" s="8"/>
    </row>
    <row r="154" spans="5:7" ht="26.25" customHeight="1" x14ac:dyDescent="0.35">
      <c r="E154" s="8"/>
      <c r="G154" s="8"/>
    </row>
    <row r="155" spans="5:7" ht="26.25" customHeight="1" x14ac:dyDescent="0.35">
      <c r="E155" s="8"/>
      <c r="G155" s="8"/>
    </row>
    <row r="156" spans="5:7" ht="26.25" customHeight="1" x14ac:dyDescent="0.35">
      <c r="E156" s="8"/>
      <c r="G156" s="8"/>
    </row>
    <row r="157" spans="5:7" ht="26.25" customHeight="1" x14ac:dyDescent="0.35">
      <c r="E157" s="8"/>
      <c r="G157" s="8"/>
    </row>
    <row r="158" spans="5:7" ht="26.25" customHeight="1" x14ac:dyDescent="0.35">
      <c r="E158" s="8"/>
      <c r="G158" s="8"/>
    </row>
    <row r="159" spans="5:7" ht="26.25" customHeight="1" x14ac:dyDescent="0.35">
      <c r="E159" s="8"/>
      <c r="G159" s="8"/>
    </row>
    <row r="160" spans="5:7" ht="26.25" customHeight="1" x14ac:dyDescent="0.35">
      <c r="E160" s="8"/>
      <c r="G160" s="8"/>
    </row>
    <row r="161" spans="5:7" ht="26.25" customHeight="1" x14ac:dyDescent="0.35">
      <c r="E161" s="8"/>
      <c r="G161" s="8"/>
    </row>
    <row r="162" spans="5:7" ht="26.25" customHeight="1" x14ac:dyDescent="0.35">
      <c r="E162" s="8"/>
      <c r="G162" s="8"/>
    </row>
    <row r="163" spans="5:7" ht="26.25" customHeight="1" x14ac:dyDescent="0.35">
      <c r="E163" s="8"/>
      <c r="G163" s="8"/>
    </row>
    <row r="164" spans="5:7" ht="26.25" customHeight="1" x14ac:dyDescent="0.35">
      <c r="E164" s="8"/>
      <c r="G164" s="8"/>
    </row>
    <row r="165" spans="5:7" ht="26.25" customHeight="1" x14ac:dyDescent="0.35">
      <c r="E165" s="8"/>
      <c r="G165" s="8"/>
    </row>
    <row r="166" spans="5:7" ht="26.25" customHeight="1" x14ac:dyDescent="0.35">
      <c r="E166" s="8"/>
      <c r="G166" s="8"/>
    </row>
    <row r="167" spans="5:7" ht="26.25" customHeight="1" x14ac:dyDescent="0.35">
      <c r="E167" s="8"/>
      <c r="G167" s="8"/>
    </row>
    <row r="168" spans="5:7" ht="26.25" customHeight="1" x14ac:dyDescent="0.35">
      <c r="E168" s="8"/>
      <c r="G168" s="8"/>
    </row>
    <row r="169" spans="5:7" ht="26.25" customHeight="1" x14ac:dyDescent="0.35">
      <c r="E169" s="8"/>
      <c r="G169" s="8"/>
    </row>
    <row r="170" spans="5:7" ht="26.25" customHeight="1" x14ac:dyDescent="0.35">
      <c r="E170" s="8"/>
      <c r="G170" s="8"/>
    </row>
    <row r="171" spans="5:7" ht="26.25" customHeight="1" x14ac:dyDescent="0.35">
      <c r="E171" s="8"/>
      <c r="G171" s="8"/>
    </row>
    <row r="172" spans="5:7" ht="26.25" customHeight="1" x14ac:dyDescent="0.35">
      <c r="E172" s="8"/>
      <c r="G172" s="8"/>
    </row>
    <row r="173" spans="5:7" ht="26.25" customHeight="1" x14ac:dyDescent="0.35">
      <c r="E173" s="8"/>
      <c r="G173" s="8"/>
    </row>
    <row r="174" spans="5:7" ht="26.25" customHeight="1" x14ac:dyDescent="0.35">
      <c r="E174" s="8"/>
      <c r="G174" s="8"/>
    </row>
    <row r="175" spans="5:7" ht="26.25" customHeight="1" x14ac:dyDescent="0.35">
      <c r="E175" s="8"/>
      <c r="G175" s="8"/>
    </row>
    <row r="176" spans="5:7" ht="26.25" customHeight="1" x14ac:dyDescent="0.35">
      <c r="E176" s="8"/>
      <c r="G176" s="8"/>
    </row>
    <row r="177" spans="5:7" ht="26.25" customHeight="1" x14ac:dyDescent="0.35">
      <c r="E177" s="8"/>
      <c r="G177" s="8"/>
    </row>
    <row r="178" spans="5:7" ht="26.25" customHeight="1" x14ac:dyDescent="0.35">
      <c r="E178" s="8"/>
      <c r="G178" s="8"/>
    </row>
    <row r="179" spans="5:7" ht="26.25" customHeight="1" x14ac:dyDescent="0.35">
      <c r="E179" s="8"/>
      <c r="G179" s="8"/>
    </row>
    <row r="180" spans="5:7" ht="26.25" customHeight="1" x14ac:dyDescent="0.35">
      <c r="E180" s="8"/>
      <c r="G180" s="8"/>
    </row>
    <row r="181" spans="5:7" ht="26.25" customHeight="1" x14ac:dyDescent="0.35">
      <c r="E181" s="8"/>
      <c r="G181" s="8"/>
    </row>
    <row r="182" spans="5:7" ht="26.25" customHeight="1" x14ac:dyDescent="0.35">
      <c r="E182" s="8"/>
      <c r="G182" s="8"/>
    </row>
    <row r="183" spans="5:7" ht="26.25" customHeight="1" x14ac:dyDescent="0.35">
      <c r="E183" s="8"/>
      <c r="G183" s="8"/>
    </row>
    <row r="184" spans="5:7" ht="26.25" customHeight="1" x14ac:dyDescent="0.35">
      <c r="E184" s="8"/>
      <c r="G184" s="8"/>
    </row>
    <row r="185" spans="5:7" ht="26.25" customHeight="1" x14ac:dyDescent="0.35">
      <c r="E185" s="8"/>
      <c r="G185" s="8"/>
    </row>
    <row r="186" spans="5:7" ht="26.25" customHeight="1" x14ac:dyDescent="0.35">
      <c r="E186" s="8"/>
      <c r="G186" s="8"/>
    </row>
    <row r="187" spans="5:7" ht="26.25" customHeight="1" x14ac:dyDescent="0.35">
      <c r="E187" s="8"/>
      <c r="G187" s="8"/>
    </row>
    <row r="188" spans="5:7" ht="26.25" customHeight="1" x14ac:dyDescent="0.35">
      <c r="E188" s="8"/>
      <c r="G188" s="8"/>
    </row>
    <row r="189" spans="5:7" ht="26.25" customHeight="1" x14ac:dyDescent="0.35">
      <c r="E189" s="8"/>
      <c r="G189" s="8"/>
    </row>
    <row r="190" spans="5:7" ht="26.25" customHeight="1" x14ac:dyDescent="0.35">
      <c r="E190" s="8"/>
      <c r="G190" s="8"/>
    </row>
    <row r="191" spans="5:7" ht="26.25" customHeight="1" x14ac:dyDescent="0.35">
      <c r="E191" s="8"/>
      <c r="G191" s="8"/>
    </row>
    <row r="192" spans="5:7" ht="26.25" customHeight="1" x14ac:dyDescent="0.35">
      <c r="E192" s="8"/>
      <c r="G192" s="8"/>
    </row>
    <row r="193" spans="5:7" ht="26.25" customHeight="1" x14ac:dyDescent="0.35">
      <c r="E193" s="8"/>
      <c r="G193" s="8"/>
    </row>
    <row r="194" spans="5:7" ht="26.25" customHeight="1" x14ac:dyDescent="0.35">
      <c r="E194" s="8"/>
      <c r="G194" s="8"/>
    </row>
    <row r="195" spans="5:7" ht="26.25" customHeight="1" x14ac:dyDescent="0.35">
      <c r="E195" s="8"/>
      <c r="G195" s="8"/>
    </row>
    <row r="196" spans="5:7" ht="26.25" customHeight="1" x14ac:dyDescent="0.35">
      <c r="E196" s="8"/>
      <c r="G196" s="8"/>
    </row>
    <row r="197" spans="5:7" ht="26.25" customHeight="1" x14ac:dyDescent="0.35">
      <c r="E197" s="8"/>
      <c r="G197" s="8"/>
    </row>
    <row r="198" spans="5:7" ht="26.25" customHeight="1" x14ac:dyDescent="0.35">
      <c r="E198" s="8"/>
      <c r="G198" s="8"/>
    </row>
    <row r="199" spans="5:7" ht="26.25" customHeight="1" x14ac:dyDescent="0.35">
      <c r="E199" s="8"/>
      <c r="G199" s="8"/>
    </row>
    <row r="200" spans="5:7" ht="26.25" customHeight="1" x14ac:dyDescent="0.35">
      <c r="E200" s="8"/>
      <c r="G200" s="8"/>
    </row>
    <row r="201" spans="5:7" ht="26.25" customHeight="1" x14ac:dyDescent="0.35">
      <c r="E201" s="8"/>
      <c r="G201" s="8"/>
    </row>
    <row r="202" spans="5:7" ht="26.25" customHeight="1" x14ac:dyDescent="0.35">
      <c r="E202" s="8"/>
      <c r="G202" s="8"/>
    </row>
    <row r="203" spans="5:7" ht="26.25" customHeight="1" x14ac:dyDescent="0.35">
      <c r="E203" s="8"/>
      <c r="G203" s="8"/>
    </row>
    <row r="204" spans="5:7" ht="26.25" customHeight="1" x14ac:dyDescent="0.35">
      <c r="E204" s="8"/>
      <c r="G204" s="8"/>
    </row>
    <row r="205" spans="5:7" ht="26.25" customHeight="1" x14ac:dyDescent="0.35">
      <c r="E205" s="8"/>
      <c r="G205" s="8"/>
    </row>
    <row r="206" spans="5:7" ht="26.25" customHeight="1" x14ac:dyDescent="0.35">
      <c r="E206" s="8"/>
      <c r="G206" s="8"/>
    </row>
    <row r="207" spans="5:7" ht="26.25" customHeight="1" x14ac:dyDescent="0.35">
      <c r="E207" s="8"/>
      <c r="G207" s="8"/>
    </row>
    <row r="208" spans="5:7" ht="26.25" customHeight="1" x14ac:dyDescent="0.35">
      <c r="E208" s="8"/>
      <c r="G208" s="8"/>
    </row>
    <row r="209" spans="5:7" ht="26.25" customHeight="1" x14ac:dyDescent="0.35">
      <c r="E209" s="8"/>
      <c r="G209" s="8"/>
    </row>
    <row r="210" spans="5:7" ht="26.25" customHeight="1" x14ac:dyDescent="0.35">
      <c r="E210" s="8"/>
      <c r="G210" s="8"/>
    </row>
    <row r="211" spans="5:7" ht="26.25" customHeight="1" x14ac:dyDescent="0.35">
      <c r="E211" s="8"/>
      <c r="G211" s="8"/>
    </row>
    <row r="212" spans="5:7" ht="26.25" customHeight="1" x14ac:dyDescent="0.35">
      <c r="E212" s="8"/>
      <c r="G212" s="8"/>
    </row>
    <row r="213" spans="5:7" ht="26.25" customHeight="1" x14ac:dyDescent="0.35">
      <c r="E213" s="8"/>
      <c r="G213" s="8"/>
    </row>
    <row r="214" spans="5:7" ht="26.25" customHeight="1" x14ac:dyDescent="0.35">
      <c r="E214" s="8"/>
      <c r="G214" s="8"/>
    </row>
    <row r="215" spans="5:7" ht="26.25" customHeight="1" x14ac:dyDescent="0.35">
      <c r="E215" s="8"/>
      <c r="G215" s="8"/>
    </row>
    <row r="216" spans="5:7" ht="26.25" customHeight="1" x14ac:dyDescent="0.35">
      <c r="E216" s="8"/>
      <c r="G216" s="8"/>
    </row>
    <row r="217" spans="5:7" ht="26.25" customHeight="1" x14ac:dyDescent="0.35">
      <c r="E217" s="8"/>
      <c r="G217" s="8"/>
    </row>
    <row r="218" spans="5:7" ht="26.25" customHeight="1" x14ac:dyDescent="0.35">
      <c r="E218" s="8"/>
      <c r="G218" s="8"/>
    </row>
    <row r="219" spans="5:7" ht="26.25" customHeight="1" x14ac:dyDescent="0.35">
      <c r="E219" s="8"/>
      <c r="G219" s="8"/>
    </row>
    <row r="220" spans="5:7" ht="26.25" customHeight="1" x14ac:dyDescent="0.35">
      <c r="E220" s="8"/>
      <c r="G220" s="8"/>
    </row>
    <row r="221" spans="5:7" ht="26.25" customHeight="1" x14ac:dyDescent="0.35">
      <c r="E221" s="8"/>
      <c r="G221" s="8"/>
    </row>
    <row r="222" spans="5:7" ht="26.25" customHeight="1" x14ac:dyDescent="0.35">
      <c r="E222" s="8"/>
      <c r="G222" s="8"/>
    </row>
    <row r="223" spans="5:7" ht="26.25" customHeight="1" x14ac:dyDescent="0.35">
      <c r="E223" s="8"/>
      <c r="G223" s="8"/>
    </row>
    <row r="224" spans="5:7" ht="26.25" customHeight="1" x14ac:dyDescent="0.35">
      <c r="E224" s="8"/>
      <c r="G224" s="8"/>
    </row>
    <row r="225" spans="5:7" ht="26.25" customHeight="1" x14ac:dyDescent="0.35">
      <c r="E225" s="8"/>
      <c r="G225" s="8"/>
    </row>
    <row r="226" spans="5:7" ht="26.25" customHeight="1" x14ac:dyDescent="0.35">
      <c r="E226" s="8"/>
      <c r="G226" s="8"/>
    </row>
    <row r="227" spans="5:7" ht="26.25" customHeight="1" x14ac:dyDescent="0.35">
      <c r="E227" s="8"/>
      <c r="G227" s="8"/>
    </row>
    <row r="228" spans="5:7" ht="26.25" customHeight="1" x14ac:dyDescent="0.35">
      <c r="E228" s="8"/>
      <c r="G228" s="8"/>
    </row>
    <row r="229" spans="5:7" ht="26.25" customHeight="1" x14ac:dyDescent="0.35">
      <c r="E229" s="8"/>
      <c r="G229" s="8"/>
    </row>
    <row r="230" spans="5:7" ht="26.25" customHeight="1" x14ac:dyDescent="0.35">
      <c r="E230" s="8"/>
      <c r="G230" s="8"/>
    </row>
    <row r="231" spans="5:7" ht="26.25" customHeight="1" x14ac:dyDescent="0.35">
      <c r="E231" s="8"/>
      <c r="G231" s="8"/>
    </row>
    <row r="232" spans="5:7" ht="26.25" customHeight="1" x14ac:dyDescent="0.35">
      <c r="E232" s="8"/>
      <c r="G232" s="8"/>
    </row>
    <row r="233" spans="5:7" ht="26.25" customHeight="1" x14ac:dyDescent="0.35">
      <c r="E233" s="8"/>
      <c r="G233" s="8"/>
    </row>
    <row r="234" spans="5:7" ht="26.25" customHeight="1" x14ac:dyDescent="0.35">
      <c r="E234" s="8"/>
      <c r="G234" s="8"/>
    </row>
    <row r="235" spans="5:7" ht="26.25" customHeight="1" x14ac:dyDescent="0.35">
      <c r="E235" s="8"/>
      <c r="G235" s="8"/>
    </row>
    <row r="236" spans="5:7" ht="26.25" customHeight="1" x14ac:dyDescent="0.35">
      <c r="E236" s="8"/>
      <c r="G236" s="8"/>
    </row>
    <row r="237" spans="5:7" ht="26.25" customHeight="1" x14ac:dyDescent="0.35">
      <c r="E237" s="8"/>
      <c r="G237" s="8"/>
    </row>
    <row r="238" spans="5:7" ht="26.25" customHeight="1" x14ac:dyDescent="0.35">
      <c r="E238" s="8"/>
      <c r="G238" s="8"/>
    </row>
    <row r="239" spans="5:7" ht="26.25" customHeight="1" x14ac:dyDescent="0.35">
      <c r="E239" s="8"/>
      <c r="G239" s="8"/>
    </row>
    <row r="240" spans="5:7" ht="26.25" customHeight="1" x14ac:dyDescent="0.35">
      <c r="E240" s="8"/>
      <c r="G240" s="8"/>
    </row>
    <row r="241" spans="5:7" ht="26.25" customHeight="1" x14ac:dyDescent="0.35">
      <c r="E241" s="8"/>
      <c r="G241" s="8"/>
    </row>
    <row r="242" spans="5:7" ht="26.25" customHeight="1" x14ac:dyDescent="0.35">
      <c r="E242" s="8"/>
      <c r="G242" s="8"/>
    </row>
    <row r="243" spans="5:7" ht="26.25" customHeight="1" x14ac:dyDescent="0.35">
      <c r="E243" s="8"/>
      <c r="G243" s="8"/>
    </row>
    <row r="244" spans="5:7" ht="26.25" customHeight="1" x14ac:dyDescent="0.35">
      <c r="E244" s="8"/>
      <c r="G244" s="8"/>
    </row>
    <row r="245" spans="5:7" ht="26.25" customHeight="1" x14ac:dyDescent="0.35">
      <c r="E245" s="8"/>
      <c r="G245" s="8"/>
    </row>
    <row r="246" spans="5:7" ht="26.25" customHeight="1" x14ac:dyDescent="0.35">
      <c r="E246" s="8"/>
      <c r="G246" s="8"/>
    </row>
    <row r="247" spans="5:7" ht="26.25" customHeight="1" x14ac:dyDescent="0.35">
      <c r="E247" s="8"/>
      <c r="G247" s="8"/>
    </row>
    <row r="248" spans="5:7" ht="26.25" customHeight="1" x14ac:dyDescent="0.35">
      <c r="E248" s="8"/>
      <c r="G248" s="8"/>
    </row>
    <row r="249" spans="5:7" ht="26.25" customHeight="1" x14ac:dyDescent="0.35">
      <c r="E249" s="8"/>
      <c r="G249" s="8"/>
    </row>
    <row r="250" spans="5:7" ht="26.25" customHeight="1" x14ac:dyDescent="0.35">
      <c r="E250" s="8"/>
      <c r="G250" s="8"/>
    </row>
    <row r="251" spans="5:7" ht="26.25" customHeight="1" x14ac:dyDescent="0.35">
      <c r="E251" s="8"/>
      <c r="G251" s="8"/>
    </row>
    <row r="252" spans="5:7" ht="26.25" customHeight="1" x14ac:dyDescent="0.35">
      <c r="E252" s="8"/>
      <c r="G252" s="8"/>
    </row>
    <row r="253" spans="5:7" ht="26.25" customHeight="1" x14ac:dyDescent="0.35">
      <c r="E253" s="8"/>
      <c r="G253" s="8"/>
    </row>
    <row r="254" spans="5:7" ht="26.25" customHeight="1" x14ac:dyDescent="0.35">
      <c r="E254" s="8"/>
      <c r="G254" s="8"/>
    </row>
    <row r="255" spans="5:7" ht="26.25" customHeight="1" x14ac:dyDescent="0.35">
      <c r="E255" s="8"/>
      <c r="G255" s="8"/>
    </row>
    <row r="256" spans="5:7" ht="26.25" customHeight="1" x14ac:dyDescent="0.35">
      <c r="E256" s="8"/>
      <c r="G256" s="8"/>
    </row>
    <row r="257" spans="5:7" ht="26.25" customHeight="1" x14ac:dyDescent="0.35">
      <c r="E257" s="8"/>
      <c r="G257" s="8"/>
    </row>
    <row r="258" spans="5:7" ht="26.25" customHeight="1" x14ac:dyDescent="0.35">
      <c r="E258" s="8"/>
      <c r="G258" s="8"/>
    </row>
    <row r="259" spans="5:7" ht="26.25" customHeight="1" x14ac:dyDescent="0.35">
      <c r="E259" s="8"/>
      <c r="G259" s="8"/>
    </row>
    <row r="260" spans="5:7" ht="26.25" customHeight="1" x14ac:dyDescent="0.35">
      <c r="E260" s="8"/>
      <c r="G260" s="8"/>
    </row>
    <row r="261" spans="5:7" ht="26.25" customHeight="1" x14ac:dyDescent="0.35">
      <c r="E261" s="8"/>
      <c r="G261" s="8"/>
    </row>
    <row r="262" spans="5:7" ht="26.25" customHeight="1" x14ac:dyDescent="0.35">
      <c r="E262" s="8"/>
      <c r="G262" s="8"/>
    </row>
    <row r="263" spans="5:7" ht="26.25" customHeight="1" x14ac:dyDescent="0.35">
      <c r="E263" s="8"/>
      <c r="G263" s="8"/>
    </row>
    <row r="264" spans="5:7" ht="26.25" customHeight="1" x14ac:dyDescent="0.35">
      <c r="E264" s="8"/>
      <c r="G264" s="8"/>
    </row>
    <row r="265" spans="5:7" ht="26.25" customHeight="1" x14ac:dyDescent="0.35">
      <c r="E265" s="8"/>
      <c r="G265" s="8"/>
    </row>
    <row r="266" spans="5:7" ht="26.25" customHeight="1" x14ac:dyDescent="0.35">
      <c r="E266" s="8"/>
      <c r="G266" s="8"/>
    </row>
    <row r="267" spans="5:7" ht="26.25" customHeight="1" x14ac:dyDescent="0.35">
      <c r="E267" s="8"/>
      <c r="G267" s="8"/>
    </row>
    <row r="268" spans="5:7" ht="26.25" customHeight="1" x14ac:dyDescent="0.35">
      <c r="E268" s="8"/>
      <c r="G268" s="8"/>
    </row>
    <row r="269" spans="5:7" ht="26.25" customHeight="1" x14ac:dyDescent="0.35">
      <c r="E269" s="8"/>
      <c r="G269" s="8"/>
    </row>
    <row r="270" spans="5:7" ht="26.25" customHeight="1" x14ac:dyDescent="0.35">
      <c r="E270" s="8"/>
      <c r="G270" s="8"/>
    </row>
    <row r="271" spans="5:7" ht="26.25" customHeight="1" x14ac:dyDescent="0.35">
      <c r="E271" s="8"/>
      <c r="G271" s="8"/>
    </row>
    <row r="272" spans="5:7" ht="26.25" customHeight="1" x14ac:dyDescent="0.35">
      <c r="E272" s="8"/>
      <c r="G272" s="8"/>
    </row>
    <row r="273" spans="5:7" ht="26.25" customHeight="1" x14ac:dyDescent="0.35">
      <c r="E273" s="8"/>
      <c r="G273" s="8"/>
    </row>
    <row r="274" spans="5:7" ht="26.25" customHeight="1" x14ac:dyDescent="0.35">
      <c r="E274" s="8"/>
      <c r="G274" s="8"/>
    </row>
    <row r="275" spans="5:7" ht="26.25" customHeight="1" x14ac:dyDescent="0.35">
      <c r="E275" s="8"/>
      <c r="G275" s="8"/>
    </row>
    <row r="276" spans="5:7" ht="26.25" customHeight="1" x14ac:dyDescent="0.35">
      <c r="E276" s="8"/>
      <c r="G276" s="8"/>
    </row>
    <row r="277" spans="5:7" ht="26.25" customHeight="1" x14ac:dyDescent="0.35">
      <c r="E277" s="8"/>
      <c r="G277" s="8"/>
    </row>
    <row r="278" spans="5:7" ht="26.25" customHeight="1" x14ac:dyDescent="0.35">
      <c r="E278" s="8"/>
      <c r="G278" s="8"/>
    </row>
    <row r="279" spans="5:7" ht="26.25" customHeight="1" x14ac:dyDescent="0.35">
      <c r="E279" s="8"/>
      <c r="G279" s="8"/>
    </row>
    <row r="280" spans="5:7" ht="26.25" customHeight="1" x14ac:dyDescent="0.35">
      <c r="E280" s="8"/>
      <c r="G280" s="8"/>
    </row>
    <row r="281" spans="5:7" ht="26.25" customHeight="1" x14ac:dyDescent="0.35">
      <c r="E281" s="8"/>
      <c r="G281" s="8"/>
    </row>
    <row r="282" spans="5:7" ht="26.25" customHeight="1" x14ac:dyDescent="0.35">
      <c r="E282" s="8"/>
      <c r="G282" s="8"/>
    </row>
    <row r="283" spans="5:7" ht="26.25" customHeight="1" x14ac:dyDescent="0.35">
      <c r="E283" s="8"/>
      <c r="G283" s="8"/>
    </row>
    <row r="284" spans="5:7" ht="26.25" customHeight="1" x14ac:dyDescent="0.35">
      <c r="E284" s="8"/>
      <c r="G284" s="8"/>
    </row>
    <row r="285" spans="5:7" ht="26.25" customHeight="1" x14ac:dyDescent="0.35">
      <c r="E285" s="8"/>
      <c r="G285" s="8"/>
    </row>
    <row r="286" spans="5:7" ht="26.25" customHeight="1" x14ac:dyDescent="0.35">
      <c r="E286" s="8"/>
      <c r="G286" s="8"/>
    </row>
    <row r="287" spans="5:7" ht="26.25" customHeight="1" x14ac:dyDescent="0.35">
      <c r="E287" s="8"/>
      <c r="G287" s="8"/>
    </row>
    <row r="288" spans="5:7" ht="26.25" customHeight="1" x14ac:dyDescent="0.35">
      <c r="E288" s="8"/>
      <c r="G288" s="8"/>
    </row>
    <row r="289" spans="5:7" ht="26.25" customHeight="1" x14ac:dyDescent="0.35">
      <c r="E289" s="8"/>
      <c r="G289" s="8"/>
    </row>
    <row r="290" spans="5:7" ht="26.25" customHeight="1" x14ac:dyDescent="0.35">
      <c r="E290" s="8"/>
      <c r="G290" s="8"/>
    </row>
    <row r="291" spans="5:7" ht="26.25" customHeight="1" x14ac:dyDescent="0.35">
      <c r="E291" s="8"/>
      <c r="G291" s="8"/>
    </row>
    <row r="292" spans="5:7" ht="26.25" customHeight="1" x14ac:dyDescent="0.35">
      <c r="E292" s="8"/>
      <c r="G292" s="8"/>
    </row>
    <row r="293" spans="5:7" ht="26.25" customHeight="1" x14ac:dyDescent="0.35">
      <c r="E293" s="8"/>
      <c r="G293" s="8"/>
    </row>
    <row r="294" spans="5:7" ht="26.25" customHeight="1" x14ac:dyDescent="0.35">
      <c r="E294" s="8"/>
      <c r="G294" s="8"/>
    </row>
    <row r="295" spans="5:7" ht="26.25" customHeight="1" x14ac:dyDescent="0.35">
      <c r="E295" s="8"/>
      <c r="G295" s="8"/>
    </row>
    <row r="296" spans="5:7" ht="26.25" customHeight="1" x14ac:dyDescent="0.35">
      <c r="E296" s="8"/>
      <c r="G296" s="8"/>
    </row>
    <row r="297" spans="5:7" ht="26.25" customHeight="1" x14ac:dyDescent="0.35">
      <c r="E297" s="8"/>
      <c r="G297" s="8"/>
    </row>
    <row r="298" spans="5:7" ht="26.25" customHeight="1" x14ac:dyDescent="0.35">
      <c r="E298" s="8"/>
      <c r="G298" s="8"/>
    </row>
    <row r="299" spans="5:7" ht="26.25" customHeight="1" x14ac:dyDescent="0.35">
      <c r="E299" s="8"/>
      <c r="G299" s="8"/>
    </row>
    <row r="300" spans="5:7" ht="26.25" customHeight="1" x14ac:dyDescent="0.35">
      <c r="E300" s="8"/>
      <c r="G300" s="8"/>
    </row>
    <row r="301" spans="5:7" ht="26.25" customHeight="1" x14ac:dyDescent="0.35">
      <c r="E301" s="8"/>
      <c r="G301" s="8"/>
    </row>
    <row r="302" spans="5:7" ht="26.25" customHeight="1" x14ac:dyDescent="0.35">
      <c r="E302" s="8"/>
      <c r="G302" s="8"/>
    </row>
    <row r="303" spans="5:7" ht="26.25" customHeight="1" x14ac:dyDescent="0.35">
      <c r="E303" s="8"/>
      <c r="G303" s="8"/>
    </row>
    <row r="304" spans="5:7" ht="26.25" customHeight="1" x14ac:dyDescent="0.35">
      <c r="E304" s="8"/>
      <c r="G304" s="8"/>
    </row>
    <row r="305" spans="5:7" ht="26.25" customHeight="1" x14ac:dyDescent="0.35">
      <c r="E305" s="8"/>
      <c r="G305" s="8"/>
    </row>
    <row r="306" spans="5:7" ht="26.25" customHeight="1" x14ac:dyDescent="0.35">
      <c r="E306" s="8"/>
      <c r="G306" s="8"/>
    </row>
    <row r="307" spans="5:7" ht="26.25" customHeight="1" x14ac:dyDescent="0.35">
      <c r="E307" s="8"/>
      <c r="G307" s="8"/>
    </row>
    <row r="308" spans="5:7" ht="26.25" customHeight="1" x14ac:dyDescent="0.35">
      <c r="E308" s="8"/>
      <c r="G308" s="8"/>
    </row>
    <row r="309" spans="5:7" ht="26.25" customHeight="1" x14ac:dyDescent="0.35">
      <c r="E309" s="8"/>
      <c r="G309" s="8"/>
    </row>
    <row r="310" spans="5:7" ht="26.25" customHeight="1" x14ac:dyDescent="0.35">
      <c r="E310" s="8"/>
      <c r="G310" s="8"/>
    </row>
    <row r="311" spans="5:7" ht="26.25" customHeight="1" x14ac:dyDescent="0.35">
      <c r="E311" s="8"/>
      <c r="G311" s="8"/>
    </row>
    <row r="312" spans="5:7" ht="26.25" customHeight="1" x14ac:dyDescent="0.35">
      <c r="E312" s="8"/>
      <c r="G312" s="8"/>
    </row>
    <row r="313" spans="5:7" ht="26.25" customHeight="1" x14ac:dyDescent="0.35">
      <c r="E313" s="8"/>
      <c r="G313" s="8"/>
    </row>
    <row r="314" spans="5:7" ht="26.25" customHeight="1" x14ac:dyDescent="0.35">
      <c r="E314" s="8"/>
      <c r="G314" s="8"/>
    </row>
    <row r="315" spans="5:7" ht="26.25" customHeight="1" x14ac:dyDescent="0.35">
      <c r="E315" s="8"/>
      <c r="G315" s="8"/>
    </row>
    <row r="316" spans="5:7" ht="26.25" customHeight="1" x14ac:dyDescent="0.35">
      <c r="E316" s="8"/>
      <c r="G316" s="8"/>
    </row>
    <row r="317" spans="5:7" ht="26.25" customHeight="1" x14ac:dyDescent="0.35">
      <c r="E317" s="8"/>
      <c r="G317" s="8"/>
    </row>
    <row r="318" spans="5:7" ht="26.25" customHeight="1" x14ac:dyDescent="0.35">
      <c r="E318" s="8"/>
      <c r="G318" s="8"/>
    </row>
    <row r="319" spans="5:7" ht="26.25" customHeight="1" x14ac:dyDescent="0.35">
      <c r="E319" s="8"/>
      <c r="G319" s="8"/>
    </row>
    <row r="320" spans="5:7" ht="26.25" customHeight="1" x14ac:dyDescent="0.35">
      <c r="E320" s="8"/>
      <c r="G320" s="8"/>
    </row>
    <row r="321" spans="5:7" ht="26.25" customHeight="1" x14ac:dyDescent="0.35">
      <c r="E321" s="8"/>
      <c r="G321" s="8"/>
    </row>
    <row r="322" spans="5:7" ht="26.25" customHeight="1" x14ac:dyDescent="0.35">
      <c r="E322" s="8"/>
      <c r="G322" s="8"/>
    </row>
    <row r="323" spans="5:7" ht="26.25" customHeight="1" x14ac:dyDescent="0.35">
      <c r="E323" s="8"/>
      <c r="G323" s="8"/>
    </row>
    <row r="324" spans="5:7" ht="26.25" customHeight="1" x14ac:dyDescent="0.35">
      <c r="E324" s="8"/>
      <c r="G324" s="8"/>
    </row>
    <row r="325" spans="5:7" ht="26.25" customHeight="1" x14ac:dyDescent="0.35">
      <c r="E325" s="8"/>
      <c r="G325" s="8"/>
    </row>
    <row r="326" spans="5:7" ht="26.25" customHeight="1" x14ac:dyDescent="0.35">
      <c r="E326" s="8"/>
      <c r="G326" s="8"/>
    </row>
    <row r="327" spans="5:7" ht="26.25" customHeight="1" x14ac:dyDescent="0.35">
      <c r="E327" s="8"/>
      <c r="G327" s="8"/>
    </row>
    <row r="328" spans="5:7" ht="26.25" customHeight="1" x14ac:dyDescent="0.35">
      <c r="E328" s="8"/>
      <c r="G328" s="8"/>
    </row>
    <row r="329" spans="5:7" ht="26.25" customHeight="1" x14ac:dyDescent="0.35">
      <c r="E329" s="8"/>
      <c r="G329" s="8"/>
    </row>
    <row r="330" spans="5:7" ht="26.25" customHeight="1" x14ac:dyDescent="0.35">
      <c r="E330" s="8"/>
      <c r="G330" s="8"/>
    </row>
    <row r="331" spans="5:7" ht="26.25" customHeight="1" x14ac:dyDescent="0.35">
      <c r="E331" s="8"/>
      <c r="G331" s="8"/>
    </row>
    <row r="332" spans="5:7" ht="26.25" customHeight="1" x14ac:dyDescent="0.35">
      <c r="E332" s="8"/>
      <c r="G332" s="8"/>
    </row>
    <row r="333" spans="5:7" ht="26.25" customHeight="1" x14ac:dyDescent="0.35">
      <c r="E333" s="8"/>
      <c r="G333" s="8"/>
    </row>
    <row r="334" spans="5:7" ht="26.25" customHeight="1" x14ac:dyDescent="0.35">
      <c r="E334" s="8"/>
      <c r="G334" s="8"/>
    </row>
    <row r="335" spans="5:7" ht="26.25" customHeight="1" x14ac:dyDescent="0.35">
      <c r="E335" s="8"/>
      <c r="G335" s="8"/>
    </row>
    <row r="336" spans="5:7" ht="26.25" customHeight="1" x14ac:dyDescent="0.35">
      <c r="E336" s="8"/>
      <c r="G336" s="8"/>
    </row>
    <row r="337" spans="5:7" ht="26.25" customHeight="1" x14ac:dyDescent="0.35">
      <c r="E337" s="8"/>
      <c r="G337" s="8"/>
    </row>
    <row r="338" spans="5:7" ht="26.25" customHeight="1" x14ac:dyDescent="0.35">
      <c r="E338" s="8"/>
      <c r="G338" s="8"/>
    </row>
    <row r="339" spans="5:7" ht="26.25" customHeight="1" x14ac:dyDescent="0.35">
      <c r="E339" s="8"/>
      <c r="G339" s="8"/>
    </row>
    <row r="340" spans="5:7" ht="26.25" customHeight="1" x14ac:dyDescent="0.35">
      <c r="E340" s="8"/>
      <c r="G340" s="8"/>
    </row>
    <row r="341" spans="5:7" ht="26.25" customHeight="1" x14ac:dyDescent="0.35">
      <c r="E341" s="8"/>
      <c r="G341" s="8"/>
    </row>
    <row r="342" spans="5:7" ht="26.25" customHeight="1" x14ac:dyDescent="0.35">
      <c r="E342" s="8"/>
      <c r="G342" s="8"/>
    </row>
    <row r="343" spans="5:7" ht="26.25" customHeight="1" x14ac:dyDescent="0.35">
      <c r="E343" s="8"/>
      <c r="G343" s="8"/>
    </row>
    <row r="344" spans="5:7" ht="26.25" customHeight="1" x14ac:dyDescent="0.35">
      <c r="E344" s="8"/>
      <c r="G344" s="8"/>
    </row>
    <row r="345" spans="5:7" ht="26.25" customHeight="1" x14ac:dyDescent="0.35">
      <c r="E345" s="8"/>
      <c r="G345" s="8"/>
    </row>
    <row r="346" spans="5:7" ht="26.25" customHeight="1" x14ac:dyDescent="0.35">
      <c r="E346" s="8"/>
      <c r="G346" s="8"/>
    </row>
    <row r="347" spans="5:7" ht="26.25" customHeight="1" x14ac:dyDescent="0.35">
      <c r="E347" s="8"/>
      <c r="G347" s="8"/>
    </row>
    <row r="348" spans="5:7" ht="26.25" customHeight="1" x14ac:dyDescent="0.35">
      <c r="E348" s="8"/>
      <c r="G348" s="8"/>
    </row>
    <row r="349" spans="5:7" ht="26.25" customHeight="1" x14ac:dyDescent="0.35">
      <c r="E349" s="8"/>
      <c r="G349" s="8"/>
    </row>
    <row r="350" spans="5:7" ht="26.25" customHeight="1" x14ac:dyDescent="0.35">
      <c r="E350" s="8"/>
      <c r="G350" s="8"/>
    </row>
    <row r="351" spans="5:7" ht="26.25" customHeight="1" x14ac:dyDescent="0.35">
      <c r="E351" s="8"/>
      <c r="G351" s="8"/>
    </row>
    <row r="352" spans="5:7" ht="26.25" customHeight="1" x14ac:dyDescent="0.35">
      <c r="E352" s="8"/>
      <c r="G352" s="8"/>
    </row>
    <row r="353" spans="5:7" ht="26.25" customHeight="1" x14ac:dyDescent="0.35">
      <c r="E353" s="8"/>
      <c r="G353" s="8"/>
    </row>
    <row r="354" spans="5:7" ht="26.25" customHeight="1" x14ac:dyDescent="0.35">
      <c r="E354" s="8"/>
      <c r="G354" s="8"/>
    </row>
    <row r="355" spans="5:7" ht="26.25" customHeight="1" x14ac:dyDescent="0.35">
      <c r="E355" s="8"/>
      <c r="G355" s="8"/>
    </row>
    <row r="356" spans="5:7" ht="26.25" customHeight="1" x14ac:dyDescent="0.35">
      <c r="E356" s="8"/>
      <c r="G356" s="8"/>
    </row>
    <row r="357" spans="5:7" ht="26.25" customHeight="1" x14ac:dyDescent="0.35">
      <c r="E357" s="8"/>
      <c r="G357" s="8"/>
    </row>
    <row r="358" spans="5:7" ht="26.25" customHeight="1" x14ac:dyDescent="0.35">
      <c r="E358" s="8"/>
      <c r="G358" s="8"/>
    </row>
    <row r="359" spans="5:7" ht="26.25" customHeight="1" x14ac:dyDescent="0.35">
      <c r="E359" s="8"/>
      <c r="G359" s="8"/>
    </row>
    <row r="360" spans="5:7" ht="26.25" customHeight="1" x14ac:dyDescent="0.35">
      <c r="E360" s="8"/>
      <c r="G360" s="8"/>
    </row>
    <row r="361" spans="5:7" ht="26.25" customHeight="1" x14ac:dyDescent="0.35">
      <c r="E361" s="8"/>
      <c r="G361" s="8"/>
    </row>
    <row r="362" spans="5:7" ht="26.25" customHeight="1" x14ac:dyDescent="0.35">
      <c r="E362" s="8"/>
      <c r="G362" s="8"/>
    </row>
    <row r="363" spans="5:7" ht="26.25" customHeight="1" x14ac:dyDescent="0.35">
      <c r="E363" s="8"/>
      <c r="G363" s="8"/>
    </row>
    <row r="364" spans="5:7" ht="26.25" customHeight="1" x14ac:dyDescent="0.35">
      <c r="E364" s="8"/>
      <c r="G364" s="8"/>
    </row>
    <row r="365" spans="5:7" ht="26.25" customHeight="1" x14ac:dyDescent="0.35">
      <c r="E365" s="8"/>
      <c r="G365" s="8"/>
    </row>
    <row r="366" spans="5:7" ht="26.25" customHeight="1" x14ac:dyDescent="0.35">
      <c r="E366" s="8"/>
      <c r="G366" s="8"/>
    </row>
    <row r="367" spans="5:7" ht="26.25" customHeight="1" x14ac:dyDescent="0.35">
      <c r="E367" s="8"/>
      <c r="G367" s="8"/>
    </row>
    <row r="368" spans="5:7" ht="26.25" customHeight="1" x14ac:dyDescent="0.35">
      <c r="E368" s="8"/>
      <c r="G368" s="8"/>
    </row>
    <row r="369" spans="5:7" ht="26.25" customHeight="1" x14ac:dyDescent="0.35">
      <c r="E369" s="8"/>
      <c r="G369" s="8"/>
    </row>
    <row r="370" spans="5:7" ht="26.25" customHeight="1" x14ac:dyDescent="0.35">
      <c r="E370" s="8"/>
      <c r="G370" s="8"/>
    </row>
    <row r="371" spans="5:7" ht="26.25" customHeight="1" x14ac:dyDescent="0.35">
      <c r="E371" s="8"/>
      <c r="G371" s="8"/>
    </row>
    <row r="372" spans="5:7" ht="26.25" customHeight="1" x14ac:dyDescent="0.35">
      <c r="E372" s="8"/>
      <c r="G372" s="8"/>
    </row>
    <row r="373" spans="5:7" ht="26.25" customHeight="1" x14ac:dyDescent="0.35">
      <c r="E373" s="8"/>
      <c r="G373" s="8"/>
    </row>
    <row r="374" spans="5:7" ht="26.25" customHeight="1" x14ac:dyDescent="0.35">
      <c r="E374" s="8"/>
      <c r="G374" s="8"/>
    </row>
    <row r="375" spans="5:7" ht="26.25" customHeight="1" x14ac:dyDescent="0.35">
      <c r="E375" s="8"/>
      <c r="G375" s="8"/>
    </row>
    <row r="376" spans="5:7" ht="26.25" customHeight="1" x14ac:dyDescent="0.35">
      <c r="E376" s="8"/>
      <c r="G376" s="8"/>
    </row>
    <row r="377" spans="5:7" ht="26.25" customHeight="1" x14ac:dyDescent="0.35">
      <c r="E377" s="8"/>
      <c r="G377" s="8"/>
    </row>
    <row r="378" spans="5:7" ht="26.25" customHeight="1" x14ac:dyDescent="0.35">
      <c r="E378" s="8"/>
      <c r="G378" s="8"/>
    </row>
    <row r="379" spans="5:7" ht="26.25" customHeight="1" x14ac:dyDescent="0.35">
      <c r="E379" s="8"/>
      <c r="G379" s="8"/>
    </row>
    <row r="380" spans="5:7" ht="26.25" customHeight="1" x14ac:dyDescent="0.35">
      <c r="E380" s="8"/>
      <c r="G380" s="8"/>
    </row>
    <row r="381" spans="5:7" ht="26.25" customHeight="1" x14ac:dyDescent="0.35">
      <c r="E381" s="8"/>
      <c r="G381" s="8"/>
    </row>
    <row r="382" spans="5:7" ht="26.25" customHeight="1" x14ac:dyDescent="0.35">
      <c r="E382" s="8"/>
      <c r="G382" s="8"/>
    </row>
    <row r="383" spans="5:7" ht="26.25" customHeight="1" x14ac:dyDescent="0.35">
      <c r="E383" s="8"/>
      <c r="G383" s="8"/>
    </row>
    <row r="384" spans="5:7" ht="26.25" customHeight="1" x14ac:dyDescent="0.35">
      <c r="E384" s="8"/>
      <c r="G384" s="8"/>
    </row>
    <row r="385" spans="5:7" ht="26.25" customHeight="1" x14ac:dyDescent="0.35">
      <c r="E385" s="8"/>
      <c r="G385" s="8"/>
    </row>
    <row r="386" spans="5:7" ht="26.25" customHeight="1" x14ac:dyDescent="0.35">
      <c r="E386" s="8"/>
      <c r="G386" s="8"/>
    </row>
    <row r="387" spans="5:7" ht="26.25" customHeight="1" x14ac:dyDescent="0.35">
      <c r="E387" s="8"/>
      <c r="G387" s="8"/>
    </row>
    <row r="388" spans="5:7" ht="26.25" customHeight="1" x14ac:dyDescent="0.35">
      <c r="E388" s="8"/>
      <c r="G388" s="8"/>
    </row>
    <row r="389" spans="5:7" ht="26.25" customHeight="1" x14ac:dyDescent="0.35">
      <c r="E389" s="8"/>
      <c r="G389" s="8"/>
    </row>
    <row r="390" spans="5:7" ht="26.25" customHeight="1" x14ac:dyDescent="0.35">
      <c r="E390" s="8"/>
      <c r="G390" s="8"/>
    </row>
    <row r="391" spans="5:7" ht="26.25" customHeight="1" x14ac:dyDescent="0.35">
      <c r="E391" s="8"/>
      <c r="G391" s="8"/>
    </row>
    <row r="392" spans="5:7" ht="26.25" customHeight="1" x14ac:dyDescent="0.35">
      <c r="E392" s="8"/>
      <c r="G392" s="8"/>
    </row>
    <row r="393" spans="5:7" ht="26.25" customHeight="1" x14ac:dyDescent="0.35">
      <c r="E393" s="8"/>
      <c r="G393" s="8"/>
    </row>
    <row r="394" spans="5:7" ht="26.25" customHeight="1" x14ac:dyDescent="0.35">
      <c r="E394" s="8"/>
      <c r="G394" s="8"/>
    </row>
    <row r="395" spans="5:7" ht="26.25" customHeight="1" x14ac:dyDescent="0.35">
      <c r="E395" s="8"/>
      <c r="G395" s="8"/>
    </row>
    <row r="396" spans="5:7" ht="26.25" customHeight="1" x14ac:dyDescent="0.35">
      <c r="E396" s="8"/>
      <c r="G396" s="8"/>
    </row>
    <row r="397" spans="5:7" ht="26.25" customHeight="1" x14ac:dyDescent="0.35">
      <c r="E397" s="8"/>
      <c r="G397" s="8"/>
    </row>
    <row r="398" spans="5:7" ht="26.25" customHeight="1" x14ac:dyDescent="0.35">
      <c r="E398" s="8"/>
      <c r="G398" s="8"/>
    </row>
    <row r="399" spans="5:7" ht="26.25" customHeight="1" x14ac:dyDescent="0.35">
      <c r="E399" s="8"/>
      <c r="G399" s="8"/>
    </row>
    <row r="400" spans="5:7" ht="26.25" customHeight="1" x14ac:dyDescent="0.35">
      <c r="E400" s="8"/>
      <c r="G400" s="8"/>
    </row>
    <row r="401" spans="5:7" ht="26.25" customHeight="1" x14ac:dyDescent="0.35">
      <c r="E401" s="8"/>
      <c r="G401" s="8"/>
    </row>
    <row r="402" spans="5:7" ht="26.25" customHeight="1" x14ac:dyDescent="0.35">
      <c r="E402" s="8"/>
      <c r="G402" s="8"/>
    </row>
    <row r="403" spans="5:7" ht="26.25" customHeight="1" x14ac:dyDescent="0.35">
      <c r="E403" s="8"/>
      <c r="G403" s="8"/>
    </row>
    <row r="404" spans="5:7" ht="26.25" customHeight="1" x14ac:dyDescent="0.35">
      <c r="E404" s="8"/>
      <c r="G404" s="8"/>
    </row>
    <row r="405" spans="5:7" ht="26.25" customHeight="1" x14ac:dyDescent="0.35">
      <c r="E405" s="8"/>
      <c r="G405" s="8"/>
    </row>
    <row r="406" spans="5:7" ht="26.25" customHeight="1" x14ac:dyDescent="0.35">
      <c r="E406" s="8"/>
      <c r="G406" s="8"/>
    </row>
    <row r="407" spans="5:7" ht="26.25" customHeight="1" x14ac:dyDescent="0.35">
      <c r="E407" s="8"/>
      <c r="G407" s="8"/>
    </row>
    <row r="408" spans="5:7" ht="26.25" customHeight="1" x14ac:dyDescent="0.35">
      <c r="E408" s="8"/>
      <c r="G408" s="8"/>
    </row>
    <row r="409" spans="5:7" ht="26.25" customHeight="1" x14ac:dyDescent="0.35">
      <c r="E409" s="8"/>
      <c r="G409" s="8"/>
    </row>
    <row r="410" spans="5:7" ht="26.25" customHeight="1" x14ac:dyDescent="0.35">
      <c r="E410" s="8"/>
      <c r="G410" s="8"/>
    </row>
    <row r="411" spans="5:7" ht="26.25" customHeight="1" x14ac:dyDescent="0.35">
      <c r="E411" s="8"/>
      <c r="G411" s="8"/>
    </row>
    <row r="412" spans="5:7" ht="26.25" customHeight="1" x14ac:dyDescent="0.35">
      <c r="E412" s="8"/>
      <c r="G412" s="8"/>
    </row>
    <row r="413" spans="5:7" ht="26.25" customHeight="1" x14ac:dyDescent="0.35">
      <c r="E413" s="8"/>
      <c r="G413" s="8"/>
    </row>
    <row r="414" spans="5:7" ht="26.25" customHeight="1" x14ac:dyDescent="0.35">
      <c r="E414" s="8"/>
      <c r="G414" s="8"/>
    </row>
    <row r="415" spans="5:7" ht="26.25" customHeight="1" x14ac:dyDescent="0.35">
      <c r="E415" s="8"/>
      <c r="G415" s="8"/>
    </row>
    <row r="416" spans="5:7" ht="26.25" customHeight="1" x14ac:dyDescent="0.35">
      <c r="E416" s="8"/>
      <c r="G416" s="8"/>
    </row>
    <row r="417" spans="5:7" ht="26.25" customHeight="1" x14ac:dyDescent="0.35">
      <c r="E417" s="8"/>
      <c r="G417" s="8"/>
    </row>
    <row r="418" spans="5:7" ht="26.25" customHeight="1" x14ac:dyDescent="0.35">
      <c r="E418" s="8"/>
      <c r="G418" s="8"/>
    </row>
    <row r="419" spans="5:7" ht="26.25" customHeight="1" x14ac:dyDescent="0.35">
      <c r="E419" s="8"/>
      <c r="G419" s="8"/>
    </row>
    <row r="420" spans="5:7" ht="26.25" customHeight="1" x14ac:dyDescent="0.35">
      <c r="E420" s="8"/>
      <c r="G420" s="8"/>
    </row>
    <row r="421" spans="5:7" ht="26.25" customHeight="1" x14ac:dyDescent="0.35">
      <c r="E421" s="8"/>
      <c r="G421" s="8"/>
    </row>
    <row r="422" spans="5:7" ht="26.25" customHeight="1" x14ac:dyDescent="0.35">
      <c r="E422" s="8"/>
      <c r="G422" s="8"/>
    </row>
    <row r="423" spans="5:7" ht="26.25" customHeight="1" x14ac:dyDescent="0.35">
      <c r="E423" s="8"/>
      <c r="G423" s="8"/>
    </row>
    <row r="424" spans="5:7" ht="26.25" customHeight="1" x14ac:dyDescent="0.35">
      <c r="E424" s="8"/>
      <c r="G424" s="8"/>
    </row>
    <row r="425" spans="5:7" ht="26.25" customHeight="1" x14ac:dyDescent="0.35">
      <c r="E425" s="8"/>
      <c r="G425" s="8"/>
    </row>
    <row r="426" spans="5:7" ht="26.25" customHeight="1" x14ac:dyDescent="0.35">
      <c r="E426" s="8"/>
      <c r="G426" s="8"/>
    </row>
    <row r="427" spans="5:7" ht="26.25" customHeight="1" x14ac:dyDescent="0.35">
      <c r="E427" s="8"/>
      <c r="G427" s="8"/>
    </row>
    <row r="428" spans="5:7" ht="26.25" customHeight="1" x14ac:dyDescent="0.35">
      <c r="E428" s="8"/>
      <c r="G428" s="8"/>
    </row>
    <row r="429" spans="5:7" ht="26.25" customHeight="1" x14ac:dyDescent="0.35">
      <c r="E429" s="8"/>
      <c r="G429" s="8"/>
    </row>
    <row r="430" spans="5:7" ht="26.25" customHeight="1" x14ac:dyDescent="0.35">
      <c r="E430" s="8"/>
      <c r="G430" s="8"/>
    </row>
    <row r="431" spans="5:7" ht="26.25" customHeight="1" x14ac:dyDescent="0.35">
      <c r="E431" s="8"/>
      <c r="G431" s="8"/>
    </row>
    <row r="432" spans="5:7" ht="26.25" customHeight="1" x14ac:dyDescent="0.35">
      <c r="E432" s="8"/>
      <c r="G432" s="8"/>
    </row>
    <row r="433" spans="5:7" ht="26.25" customHeight="1" x14ac:dyDescent="0.35">
      <c r="E433" s="8"/>
      <c r="G433" s="8"/>
    </row>
    <row r="434" spans="5:7" ht="26.25" customHeight="1" x14ac:dyDescent="0.35">
      <c r="E434" s="8"/>
      <c r="G434" s="8"/>
    </row>
    <row r="435" spans="5:7" ht="26.25" customHeight="1" x14ac:dyDescent="0.35">
      <c r="E435" s="8"/>
      <c r="G435" s="8"/>
    </row>
    <row r="436" spans="5:7" ht="26.25" customHeight="1" x14ac:dyDescent="0.35">
      <c r="E436" s="8"/>
      <c r="G436" s="8"/>
    </row>
    <row r="437" spans="5:7" ht="26.25" customHeight="1" x14ac:dyDescent="0.35">
      <c r="E437" s="8"/>
      <c r="G437" s="8"/>
    </row>
    <row r="438" spans="5:7" ht="26.25" customHeight="1" x14ac:dyDescent="0.35">
      <c r="E438" s="8"/>
      <c r="G438" s="8"/>
    </row>
    <row r="439" spans="5:7" ht="26.25" customHeight="1" x14ac:dyDescent="0.35">
      <c r="E439" s="8"/>
      <c r="G439" s="8"/>
    </row>
    <row r="440" spans="5:7" ht="26.25" customHeight="1" x14ac:dyDescent="0.35">
      <c r="E440" s="8"/>
      <c r="G440" s="8"/>
    </row>
    <row r="441" spans="5:7" ht="26.25" customHeight="1" x14ac:dyDescent="0.35">
      <c r="E441" s="8"/>
      <c r="G441" s="8"/>
    </row>
    <row r="442" spans="5:7" ht="26.25" customHeight="1" x14ac:dyDescent="0.35">
      <c r="E442" s="8"/>
      <c r="G442" s="8"/>
    </row>
    <row r="443" spans="5:7" ht="26.25" customHeight="1" x14ac:dyDescent="0.35">
      <c r="E443" s="8"/>
      <c r="G443" s="8"/>
    </row>
    <row r="444" spans="5:7" ht="26.25" customHeight="1" x14ac:dyDescent="0.35">
      <c r="E444" s="8"/>
      <c r="G444" s="8"/>
    </row>
    <row r="445" spans="5:7" ht="26.25" customHeight="1" x14ac:dyDescent="0.35">
      <c r="E445" s="8"/>
      <c r="G445" s="8"/>
    </row>
    <row r="446" spans="5:7" ht="26.25" customHeight="1" x14ac:dyDescent="0.35">
      <c r="E446" s="8"/>
      <c r="G446" s="8"/>
    </row>
    <row r="447" spans="5:7" ht="26.25" customHeight="1" x14ac:dyDescent="0.35">
      <c r="E447" s="8"/>
      <c r="G447" s="8"/>
    </row>
    <row r="448" spans="5:7" ht="26.25" customHeight="1" x14ac:dyDescent="0.35">
      <c r="E448" s="8"/>
      <c r="G448" s="8"/>
    </row>
    <row r="449" spans="5:7" ht="26.25" customHeight="1" x14ac:dyDescent="0.35">
      <c r="E449" s="8"/>
      <c r="G449" s="8"/>
    </row>
    <row r="450" spans="5:7" ht="26.25" customHeight="1" x14ac:dyDescent="0.35">
      <c r="E450" s="8"/>
      <c r="G450" s="8"/>
    </row>
    <row r="451" spans="5:7" ht="26.25" customHeight="1" x14ac:dyDescent="0.35">
      <c r="E451" s="8"/>
      <c r="G451" s="8"/>
    </row>
    <row r="452" spans="5:7" ht="26.25" customHeight="1" x14ac:dyDescent="0.35">
      <c r="E452" s="8"/>
      <c r="G452" s="8"/>
    </row>
    <row r="453" spans="5:7" ht="26.25" customHeight="1" x14ac:dyDescent="0.35">
      <c r="E453" s="8"/>
      <c r="G453" s="8"/>
    </row>
    <row r="454" spans="5:7" ht="26.25" customHeight="1" x14ac:dyDescent="0.35">
      <c r="E454" s="8"/>
      <c r="G454" s="8"/>
    </row>
    <row r="455" spans="5:7" ht="26.25" customHeight="1" x14ac:dyDescent="0.35">
      <c r="E455" s="8"/>
      <c r="G455" s="8"/>
    </row>
    <row r="456" spans="5:7" ht="26.25" customHeight="1" x14ac:dyDescent="0.35">
      <c r="E456" s="8"/>
      <c r="G456" s="8"/>
    </row>
    <row r="457" spans="5:7" ht="26.25" customHeight="1" x14ac:dyDescent="0.35">
      <c r="E457" s="8"/>
      <c r="G457" s="8"/>
    </row>
    <row r="458" spans="5:7" ht="26.25" customHeight="1" x14ac:dyDescent="0.35">
      <c r="E458" s="8"/>
      <c r="G458" s="8"/>
    </row>
    <row r="459" spans="5:7" ht="26.25" customHeight="1" x14ac:dyDescent="0.35">
      <c r="E459" s="8"/>
      <c r="G459" s="8"/>
    </row>
    <row r="460" spans="5:7" ht="26.25" customHeight="1" x14ac:dyDescent="0.35">
      <c r="E460" s="8"/>
      <c r="G460" s="8"/>
    </row>
    <row r="461" spans="5:7" ht="26.25" customHeight="1" x14ac:dyDescent="0.35">
      <c r="E461" s="8"/>
      <c r="G461" s="8"/>
    </row>
    <row r="462" spans="5:7" ht="26.25" customHeight="1" x14ac:dyDescent="0.35">
      <c r="E462" s="8"/>
      <c r="G462" s="8"/>
    </row>
    <row r="463" spans="5:7" ht="26.25" customHeight="1" x14ac:dyDescent="0.35">
      <c r="E463" s="8"/>
      <c r="G463" s="8"/>
    </row>
    <row r="464" spans="5:7" ht="26.25" customHeight="1" x14ac:dyDescent="0.35">
      <c r="E464" s="8"/>
      <c r="G464" s="8"/>
    </row>
    <row r="465" spans="5:7" ht="26.25" customHeight="1" x14ac:dyDescent="0.35">
      <c r="E465" s="8"/>
      <c r="G465" s="8"/>
    </row>
    <row r="466" spans="5:7" ht="26.25" customHeight="1" x14ac:dyDescent="0.35">
      <c r="E466" s="8"/>
      <c r="G466" s="8"/>
    </row>
    <row r="467" spans="5:7" ht="26.25" customHeight="1" x14ac:dyDescent="0.35">
      <c r="E467" s="8"/>
      <c r="G467" s="8"/>
    </row>
    <row r="468" spans="5:7" ht="26.25" customHeight="1" x14ac:dyDescent="0.35">
      <c r="E468" s="8"/>
      <c r="G468" s="8"/>
    </row>
    <row r="469" spans="5:7" ht="26.25" customHeight="1" x14ac:dyDescent="0.35">
      <c r="E469" s="8"/>
      <c r="G469" s="8"/>
    </row>
    <row r="470" spans="5:7" ht="26.25" customHeight="1" x14ac:dyDescent="0.35">
      <c r="E470" s="8"/>
      <c r="G470" s="8"/>
    </row>
    <row r="471" spans="5:7" ht="26.25" customHeight="1" x14ac:dyDescent="0.35">
      <c r="E471" s="8"/>
      <c r="G471" s="8"/>
    </row>
    <row r="472" spans="5:7" ht="26.25" customHeight="1" x14ac:dyDescent="0.35">
      <c r="E472" s="8"/>
      <c r="G472" s="8"/>
    </row>
    <row r="473" spans="5:7" ht="26.25" customHeight="1" x14ac:dyDescent="0.35">
      <c r="E473" s="8"/>
      <c r="G473" s="8"/>
    </row>
    <row r="474" spans="5:7" ht="26.25" customHeight="1" x14ac:dyDescent="0.35">
      <c r="E474" s="8"/>
      <c r="G474" s="8"/>
    </row>
    <row r="475" spans="5:7" ht="26.25" customHeight="1" x14ac:dyDescent="0.35">
      <c r="E475" s="8"/>
      <c r="G475" s="8"/>
    </row>
    <row r="476" spans="5:7" ht="26.25" customHeight="1" x14ac:dyDescent="0.35">
      <c r="E476" s="8"/>
      <c r="G476" s="8"/>
    </row>
    <row r="477" spans="5:7" ht="26.25" customHeight="1" x14ac:dyDescent="0.35">
      <c r="E477" s="8"/>
      <c r="G477" s="8"/>
    </row>
    <row r="478" spans="5:7" ht="26.25" customHeight="1" x14ac:dyDescent="0.35">
      <c r="E478" s="8"/>
      <c r="G478" s="8"/>
    </row>
    <row r="479" spans="5:7" ht="26.25" customHeight="1" x14ac:dyDescent="0.35">
      <c r="E479" s="8"/>
      <c r="G479" s="8"/>
    </row>
    <row r="480" spans="5:7" ht="26.25" customHeight="1" x14ac:dyDescent="0.35">
      <c r="E480" s="8"/>
      <c r="G480" s="8"/>
    </row>
    <row r="481" spans="5:7" ht="26.25" customHeight="1" x14ac:dyDescent="0.35">
      <c r="E481" s="8"/>
      <c r="G481" s="8"/>
    </row>
    <row r="482" spans="5:7" ht="26.25" customHeight="1" x14ac:dyDescent="0.35">
      <c r="E482" s="8"/>
      <c r="G482" s="8"/>
    </row>
    <row r="483" spans="5:7" ht="26.25" customHeight="1" x14ac:dyDescent="0.35">
      <c r="E483" s="8"/>
      <c r="G483" s="8"/>
    </row>
    <row r="484" spans="5:7" ht="26.25" customHeight="1" x14ac:dyDescent="0.35">
      <c r="E484" s="8"/>
      <c r="G484" s="8"/>
    </row>
    <row r="485" spans="5:7" ht="26.25" customHeight="1" x14ac:dyDescent="0.35">
      <c r="E485" s="8"/>
      <c r="G485" s="8"/>
    </row>
    <row r="486" spans="5:7" ht="26.25" customHeight="1" x14ac:dyDescent="0.35">
      <c r="E486" s="8"/>
      <c r="G486" s="8"/>
    </row>
    <row r="487" spans="5:7" ht="26.25" customHeight="1" x14ac:dyDescent="0.35">
      <c r="E487" s="8"/>
      <c r="G487" s="8"/>
    </row>
    <row r="488" spans="5:7" ht="26.25" customHeight="1" x14ac:dyDescent="0.35">
      <c r="E488" s="8"/>
      <c r="G488" s="8"/>
    </row>
    <row r="489" spans="5:7" ht="26.25" customHeight="1" x14ac:dyDescent="0.35">
      <c r="E489" s="8"/>
      <c r="G489" s="8"/>
    </row>
    <row r="490" spans="5:7" ht="26.25" customHeight="1" x14ac:dyDescent="0.35">
      <c r="E490" s="8"/>
      <c r="G490" s="8"/>
    </row>
    <row r="491" spans="5:7" ht="26.25" customHeight="1" x14ac:dyDescent="0.35">
      <c r="E491" s="8"/>
      <c r="G491" s="8"/>
    </row>
    <row r="492" spans="5:7" ht="26.25" customHeight="1" x14ac:dyDescent="0.35">
      <c r="E492" s="8"/>
      <c r="G492" s="8"/>
    </row>
    <row r="493" spans="5:7" ht="26.25" customHeight="1" x14ac:dyDescent="0.35">
      <c r="E493" s="8"/>
      <c r="G493" s="8"/>
    </row>
    <row r="494" spans="5:7" ht="26.25" customHeight="1" x14ac:dyDescent="0.35">
      <c r="E494" s="8"/>
      <c r="G494" s="8"/>
    </row>
    <row r="495" spans="5:7" ht="26.25" customHeight="1" x14ac:dyDescent="0.35">
      <c r="E495" s="8"/>
      <c r="G495" s="8"/>
    </row>
    <row r="496" spans="5:7" ht="26.25" customHeight="1" x14ac:dyDescent="0.35">
      <c r="E496" s="8"/>
      <c r="G496" s="8"/>
    </row>
    <row r="497" spans="5:7" ht="26.25" customHeight="1" x14ac:dyDescent="0.35">
      <c r="E497" s="8"/>
      <c r="G497" s="8"/>
    </row>
    <row r="498" spans="5:7" ht="26.25" customHeight="1" x14ac:dyDescent="0.35">
      <c r="E498" s="8"/>
      <c r="G498" s="8"/>
    </row>
    <row r="499" spans="5:7" ht="26.25" customHeight="1" x14ac:dyDescent="0.35">
      <c r="E499" s="8"/>
      <c r="G499" s="8"/>
    </row>
    <row r="500" spans="5:7" ht="26.25" customHeight="1" x14ac:dyDescent="0.35">
      <c r="E500" s="8"/>
      <c r="G500" s="8"/>
    </row>
    <row r="501" spans="5:7" ht="26.25" customHeight="1" x14ac:dyDescent="0.35">
      <c r="E501" s="8"/>
      <c r="G501" s="8"/>
    </row>
    <row r="502" spans="5:7" ht="26.25" customHeight="1" x14ac:dyDescent="0.35">
      <c r="E502" s="8"/>
      <c r="G502" s="8"/>
    </row>
    <row r="503" spans="5:7" ht="26.25" customHeight="1" x14ac:dyDescent="0.35">
      <c r="E503" s="8"/>
      <c r="G503" s="8"/>
    </row>
    <row r="504" spans="5:7" ht="26.25" customHeight="1" x14ac:dyDescent="0.35">
      <c r="E504" s="8"/>
      <c r="G504" s="8"/>
    </row>
    <row r="505" spans="5:7" ht="26.25" customHeight="1" x14ac:dyDescent="0.35">
      <c r="E505" s="8"/>
      <c r="G505" s="8"/>
    </row>
    <row r="506" spans="5:7" ht="26.25" customHeight="1" x14ac:dyDescent="0.35">
      <c r="E506" s="8"/>
      <c r="G506" s="8"/>
    </row>
    <row r="507" spans="5:7" ht="26.25" customHeight="1" x14ac:dyDescent="0.35">
      <c r="E507" s="8"/>
      <c r="G507" s="8"/>
    </row>
    <row r="508" spans="5:7" ht="26.25" customHeight="1" x14ac:dyDescent="0.35">
      <c r="E508" s="8"/>
      <c r="G508" s="8"/>
    </row>
    <row r="509" spans="5:7" ht="26.25" customHeight="1" x14ac:dyDescent="0.35">
      <c r="E509" s="8"/>
      <c r="G509" s="8"/>
    </row>
    <row r="510" spans="5:7" ht="26.25" customHeight="1" x14ac:dyDescent="0.35">
      <c r="E510" s="8"/>
      <c r="G510" s="8"/>
    </row>
    <row r="511" spans="5:7" ht="26.25" customHeight="1" x14ac:dyDescent="0.35">
      <c r="E511" s="8"/>
      <c r="G511" s="8"/>
    </row>
    <row r="512" spans="5:7" ht="26.25" customHeight="1" x14ac:dyDescent="0.35">
      <c r="E512" s="8"/>
      <c r="G512" s="8"/>
    </row>
    <row r="513" spans="5:7" ht="26.25" customHeight="1" x14ac:dyDescent="0.35">
      <c r="E513" s="8"/>
      <c r="G513" s="8"/>
    </row>
    <row r="514" spans="5:7" ht="26.25" customHeight="1" x14ac:dyDescent="0.35">
      <c r="E514" s="8"/>
      <c r="G514" s="8"/>
    </row>
    <row r="515" spans="5:7" ht="26.25" customHeight="1" x14ac:dyDescent="0.35">
      <c r="E515" s="8"/>
      <c r="G515" s="8"/>
    </row>
    <row r="516" spans="5:7" ht="26.25" customHeight="1" x14ac:dyDescent="0.35">
      <c r="E516" s="8"/>
      <c r="G516" s="8"/>
    </row>
    <row r="517" spans="5:7" ht="26.25" customHeight="1" x14ac:dyDescent="0.35">
      <c r="E517" s="8"/>
      <c r="G517" s="8"/>
    </row>
    <row r="518" spans="5:7" ht="26.25" customHeight="1" x14ac:dyDescent="0.35">
      <c r="E518" s="8"/>
      <c r="G518" s="8"/>
    </row>
    <row r="519" spans="5:7" ht="26.25" customHeight="1" x14ac:dyDescent="0.35">
      <c r="E519" s="8"/>
      <c r="G519" s="8"/>
    </row>
    <row r="520" spans="5:7" ht="26.25" customHeight="1" x14ac:dyDescent="0.35">
      <c r="E520" s="8"/>
      <c r="G520" s="8"/>
    </row>
    <row r="521" spans="5:7" ht="26.25" customHeight="1" x14ac:dyDescent="0.35">
      <c r="E521" s="8"/>
      <c r="G521" s="8"/>
    </row>
    <row r="522" spans="5:7" ht="26.25" customHeight="1" x14ac:dyDescent="0.35">
      <c r="E522" s="8"/>
      <c r="G522" s="8"/>
    </row>
    <row r="523" spans="5:7" ht="26.25" customHeight="1" x14ac:dyDescent="0.35">
      <c r="E523" s="8"/>
      <c r="G523" s="8"/>
    </row>
    <row r="524" spans="5:7" ht="26.25" customHeight="1" x14ac:dyDescent="0.35">
      <c r="E524" s="8"/>
      <c r="G524" s="8"/>
    </row>
    <row r="525" spans="5:7" ht="26.25" customHeight="1" x14ac:dyDescent="0.35">
      <c r="E525" s="8"/>
      <c r="G525" s="8"/>
    </row>
    <row r="526" spans="5:7" ht="26.25" customHeight="1" x14ac:dyDescent="0.35">
      <c r="E526" s="8"/>
      <c r="G526" s="8"/>
    </row>
    <row r="527" spans="5:7" ht="26.25" customHeight="1" x14ac:dyDescent="0.35">
      <c r="E527" s="8"/>
      <c r="G527" s="8"/>
    </row>
    <row r="528" spans="5:7" ht="26.25" customHeight="1" x14ac:dyDescent="0.35">
      <c r="E528" s="8"/>
      <c r="G528" s="8"/>
    </row>
    <row r="529" spans="5:7" ht="26.25" customHeight="1" x14ac:dyDescent="0.35">
      <c r="E529" s="8"/>
      <c r="G529" s="8"/>
    </row>
    <row r="530" spans="5:7" ht="26.25" customHeight="1" x14ac:dyDescent="0.35">
      <c r="E530" s="8"/>
      <c r="G530" s="8"/>
    </row>
    <row r="531" spans="5:7" ht="26.25" customHeight="1" x14ac:dyDescent="0.35">
      <c r="E531" s="8"/>
      <c r="G531" s="8"/>
    </row>
    <row r="532" spans="5:7" ht="26.25" customHeight="1" x14ac:dyDescent="0.35">
      <c r="E532" s="8"/>
      <c r="G532" s="8"/>
    </row>
    <row r="533" spans="5:7" ht="26.25" customHeight="1" x14ac:dyDescent="0.35">
      <c r="E533" s="8"/>
      <c r="G533" s="8"/>
    </row>
    <row r="534" spans="5:7" ht="26.25" customHeight="1" x14ac:dyDescent="0.35">
      <c r="E534" s="8"/>
      <c r="G534" s="8"/>
    </row>
    <row r="535" spans="5:7" ht="26.25" customHeight="1" x14ac:dyDescent="0.35">
      <c r="E535" s="8"/>
      <c r="G535" s="8"/>
    </row>
    <row r="536" spans="5:7" ht="26.25" customHeight="1" x14ac:dyDescent="0.35">
      <c r="E536" s="8"/>
      <c r="G536" s="8"/>
    </row>
    <row r="537" spans="5:7" ht="26.25" customHeight="1" x14ac:dyDescent="0.35">
      <c r="E537" s="8"/>
      <c r="G537" s="8"/>
    </row>
    <row r="538" spans="5:7" ht="26.25" customHeight="1" x14ac:dyDescent="0.35">
      <c r="E538" s="8"/>
      <c r="G538" s="8"/>
    </row>
    <row r="539" spans="5:7" ht="26.25" customHeight="1" x14ac:dyDescent="0.35">
      <c r="E539" s="8"/>
      <c r="G539" s="8"/>
    </row>
    <row r="540" spans="5:7" ht="26.25" customHeight="1" x14ac:dyDescent="0.35">
      <c r="E540" s="8"/>
      <c r="G540" s="8"/>
    </row>
    <row r="541" spans="5:7" ht="26.25" customHeight="1" x14ac:dyDescent="0.35">
      <c r="E541" s="8"/>
      <c r="G541" s="8"/>
    </row>
    <row r="542" spans="5:7" ht="26.25" customHeight="1" x14ac:dyDescent="0.35">
      <c r="E542" s="8"/>
      <c r="G542" s="8"/>
    </row>
    <row r="543" spans="5:7" ht="26.25" customHeight="1" x14ac:dyDescent="0.35">
      <c r="E543" s="8"/>
      <c r="G543" s="8"/>
    </row>
    <row r="544" spans="5:7" ht="26.25" customHeight="1" x14ac:dyDescent="0.35">
      <c r="E544" s="8"/>
      <c r="G544" s="8"/>
    </row>
    <row r="545" spans="5:7" ht="26.25" customHeight="1" x14ac:dyDescent="0.35">
      <c r="E545" s="8"/>
      <c r="G545" s="8"/>
    </row>
    <row r="546" spans="5:7" ht="26.25" customHeight="1" x14ac:dyDescent="0.35">
      <c r="E546" s="8"/>
      <c r="G546" s="8"/>
    </row>
    <row r="547" spans="5:7" ht="26.25" customHeight="1" x14ac:dyDescent="0.35">
      <c r="E547" s="8"/>
      <c r="G547" s="8"/>
    </row>
    <row r="548" spans="5:7" ht="26.25" customHeight="1" x14ac:dyDescent="0.35">
      <c r="E548" s="8"/>
      <c r="G548" s="8"/>
    </row>
    <row r="549" spans="5:7" ht="26.25" customHeight="1" x14ac:dyDescent="0.35">
      <c r="E549" s="8"/>
      <c r="G549" s="8"/>
    </row>
    <row r="550" spans="5:7" ht="26.25" customHeight="1" x14ac:dyDescent="0.35">
      <c r="E550" s="8"/>
      <c r="G550" s="8"/>
    </row>
    <row r="551" spans="5:7" ht="26.25" customHeight="1" x14ac:dyDescent="0.35">
      <c r="E551" s="8"/>
      <c r="G551" s="8"/>
    </row>
    <row r="552" spans="5:7" ht="26.25" customHeight="1" x14ac:dyDescent="0.35">
      <c r="E552" s="8"/>
      <c r="G552" s="8"/>
    </row>
    <row r="553" spans="5:7" ht="26.25" customHeight="1" x14ac:dyDescent="0.35">
      <c r="E553" s="8"/>
      <c r="G553" s="8"/>
    </row>
    <row r="554" spans="5:7" ht="26.25" customHeight="1" x14ac:dyDescent="0.35">
      <c r="E554" s="8"/>
      <c r="G554" s="8"/>
    </row>
    <row r="555" spans="5:7" ht="26.25" customHeight="1" x14ac:dyDescent="0.35">
      <c r="E555" s="8"/>
      <c r="G555" s="8"/>
    </row>
    <row r="556" spans="5:7" ht="26.25" customHeight="1" x14ac:dyDescent="0.35">
      <c r="E556" s="8"/>
      <c r="G556" s="8"/>
    </row>
    <row r="557" spans="5:7" ht="26.25" customHeight="1" x14ac:dyDescent="0.35">
      <c r="E557" s="8"/>
      <c r="G557" s="8"/>
    </row>
    <row r="558" spans="5:7" ht="26.25" customHeight="1" x14ac:dyDescent="0.35">
      <c r="E558" s="8"/>
      <c r="G558" s="8"/>
    </row>
    <row r="559" spans="5:7" ht="26.25" customHeight="1" x14ac:dyDescent="0.35">
      <c r="E559" s="8"/>
      <c r="G559" s="8"/>
    </row>
    <row r="560" spans="5:7" ht="26.25" customHeight="1" x14ac:dyDescent="0.35">
      <c r="E560" s="8"/>
      <c r="G560" s="8"/>
    </row>
    <row r="561" spans="5:7" ht="26.25" customHeight="1" x14ac:dyDescent="0.35">
      <c r="E561" s="8"/>
      <c r="G561" s="8"/>
    </row>
    <row r="562" spans="5:7" ht="26.25" customHeight="1" x14ac:dyDescent="0.35">
      <c r="E562" s="8"/>
      <c r="G562" s="8"/>
    </row>
    <row r="563" spans="5:7" ht="26.25" customHeight="1" x14ac:dyDescent="0.35">
      <c r="E563" s="8"/>
      <c r="G563" s="8"/>
    </row>
    <row r="564" spans="5:7" ht="26.25" customHeight="1" x14ac:dyDescent="0.35">
      <c r="E564" s="8"/>
      <c r="G564" s="8"/>
    </row>
    <row r="565" spans="5:7" ht="26.25" customHeight="1" x14ac:dyDescent="0.35">
      <c r="E565" s="8"/>
      <c r="G565" s="8"/>
    </row>
    <row r="566" spans="5:7" ht="26.25" customHeight="1" x14ac:dyDescent="0.35">
      <c r="E566" s="8"/>
      <c r="G566" s="8"/>
    </row>
    <row r="567" spans="5:7" ht="26.25" customHeight="1" x14ac:dyDescent="0.35">
      <c r="E567" s="8"/>
      <c r="G567" s="8"/>
    </row>
    <row r="568" spans="5:7" ht="26.25" customHeight="1" x14ac:dyDescent="0.35">
      <c r="E568" s="8"/>
      <c r="G568" s="8"/>
    </row>
    <row r="569" spans="5:7" ht="26.25" customHeight="1" x14ac:dyDescent="0.35">
      <c r="E569" s="8"/>
      <c r="G569" s="8"/>
    </row>
    <row r="570" spans="5:7" ht="26.25" customHeight="1" x14ac:dyDescent="0.35">
      <c r="E570" s="8"/>
      <c r="G570" s="8"/>
    </row>
    <row r="571" spans="5:7" ht="26.25" customHeight="1" x14ac:dyDescent="0.35">
      <c r="E571" s="8"/>
      <c r="G571" s="8"/>
    </row>
    <row r="572" spans="5:7" ht="26.25" customHeight="1" x14ac:dyDescent="0.35">
      <c r="E572" s="8"/>
      <c r="G572" s="8"/>
    </row>
    <row r="573" spans="5:7" ht="26.25" customHeight="1" x14ac:dyDescent="0.35">
      <c r="E573" s="8"/>
      <c r="G573" s="8"/>
    </row>
    <row r="574" spans="5:7" ht="26.25" customHeight="1" x14ac:dyDescent="0.35">
      <c r="E574" s="8"/>
      <c r="G574" s="8"/>
    </row>
    <row r="575" spans="5:7" ht="26.25" customHeight="1" x14ac:dyDescent="0.35">
      <c r="E575" s="8"/>
      <c r="G575" s="8"/>
    </row>
    <row r="576" spans="5:7" ht="26.25" customHeight="1" x14ac:dyDescent="0.35">
      <c r="E576" s="8"/>
      <c r="G576" s="8"/>
    </row>
    <row r="577" spans="5:7" ht="26.25" customHeight="1" x14ac:dyDescent="0.35">
      <c r="E577" s="8"/>
      <c r="G577" s="8"/>
    </row>
    <row r="578" spans="5:7" ht="26.25" customHeight="1" x14ac:dyDescent="0.35">
      <c r="E578" s="8"/>
      <c r="G578" s="8"/>
    </row>
    <row r="579" spans="5:7" ht="26.25" customHeight="1" x14ac:dyDescent="0.35">
      <c r="E579" s="8"/>
      <c r="G579" s="8"/>
    </row>
    <row r="580" spans="5:7" ht="26.25" customHeight="1" x14ac:dyDescent="0.35">
      <c r="E580" s="8"/>
      <c r="G580" s="8"/>
    </row>
    <row r="581" spans="5:7" ht="26.25" customHeight="1" x14ac:dyDescent="0.35">
      <c r="E581" s="8"/>
      <c r="G581" s="8"/>
    </row>
    <row r="582" spans="5:7" ht="26.25" customHeight="1" x14ac:dyDescent="0.35">
      <c r="E582" s="8"/>
      <c r="G582" s="8"/>
    </row>
    <row r="583" spans="5:7" ht="26.25" customHeight="1" x14ac:dyDescent="0.35">
      <c r="E583" s="8"/>
      <c r="G583" s="8"/>
    </row>
    <row r="584" spans="5:7" ht="26.25" customHeight="1" x14ac:dyDescent="0.35">
      <c r="E584" s="8"/>
      <c r="G584" s="8"/>
    </row>
    <row r="585" spans="5:7" ht="26.25" customHeight="1" x14ac:dyDescent="0.35">
      <c r="E585" s="8"/>
      <c r="G585" s="8"/>
    </row>
    <row r="586" spans="5:7" ht="26.25" customHeight="1" x14ac:dyDescent="0.35">
      <c r="E586" s="8"/>
      <c r="G586" s="8"/>
    </row>
    <row r="587" spans="5:7" ht="26.25" customHeight="1" x14ac:dyDescent="0.35">
      <c r="E587" s="8"/>
      <c r="G587" s="8"/>
    </row>
    <row r="588" spans="5:7" ht="26.25" customHeight="1" x14ac:dyDescent="0.35">
      <c r="E588" s="8"/>
      <c r="G588" s="8"/>
    </row>
    <row r="589" spans="5:7" ht="26.25" customHeight="1" x14ac:dyDescent="0.35">
      <c r="E589" s="8"/>
      <c r="G589" s="8"/>
    </row>
    <row r="590" spans="5:7" ht="26.25" customHeight="1" x14ac:dyDescent="0.35">
      <c r="E590" s="8"/>
      <c r="G590" s="8"/>
    </row>
    <row r="591" spans="5:7" ht="26.25" customHeight="1" x14ac:dyDescent="0.35">
      <c r="E591" s="8"/>
      <c r="G591" s="8"/>
    </row>
    <row r="592" spans="5:7" ht="26.25" customHeight="1" x14ac:dyDescent="0.35">
      <c r="E592" s="8"/>
      <c r="G592" s="8"/>
    </row>
    <row r="593" spans="5:7" ht="26.25" customHeight="1" x14ac:dyDescent="0.35">
      <c r="E593" s="8"/>
      <c r="G593" s="8"/>
    </row>
    <row r="594" spans="5:7" ht="26.25" customHeight="1" x14ac:dyDescent="0.35">
      <c r="E594" s="8"/>
      <c r="G594" s="8"/>
    </row>
    <row r="595" spans="5:7" ht="26.25" customHeight="1" x14ac:dyDescent="0.35">
      <c r="E595" s="8"/>
      <c r="G595" s="8"/>
    </row>
    <row r="596" spans="5:7" ht="26.25" customHeight="1" x14ac:dyDescent="0.35">
      <c r="E596" s="8"/>
      <c r="G596" s="8"/>
    </row>
    <row r="597" spans="5:7" ht="26.25" customHeight="1" x14ac:dyDescent="0.35">
      <c r="E597" s="8"/>
      <c r="G597" s="8"/>
    </row>
    <row r="598" spans="5:7" ht="26.25" customHeight="1" x14ac:dyDescent="0.35">
      <c r="E598" s="8"/>
      <c r="G598" s="8"/>
    </row>
    <row r="599" spans="5:7" ht="26.25" customHeight="1" x14ac:dyDescent="0.35">
      <c r="E599" s="8"/>
      <c r="G599" s="8"/>
    </row>
    <row r="600" spans="5:7" ht="26.25" customHeight="1" x14ac:dyDescent="0.35">
      <c r="E600" s="8"/>
      <c r="G600" s="8"/>
    </row>
    <row r="601" spans="5:7" ht="26.25" customHeight="1" x14ac:dyDescent="0.35">
      <c r="E601" s="8"/>
      <c r="G601" s="8"/>
    </row>
    <row r="602" spans="5:7" ht="26.25" customHeight="1" x14ac:dyDescent="0.35">
      <c r="E602" s="8"/>
      <c r="G602" s="8"/>
    </row>
    <row r="603" spans="5:7" ht="26.25" customHeight="1" x14ac:dyDescent="0.35">
      <c r="E603" s="8"/>
      <c r="G603" s="8"/>
    </row>
    <row r="604" spans="5:7" ht="26.25" customHeight="1" x14ac:dyDescent="0.35">
      <c r="E604" s="8"/>
      <c r="G604" s="8"/>
    </row>
    <row r="605" spans="5:7" ht="26.25" customHeight="1" x14ac:dyDescent="0.35">
      <c r="E605" s="8"/>
      <c r="G605" s="8"/>
    </row>
    <row r="606" spans="5:7" ht="26.25" customHeight="1" x14ac:dyDescent="0.35">
      <c r="E606" s="8"/>
      <c r="G606" s="8"/>
    </row>
    <row r="607" spans="5:7" ht="26.25" customHeight="1" x14ac:dyDescent="0.35">
      <c r="E607" s="8"/>
      <c r="G607" s="8"/>
    </row>
    <row r="608" spans="5:7" ht="26.25" customHeight="1" x14ac:dyDescent="0.35">
      <c r="E608" s="8"/>
      <c r="G608" s="8"/>
    </row>
    <row r="609" spans="5:7" ht="26.25" customHeight="1" x14ac:dyDescent="0.35">
      <c r="E609" s="8"/>
      <c r="G609" s="8"/>
    </row>
    <row r="610" spans="5:7" ht="26.25" customHeight="1" x14ac:dyDescent="0.35">
      <c r="E610" s="8"/>
      <c r="G610" s="8"/>
    </row>
    <row r="611" spans="5:7" ht="26.25" customHeight="1" x14ac:dyDescent="0.35">
      <c r="E611" s="8"/>
      <c r="G611" s="8"/>
    </row>
    <row r="612" spans="5:7" ht="26.25" customHeight="1" x14ac:dyDescent="0.35">
      <c r="E612" s="8"/>
      <c r="G612" s="8"/>
    </row>
    <row r="613" spans="5:7" ht="26.25" customHeight="1" x14ac:dyDescent="0.35">
      <c r="E613" s="8"/>
      <c r="G613" s="8"/>
    </row>
    <row r="614" spans="5:7" ht="26.25" customHeight="1" x14ac:dyDescent="0.35">
      <c r="E614" s="8"/>
      <c r="G614" s="8"/>
    </row>
    <row r="615" spans="5:7" ht="26.25" customHeight="1" x14ac:dyDescent="0.35">
      <c r="E615" s="8"/>
      <c r="G615" s="8"/>
    </row>
    <row r="616" spans="5:7" ht="26.25" customHeight="1" x14ac:dyDescent="0.35">
      <c r="E616" s="8"/>
      <c r="G616" s="8"/>
    </row>
    <row r="617" spans="5:7" ht="26.25" customHeight="1" x14ac:dyDescent="0.35">
      <c r="E617" s="8"/>
      <c r="G617" s="8"/>
    </row>
    <row r="618" spans="5:7" ht="26.25" customHeight="1" x14ac:dyDescent="0.35">
      <c r="E618" s="8"/>
      <c r="G618" s="8"/>
    </row>
    <row r="619" spans="5:7" ht="26.25" customHeight="1" x14ac:dyDescent="0.35">
      <c r="E619" s="8"/>
      <c r="G619" s="8"/>
    </row>
    <row r="620" spans="5:7" ht="26.25" customHeight="1" x14ac:dyDescent="0.35">
      <c r="E620" s="8"/>
      <c r="G620" s="8"/>
    </row>
    <row r="621" spans="5:7" ht="26.25" customHeight="1" x14ac:dyDescent="0.35">
      <c r="E621" s="8"/>
      <c r="G621" s="8"/>
    </row>
    <row r="622" spans="5:7" ht="26.25" customHeight="1" x14ac:dyDescent="0.35">
      <c r="E622" s="8"/>
      <c r="G622" s="8"/>
    </row>
    <row r="623" spans="5:7" ht="26.25" customHeight="1" x14ac:dyDescent="0.35">
      <c r="E623" s="8"/>
      <c r="G623" s="8"/>
    </row>
    <row r="624" spans="5:7" ht="26.25" customHeight="1" x14ac:dyDescent="0.35">
      <c r="E624" s="8"/>
      <c r="G624" s="8"/>
    </row>
    <row r="625" spans="5:7" ht="26.25" customHeight="1" x14ac:dyDescent="0.35">
      <c r="E625" s="8"/>
      <c r="G625" s="8"/>
    </row>
    <row r="626" spans="5:7" ht="26.25" customHeight="1" x14ac:dyDescent="0.35">
      <c r="E626" s="8"/>
      <c r="G626" s="8"/>
    </row>
    <row r="627" spans="5:7" ht="26.25" customHeight="1" x14ac:dyDescent="0.35">
      <c r="E627" s="8"/>
      <c r="G627" s="8"/>
    </row>
    <row r="628" spans="5:7" ht="26.25" customHeight="1" x14ac:dyDescent="0.35">
      <c r="E628" s="8"/>
      <c r="G628" s="8"/>
    </row>
    <row r="629" spans="5:7" ht="26.25" customHeight="1" x14ac:dyDescent="0.35">
      <c r="E629" s="8"/>
      <c r="G629" s="8"/>
    </row>
    <row r="630" spans="5:7" ht="26.25" customHeight="1" x14ac:dyDescent="0.35">
      <c r="E630" s="8"/>
      <c r="G630" s="8"/>
    </row>
    <row r="631" spans="5:7" ht="26.25" customHeight="1" x14ac:dyDescent="0.35">
      <c r="E631" s="8"/>
      <c r="G631" s="8"/>
    </row>
    <row r="632" spans="5:7" ht="26.25" customHeight="1" x14ac:dyDescent="0.35">
      <c r="E632" s="8"/>
      <c r="G632" s="8"/>
    </row>
    <row r="633" spans="5:7" ht="26.25" customHeight="1" x14ac:dyDescent="0.35">
      <c r="E633" s="8"/>
      <c r="G633" s="8"/>
    </row>
    <row r="634" spans="5:7" ht="26.25" customHeight="1" x14ac:dyDescent="0.35">
      <c r="E634" s="8"/>
      <c r="G634" s="8"/>
    </row>
    <row r="635" spans="5:7" ht="26.25" customHeight="1" x14ac:dyDescent="0.35">
      <c r="E635" s="8"/>
      <c r="G635" s="8"/>
    </row>
    <row r="636" spans="5:7" ht="26.25" customHeight="1" x14ac:dyDescent="0.35">
      <c r="E636" s="8"/>
      <c r="G636" s="8"/>
    </row>
    <row r="637" spans="5:7" ht="26.25" customHeight="1" x14ac:dyDescent="0.35">
      <c r="E637" s="8"/>
      <c r="G637" s="8"/>
    </row>
    <row r="638" spans="5:7" ht="26.25" customHeight="1" x14ac:dyDescent="0.35">
      <c r="E638" s="8"/>
      <c r="G638" s="8"/>
    </row>
    <row r="639" spans="5:7" ht="26.25" customHeight="1" x14ac:dyDescent="0.35">
      <c r="E639" s="8"/>
      <c r="G639" s="8"/>
    </row>
    <row r="640" spans="5:7" ht="26.25" customHeight="1" x14ac:dyDescent="0.35">
      <c r="E640" s="8"/>
      <c r="G640" s="8"/>
    </row>
    <row r="641" spans="5:7" ht="26.25" customHeight="1" x14ac:dyDescent="0.35">
      <c r="E641" s="8"/>
      <c r="G641" s="8"/>
    </row>
    <row r="642" spans="5:7" ht="26.25" customHeight="1" x14ac:dyDescent="0.35">
      <c r="E642" s="8"/>
      <c r="G642" s="8"/>
    </row>
    <row r="643" spans="5:7" ht="26.25" customHeight="1" x14ac:dyDescent="0.35">
      <c r="E643" s="8"/>
      <c r="G643" s="8"/>
    </row>
    <row r="644" spans="5:7" ht="26.25" customHeight="1" x14ac:dyDescent="0.35">
      <c r="E644" s="8"/>
      <c r="G644" s="8"/>
    </row>
    <row r="645" spans="5:7" ht="26.25" customHeight="1" x14ac:dyDescent="0.35">
      <c r="E645" s="8"/>
      <c r="G645" s="8"/>
    </row>
    <row r="646" spans="5:7" ht="26.25" customHeight="1" x14ac:dyDescent="0.35">
      <c r="E646" s="8"/>
      <c r="G646" s="8"/>
    </row>
    <row r="647" spans="5:7" ht="26.25" customHeight="1" x14ac:dyDescent="0.35">
      <c r="E647" s="8"/>
      <c r="G647" s="8"/>
    </row>
    <row r="648" spans="5:7" ht="26.25" customHeight="1" x14ac:dyDescent="0.35">
      <c r="E648" s="8"/>
      <c r="G648" s="8"/>
    </row>
    <row r="649" spans="5:7" ht="26.25" customHeight="1" x14ac:dyDescent="0.35">
      <c r="E649" s="8"/>
      <c r="G649" s="8"/>
    </row>
    <row r="650" spans="5:7" ht="26.25" customHeight="1" x14ac:dyDescent="0.35">
      <c r="E650" s="8"/>
      <c r="G650" s="8"/>
    </row>
    <row r="651" spans="5:7" ht="26.25" customHeight="1" x14ac:dyDescent="0.35">
      <c r="E651" s="8"/>
      <c r="G651" s="8"/>
    </row>
    <row r="652" spans="5:7" ht="26.25" customHeight="1" x14ac:dyDescent="0.35">
      <c r="E652" s="8"/>
      <c r="G652" s="8"/>
    </row>
    <row r="653" spans="5:7" ht="26.25" customHeight="1" x14ac:dyDescent="0.35">
      <c r="E653" s="8"/>
      <c r="G653" s="8"/>
    </row>
    <row r="654" spans="5:7" ht="26.25" customHeight="1" x14ac:dyDescent="0.35">
      <c r="E654" s="8"/>
      <c r="G654" s="8"/>
    </row>
    <row r="655" spans="5:7" ht="26.25" customHeight="1" x14ac:dyDescent="0.35">
      <c r="E655" s="8"/>
      <c r="G655" s="8"/>
    </row>
    <row r="656" spans="5:7" ht="26.25" customHeight="1" x14ac:dyDescent="0.35">
      <c r="E656" s="8"/>
      <c r="G656" s="8"/>
    </row>
    <row r="657" spans="5:7" ht="26.25" customHeight="1" x14ac:dyDescent="0.35">
      <c r="E657" s="8"/>
      <c r="G657" s="8"/>
    </row>
    <row r="658" spans="5:7" ht="26.25" customHeight="1" x14ac:dyDescent="0.35">
      <c r="E658" s="8"/>
      <c r="G658" s="8"/>
    </row>
    <row r="659" spans="5:7" ht="26.25" customHeight="1" x14ac:dyDescent="0.35">
      <c r="E659" s="8"/>
      <c r="G659" s="8"/>
    </row>
    <row r="660" spans="5:7" ht="26.25" customHeight="1" x14ac:dyDescent="0.35">
      <c r="E660" s="8"/>
      <c r="G660" s="8"/>
    </row>
    <row r="661" spans="5:7" ht="26.25" customHeight="1" x14ac:dyDescent="0.35">
      <c r="E661" s="8"/>
      <c r="G661" s="8"/>
    </row>
    <row r="662" spans="5:7" ht="26.25" customHeight="1" x14ac:dyDescent="0.35">
      <c r="E662" s="8"/>
      <c r="G662" s="8"/>
    </row>
    <row r="663" spans="5:7" ht="26.25" customHeight="1" x14ac:dyDescent="0.35">
      <c r="E663" s="8"/>
      <c r="G663" s="8"/>
    </row>
    <row r="664" spans="5:7" ht="26.25" customHeight="1" x14ac:dyDescent="0.35">
      <c r="E664" s="8"/>
      <c r="G664" s="8"/>
    </row>
    <row r="665" spans="5:7" ht="26.25" customHeight="1" x14ac:dyDescent="0.35">
      <c r="E665" s="8"/>
      <c r="G665" s="8"/>
    </row>
    <row r="666" spans="5:7" ht="26.25" customHeight="1" x14ac:dyDescent="0.35">
      <c r="E666" s="8"/>
      <c r="G666" s="8"/>
    </row>
    <row r="667" spans="5:7" ht="26.25" customHeight="1" x14ac:dyDescent="0.35">
      <c r="E667" s="8"/>
      <c r="G667" s="8"/>
    </row>
    <row r="668" spans="5:7" ht="26.25" customHeight="1" x14ac:dyDescent="0.35">
      <c r="E668" s="8"/>
      <c r="G668" s="8"/>
    </row>
    <row r="669" spans="5:7" ht="26.25" customHeight="1" x14ac:dyDescent="0.35">
      <c r="E669" s="8"/>
      <c r="G669" s="8"/>
    </row>
    <row r="670" spans="5:7" ht="26.25" customHeight="1" x14ac:dyDescent="0.35">
      <c r="E670" s="8"/>
      <c r="G670" s="8"/>
    </row>
    <row r="671" spans="5:7" ht="26.25" customHeight="1" x14ac:dyDescent="0.35">
      <c r="E671" s="8"/>
      <c r="G671" s="8"/>
    </row>
    <row r="672" spans="5:7" ht="26.25" customHeight="1" x14ac:dyDescent="0.35">
      <c r="E672" s="8"/>
      <c r="G672" s="8"/>
    </row>
    <row r="673" spans="5:7" ht="26.25" customHeight="1" x14ac:dyDescent="0.35">
      <c r="E673" s="8"/>
      <c r="G673" s="8"/>
    </row>
    <row r="674" spans="5:7" ht="26.25" customHeight="1" x14ac:dyDescent="0.35">
      <c r="E674" s="8"/>
      <c r="G674" s="8"/>
    </row>
    <row r="675" spans="5:7" ht="26.25" customHeight="1" x14ac:dyDescent="0.35">
      <c r="E675" s="8"/>
      <c r="G675" s="8"/>
    </row>
    <row r="676" spans="5:7" ht="26.25" customHeight="1" x14ac:dyDescent="0.35">
      <c r="E676" s="8"/>
      <c r="G676" s="8"/>
    </row>
    <row r="677" spans="5:7" ht="26.25" customHeight="1" x14ac:dyDescent="0.35">
      <c r="E677" s="8"/>
      <c r="G677" s="8"/>
    </row>
    <row r="678" spans="5:7" ht="26.25" customHeight="1" x14ac:dyDescent="0.35">
      <c r="E678" s="8"/>
      <c r="G678" s="8"/>
    </row>
    <row r="679" spans="5:7" ht="26.25" customHeight="1" x14ac:dyDescent="0.35">
      <c r="E679" s="8"/>
      <c r="G679" s="8"/>
    </row>
    <row r="680" spans="5:7" ht="26.25" customHeight="1" x14ac:dyDescent="0.35">
      <c r="E680" s="8"/>
      <c r="G680" s="8"/>
    </row>
    <row r="681" spans="5:7" ht="26.25" customHeight="1" x14ac:dyDescent="0.35">
      <c r="E681" s="8"/>
      <c r="G681" s="8"/>
    </row>
    <row r="682" spans="5:7" ht="26.25" customHeight="1" x14ac:dyDescent="0.35">
      <c r="E682" s="8"/>
      <c r="G682" s="8"/>
    </row>
    <row r="683" spans="5:7" ht="26.25" customHeight="1" x14ac:dyDescent="0.35">
      <c r="E683" s="8"/>
      <c r="G683" s="8"/>
    </row>
    <row r="684" spans="5:7" ht="26.25" customHeight="1" x14ac:dyDescent="0.35">
      <c r="E684" s="8"/>
      <c r="G684" s="8"/>
    </row>
    <row r="685" spans="5:7" ht="26.25" customHeight="1" x14ac:dyDescent="0.35">
      <c r="E685" s="8"/>
      <c r="G685" s="8"/>
    </row>
    <row r="686" spans="5:7" ht="26.25" customHeight="1" x14ac:dyDescent="0.35">
      <c r="E686" s="8"/>
      <c r="G686" s="8"/>
    </row>
    <row r="687" spans="5:7" ht="26.25" customHeight="1" x14ac:dyDescent="0.35">
      <c r="E687" s="8"/>
      <c r="G687" s="8"/>
    </row>
    <row r="688" spans="5:7" ht="26.25" customHeight="1" x14ac:dyDescent="0.35">
      <c r="E688" s="8"/>
      <c r="G688" s="8"/>
    </row>
    <row r="689" spans="5:7" ht="26.25" customHeight="1" x14ac:dyDescent="0.35">
      <c r="E689" s="8"/>
      <c r="G689" s="8"/>
    </row>
    <row r="690" spans="5:7" ht="26.25" customHeight="1" x14ac:dyDescent="0.35">
      <c r="E690" s="8"/>
      <c r="G690" s="8"/>
    </row>
    <row r="691" spans="5:7" ht="26.25" customHeight="1" x14ac:dyDescent="0.35">
      <c r="E691" s="8"/>
      <c r="G691" s="8"/>
    </row>
    <row r="692" spans="5:7" ht="26.25" customHeight="1" x14ac:dyDescent="0.35">
      <c r="E692" s="8"/>
      <c r="G692" s="8"/>
    </row>
    <row r="693" spans="5:7" ht="26.25" customHeight="1" x14ac:dyDescent="0.35">
      <c r="E693" s="8"/>
      <c r="G693" s="8"/>
    </row>
    <row r="694" spans="5:7" ht="26.25" customHeight="1" x14ac:dyDescent="0.35">
      <c r="E694" s="8"/>
      <c r="G694" s="8"/>
    </row>
    <row r="695" spans="5:7" ht="26.25" customHeight="1" x14ac:dyDescent="0.35">
      <c r="E695" s="8"/>
      <c r="G695" s="8"/>
    </row>
    <row r="696" spans="5:7" ht="26.25" customHeight="1" x14ac:dyDescent="0.35">
      <c r="E696" s="8"/>
      <c r="G696" s="8"/>
    </row>
    <row r="697" spans="5:7" ht="26.25" customHeight="1" x14ac:dyDescent="0.35">
      <c r="E697" s="8"/>
      <c r="G697" s="8"/>
    </row>
    <row r="698" spans="5:7" ht="26.25" customHeight="1" x14ac:dyDescent="0.35">
      <c r="E698" s="8"/>
      <c r="G698" s="8"/>
    </row>
    <row r="699" spans="5:7" ht="26.25" customHeight="1" x14ac:dyDescent="0.35">
      <c r="E699" s="8"/>
      <c r="G699" s="8"/>
    </row>
    <row r="700" spans="5:7" ht="26.25" customHeight="1" x14ac:dyDescent="0.35">
      <c r="E700" s="8"/>
      <c r="G700" s="8"/>
    </row>
    <row r="701" spans="5:7" ht="26.25" customHeight="1" x14ac:dyDescent="0.35">
      <c r="E701" s="8"/>
      <c r="G701" s="8"/>
    </row>
    <row r="702" spans="5:7" ht="26.25" customHeight="1" x14ac:dyDescent="0.35">
      <c r="E702" s="8"/>
      <c r="G702" s="8"/>
    </row>
    <row r="703" spans="5:7" ht="26.25" customHeight="1" x14ac:dyDescent="0.35">
      <c r="E703" s="8"/>
      <c r="G703" s="8"/>
    </row>
    <row r="704" spans="5:7" ht="26.25" customHeight="1" x14ac:dyDescent="0.35">
      <c r="E704" s="8"/>
      <c r="G704" s="8"/>
    </row>
    <row r="705" spans="5:7" ht="26.25" customHeight="1" x14ac:dyDescent="0.35">
      <c r="E705" s="8"/>
      <c r="G705" s="8"/>
    </row>
    <row r="706" spans="5:7" ht="26.25" customHeight="1" x14ac:dyDescent="0.35">
      <c r="E706" s="8"/>
      <c r="G706" s="8"/>
    </row>
    <row r="707" spans="5:7" ht="26.25" customHeight="1" x14ac:dyDescent="0.35">
      <c r="E707" s="8"/>
      <c r="G707" s="8"/>
    </row>
    <row r="708" spans="5:7" ht="26.25" customHeight="1" x14ac:dyDescent="0.35">
      <c r="E708" s="8"/>
      <c r="G708" s="8"/>
    </row>
    <row r="709" spans="5:7" ht="26.25" customHeight="1" x14ac:dyDescent="0.35">
      <c r="E709" s="8"/>
      <c r="G709" s="8"/>
    </row>
    <row r="710" spans="5:7" ht="26.25" customHeight="1" x14ac:dyDescent="0.35">
      <c r="E710" s="8"/>
      <c r="G710" s="8"/>
    </row>
    <row r="711" spans="5:7" ht="26.25" customHeight="1" x14ac:dyDescent="0.35">
      <c r="E711" s="8"/>
      <c r="G711" s="8"/>
    </row>
    <row r="712" spans="5:7" ht="26.25" customHeight="1" x14ac:dyDescent="0.35">
      <c r="E712" s="8"/>
      <c r="G712" s="8"/>
    </row>
    <row r="713" spans="5:7" ht="26.25" customHeight="1" x14ac:dyDescent="0.35">
      <c r="E713" s="8"/>
      <c r="G713" s="8"/>
    </row>
    <row r="714" spans="5:7" ht="26.25" customHeight="1" x14ac:dyDescent="0.35">
      <c r="E714" s="8"/>
      <c r="G714" s="8"/>
    </row>
    <row r="715" spans="5:7" ht="26.25" customHeight="1" x14ac:dyDescent="0.35">
      <c r="E715" s="8"/>
      <c r="G715" s="8"/>
    </row>
    <row r="716" spans="5:7" ht="26.25" customHeight="1" x14ac:dyDescent="0.35">
      <c r="E716" s="8"/>
      <c r="G716" s="8"/>
    </row>
    <row r="717" spans="5:7" ht="26.25" customHeight="1" x14ac:dyDescent="0.35">
      <c r="E717" s="8"/>
      <c r="G717" s="8"/>
    </row>
    <row r="718" spans="5:7" ht="26.25" customHeight="1" x14ac:dyDescent="0.35">
      <c r="E718" s="8"/>
      <c r="G718" s="8"/>
    </row>
    <row r="719" spans="5:7" ht="26.25" customHeight="1" x14ac:dyDescent="0.35">
      <c r="E719" s="8"/>
      <c r="G719" s="8"/>
    </row>
    <row r="720" spans="5:7" ht="26.25" customHeight="1" x14ac:dyDescent="0.35">
      <c r="E720" s="8"/>
      <c r="G720" s="8"/>
    </row>
    <row r="721" spans="5:7" ht="26.25" customHeight="1" x14ac:dyDescent="0.35">
      <c r="E721" s="8"/>
      <c r="G721" s="8"/>
    </row>
    <row r="722" spans="5:7" ht="26.25" customHeight="1" x14ac:dyDescent="0.35">
      <c r="E722" s="8"/>
      <c r="G722" s="8"/>
    </row>
    <row r="723" spans="5:7" ht="26.25" customHeight="1" x14ac:dyDescent="0.35">
      <c r="E723" s="8"/>
      <c r="G723" s="8"/>
    </row>
    <row r="724" spans="5:7" ht="26.25" customHeight="1" x14ac:dyDescent="0.35">
      <c r="E724" s="8"/>
      <c r="G724" s="8"/>
    </row>
    <row r="725" spans="5:7" ht="26.25" customHeight="1" x14ac:dyDescent="0.35">
      <c r="E725" s="8"/>
      <c r="G725" s="8"/>
    </row>
    <row r="726" spans="5:7" ht="26.25" customHeight="1" x14ac:dyDescent="0.35">
      <c r="E726" s="8"/>
      <c r="G726" s="8"/>
    </row>
    <row r="727" spans="5:7" ht="26.25" customHeight="1" x14ac:dyDescent="0.35">
      <c r="E727" s="8"/>
      <c r="G727" s="8"/>
    </row>
    <row r="728" spans="5:7" ht="26.25" customHeight="1" x14ac:dyDescent="0.35">
      <c r="E728" s="8"/>
      <c r="G728" s="8"/>
    </row>
    <row r="729" spans="5:7" ht="26.25" customHeight="1" x14ac:dyDescent="0.35">
      <c r="E729" s="8"/>
      <c r="G729" s="8"/>
    </row>
    <row r="730" spans="5:7" ht="26.25" customHeight="1" x14ac:dyDescent="0.35">
      <c r="E730" s="8"/>
      <c r="G730" s="8"/>
    </row>
    <row r="731" spans="5:7" ht="26.25" customHeight="1" x14ac:dyDescent="0.35">
      <c r="E731" s="8"/>
      <c r="G731" s="8"/>
    </row>
    <row r="732" spans="5:7" ht="26.25" customHeight="1" x14ac:dyDescent="0.35">
      <c r="E732" s="8"/>
      <c r="G732" s="8"/>
    </row>
    <row r="733" spans="5:7" ht="26.25" customHeight="1" x14ac:dyDescent="0.35">
      <c r="E733" s="8"/>
      <c r="G733" s="8"/>
    </row>
    <row r="734" spans="5:7" ht="26.25" customHeight="1" x14ac:dyDescent="0.35">
      <c r="E734" s="8"/>
      <c r="G734" s="8"/>
    </row>
    <row r="735" spans="5:7" ht="26.25" customHeight="1" x14ac:dyDescent="0.35">
      <c r="E735" s="8"/>
      <c r="G735" s="8"/>
    </row>
    <row r="736" spans="5:7" ht="26.25" customHeight="1" x14ac:dyDescent="0.35">
      <c r="E736" s="8"/>
      <c r="G736" s="8"/>
    </row>
    <row r="737" spans="5:7" ht="26.25" customHeight="1" x14ac:dyDescent="0.35">
      <c r="E737" s="8"/>
      <c r="G737" s="8"/>
    </row>
    <row r="738" spans="5:7" ht="26.25" customHeight="1" x14ac:dyDescent="0.35">
      <c r="E738" s="8"/>
      <c r="G738" s="8"/>
    </row>
    <row r="739" spans="5:7" ht="26.25" customHeight="1" x14ac:dyDescent="0.35">
      <c r="E739" s="8"/>
      <c r="G739" s="8"/>
    </row>
    <row r="740" spans="5:7" ht="26.25" customHeight="1" x14ac:dyDescent="0.35">
      <c r="E740" s="8"/>
      <c r="G740" s="8"/>
    </row>
    <row r="741" spans="5:7" ht="26.25" customHeight="1" x14ac:dyDescent="0.35">
      <c r="E741" s="8"/>
      <c r="G741" s="8"/>
    </row>
    <row r="742" spans="5:7" ht="26.25" customHeight="1" x14ac:dyDescent="0.35">
      <c r="E742" s="8"/>
      <c r="G742" s="8"/>
    </row>
    <row r="743" spans="5:7" ht="26.25" customHeight="1" x14ac:dyDescent="0.35">
      <c r="E743" s="8"/>
      <c r="G743" s="8"/>
    </row>
    <row r="744" spans="5:7" ht="26.25" customHeight="1" x14ac:dyDescent="0.35">
      <c r="E744" s="8"/>
      <c r="G744" s="8"/>
    </row>
    <row r="745" spans="5:7" ht="26.25" customHeight="1" x14ac:dyDescent="0.35">
      <c r="E745" s="8"/>
      <c r="G745" s="8"/>
    </row>
    <row r="746" spans="5:7" ht="26.25" customHeight="1" x14ac:dyDescent="0.35">
      <c r="E746" s="8"/>
      <c r="G746" s="8"/>
    </row>
    <row r="747" spans="5:7" ht="26.25" customHeight="1" x14ac:dyDescent="0.35">
      <c r="E747" s="8"/>
      <c r="G747" s="8"/>
    </row>
    <row r="748" spans="5:7" ht="26.25" customHeight="1" x14ac:dyDescent="0.35">
      <c r="E748" s="8"/>
      <c r="G748" s="8"/>
    </row>
    <row r="749" spans="5:7" ht="26.25" customHeight="1" x14ac:dyDescent="0.35">
      <c r="E749" s="8"/>
      <c r="G749" s="8"/>
    </row>
    <row r="750" spans="5:7" ht="26.25" customHeight="1" x14ac:dyDescent="0.35">
      <c r="E750" s="8"/>
      <c r="G750" s="8"/>
    </row>
    <row r="751" spans="5:7" ht="26.25" customHeight="1" x14ac:dyDescent="0.35">
      <c r="E751" s="8"/>
      <c r="G751" s="8"/>
    </row>
    <row r="752" spans="5:7" ht="26.25" customHeight="1" x14ac:dyDescent="0.35">
      <c r="E752" s="8"/>
      <c r="G752" s="8"/>
    </row>
    <row r="753" spans="5:7" ht="26.25" customHeight="1" x14ac:dyDescent="0.35">
      <c r="E753" s="8"/>
      <c r="G753" s="8"/>
    </row>
    <row r="754" spans="5:7" ht="26.25" customHeight="1" x14ac:dyDescent="0.35">
      <c r="E754" s="8"/>
      <c r="G754" s="8"/>
    </row>
    <row r="755" spans="5:7" ht="26.25" customHeight="1" x14ac:dyDescent="0.35">
      <c r="E755" s="8"/>
      <c r="G755" s="8"/>
    </row>
    <row r="756" spans="5:7" ht="26.25" customHeight="1" x14ac:dyDescent="0.35">
      <c r="E756" s="8"/>
      <c r="G756" s="8"/>
    </row>
    <row r="757" spans="5:7" ht="26.25" customHeight="1" x14ac:dyDescent="0.35">
      <c r="E757" s="8"/>
      <c r="G757" s="8"/>
    </row>
    <row r="758" spans="5:7" ht="26.25" customHeight="1" x14ac:dyDescent="0.35">
      <c r="E758" s="8"/>
      <c r="G758" s="8"/>
    </row>
    <row r="759" spans="5:7" ht="26.25" customHeight="1" x14ac:dyDescent="0.35">
      <c r="E759" s="8"/>
      <c r="G759" s="8"/>
    </row>
    <row r="760" spans="5:7" ht="26.25" customHeight="1" x14ac:dyDescent="0.35">
      <c r="E760" s="8"/>
      <c r="G760" s="8"/>
    </row>
    <row r="761" spans="5:7" ht="26.25" customHeight="1" x14ac:dyDescent="0.35">
      <c r="E761" s="8"/>
      <c r="G761" s="8"/>
    </row>
    <row r="762" spans="5:7" ht="26.25" customHeight="1" x14ac:dyDescent="0.35">
      <c r="E762" s="8"/>
      <c r="G762" s="8"/>
    </row>
    <row r="763" spans="5:7" ht="26.25" customHeight="1" x14ac:dyDescent="0.35">
      <c r="E763" s="8"/>
      <c r="G763" s="8"/>
    </row>
    <row r="764" spans="5:7" ht="26.25" customHeight="1" x14ac:dyDescent="0.35">
      <c r="E764" s="8"/>
      <c r="G764" s="8"/>
    </row>
    <row r="765" spans="5:7" ht="26.25" customHeight="1" x14ac:dyDescent="0.35">
      <c r="E765" s="8"/>
      <c r="G765" s="8"/>
    </row>
    <row r="766" spans="5:7" ht="26.25" customHeight="1" x14ac:dyDescent="0.35">
      <c r="E766" s="8"/>
      <c r="G766" s="8"/>
    </row>
    <row r="767" spans="5:7" ht="26.25" customHeight="1" x14ac:dyDescent="0.35">
      <c r="E767" s="8"/>
      <c r="G767" s="8"/>
    </row>
    <row r="768" spans="5:7" ht="26.25" customHeight="1" x14ac:dyDescent="0.35">
      <c r="E768" s="8"/>
      <c r="G768" s="8"/>
    </row>
    <row r="769" spans="5:7" ht="26.25" customHeight="1" x14ac:dyDescent="0.35">
      <c r="E769" s="8"/>
      <c r="G769" s="8"/>
    </row>
    <row r="770" spans="5:7" ht="26.25" customHeight="1" x14ac:dyDescent="0.35">
      <c r="E770" s="8"/>
      <c r="G770" s="8"/>
    </row>
    <row r="771" spans="5:7" ht="26.25" customHeight="1" x14ac:dyDescent="0.35">
      <c r="E771" s="8"/>
      <c r="G771" s="8"/>
    </row>
    <row r="772" spans="5:7" ht="26.25" customHeight="1" x14ac:dyDescent="0.35">
      <c r="E772" s="8"/>
      <c r="G772" s="8"/>
    </row>
    <row r="773" spans="5:7" ht="26.25" customHeight="1" x14ac:dyDescent="0.35">
      <c r="E773" s="8"/>
      <c r="G773" s="8"/>
    </row>
    <row r="774" spans="5:7" ht="26.25" customHeight="1" x14ac:dyDescent="0.35">
      <c r="E774" s="8"/>
      <c r="G774" s="8"/>
    </row>
    <row r="775" spans="5:7" ht="26.25" customHeight="1" x14ac:dyDescent="0.35">
      <c r="E775" s="8"/>
      <c r="G775" s="8"/>
    </row>
    <row r="776" spans="5:7" ht="26.25" customHeight="1" x14ac:dyDescent="0.35">
      <c r="E776" s="8"/>
      <c r="G776" s="8"/>
    </row>
    <row r="777" spans="5:7" ht="26.25" customHeight="1" x14ac:dyDescent="0.35">
      <c r="E777" s="8"/>
      <c r="G777" s="8"/>
    </row>
    <row r="778" spans="5:7" ht="26.25" customHeight="1" x14ac:dyDescent="0.35">
      <c r="E778" s="8"/>
      <c r="G778" s="8"/>
    </row>
    <row r="779" spans="5:7" ht="26.25" customHeight="1" x14ac:dyDescent="0.35">
      <c r="E779" s="8"/>
      <c r="G779" s="8"/>
    </row>
    <row r="780" spans="5:7" ht="26.25" customHeight="1" x14ac:dyDescent="0.35">
      <c r="E780" s="8"/>
      <c r="G780" s="8"/>
    </row>
    <row r="781" spans="5:7" ht="26.25" customHeight="1" x14ac:dyDescent="0.35">
      <c r="E781" s="8"/>
      <c r="G781" s="8"/>
    </row>
    <row r="782" spans="5:7" ht="26.25" customHeight="1" x14ac:dyDescent="0.35">
      <c r="E782" s="8"/>
      <c r="G782" s="8"/>
    </row>
    <row r="783" spans="5:7" ht="26.25" customHeight="1" x14ac:dyDescent="0.35">
      <c r="E783" s="8"/>
      <c r="G783" s="8"/>
    </row>
    <row r="784" spans="5:7" ht="26.25" customHeight="1" x14ac:dyDescent="0.35">
      <c r="E784" s="8"/>
      <c r="G784" s="8"/>
    </row>
    <row r="785" spans="5:7" ht="26.25" customHeight="1" x14ac:dyDescent="0.35">
      <c r="E785" s="8"/>
      <c r="G785" s="8"/>
    </row>
    <row r="786" spans="5:7" ht="26.25" customHeight="1" x14ac:dyDescent="0.35">
      <c r="E786" s="8"/>
      <c r="G786" s="8"/>
    </row>
    <row r="787" spans="5:7" ht="26.25" customHeight="1" x14ac:dyDescent="0.35">
      <c r="E787" s="8"/>
      <c r="G787" s="8"/>
    </row>
    <row r="788" spans="5:7" ht="26.25" customHeight="1" x14ac:dyDescent="0.35">
      <c r="E788" s="8"/>
      <c r="G788" s="8"/>
    </row>
    <row r="789" spans="5:7" ht="26.25" customHeight="1" x14ac:dyDescent="0.35">
      <c r="E789" s="8"/>
      <c r="G789" s="8"/>
    </row>
    <row r="790" spans="5:7" ht="26.25" customHeight="1" x14ac:dyDescent="0.35">
      <c r="E790" s="8"/>
      <c r="G790" s="8"/>
    </row>
    <row r="791" spans="5:7" ht="26.25" customHeight="1" x14ac:dyDescent="0.35">
      <c r="E791" s="8"/>
      <c r="G791" s="8"/>
    </row>
    <row r="792" spans="5:7" ht="26.25" customHeight="1" x14ac:dyDescent="0.35">
      <c r="E792" s="8"/>
      <c r="G792" s="8"/>
    </row>
    <row r="793" spans="5:7" ht="26.25" customHeight="1" x14ac:dyDescent="0.35">
      <c r="E793" s="8"/>
      <c r="G793" s="8"/>
    </row>
    <row r="794" spans="5:7" ht="26.25" customHeight="1" x14ac:dyDescent="0.35">
      <c r="E794" s="8"/>
      <c r="G794" s="8"/>
    </row>
    <row r="795" spans="5:7" ht="26.25" customHeight="1" x14ac:dyDescent="0.35">
      <c r="E795" s="8"/>
      <c r="G795" s="8"/>
    </row>
    <row r="796" spans="5:7" ht="26.25" customHeight="1" x14ac:dyDescent="0.35">
      <c r="E796" s="8"/>
      <c r="G796" s="8"/>
    </row>
    <row r="797" spans="5:7" ht="26.25" customHeight="1" x14ac:dyDescent="0.35">
      <c r="E797" s="8"/>
      <c r="G797" s="8"/>
    </row>
    <row r="798" spans="5:7" ht="26.25" customHeight="1" x14ac:dyDescent="0.35">
      <c r="E798" s="8"/>
      <c r="G798" s="8"/>
    </row>
    <row r="799" spans="5:7" ht="26.25" customHeight="1" x14ac:dyDescent="0.35">
      <c r="E799" s="8"/>
      <c r="G799" s="8"/>
    </row>
    <row r="800" spans="5:7" ht="26.25" customHeight="1" x14ac:dyDescent="0.35">
      <c r="E800" s="8"/>
      <c r="G800" s="8"/>
    </row>
    <row r="801" spans="5:7" ht="26.25" customHeight="1" x14ac:dyDescent="0.35">
      <c r="E801" s="8"/>
      <c r="G801" s="8"/>
    </row>
    <row r="802" spans="5:7" ht="26.25" customHeight="1" x14ac:dyDescent="0.35">
      <c r="E802" s="8"/>
      <c r="G802" s="8"/>
    </row>
    <row r="803" spans="5:7" ht="26.25" customHeight="1" x14ac:dyDescent="0.35">
      <c r="E803" s="8"/>
      <c r="G803" s="8"/>
    </row>
    <row r="804" spans="5:7" ht="26.25" customHeight="1" x14ac:dyDescent="0.35">
      <c r="E804" s="8"/>
      <c r="G804" s="8"/>
    </row>
    <row r="805" spans="5:7" ht="26.25" customHeight="1" x14ac:dyDescent="0.35">
      <c r="E805" s="8"/>
      <c r="G805" s="8"/>
    </row>
    <row r="806" spans="5:7" ht="26.25" customHeight="1" x14ac:dyDescent="0.35">
      <c r="E806" s="8"/>
      <c r="G806" s="8"/>
    </row>
    <row r="807" spans="5:7" ht="26.25" customHeight="1" x14ac:dyDescent="0.35">
      <c r="E807" s="8"/>
      <c r="G807" s="8"/>
    </row>
    <row r="808" spans="5:7" ht="26.25" customHeight="1" x14ac:dyDescent="0.35">
      <c r="E808" s="8"/>
      <c r="G808" s="8"/>
    </row>
    <row r="809" spans="5:7" ht="26.25" customHeight="1" x14ac:dyDescent="0.35">
      <c r="E809" s="8"/>
      <c r="G809" s="8"/>
    </row>
    <row r="810" spans="5:7" ht="26.25" customHeight="1" x14ac:dyDescent="0.35">
      <c r="E810" s="8"/>
      <c r="G810" s="8"/>
    </row>
    <row r="811" spans="5:7" ht="26.25" customHeight="1" x14ac:dyDescent="0.35">
      <c r="E811" s="8"/>
      <c r="G811" s="8"/>
    </row>
    <row r="812" spans="5:7" ht="26.25" customHeight="1" x14ac:dyDescent="0.35">
      <c r="E812" s="8"/>
      <c r="G812" s="8"/>
    </row>
    <row r="813" spans="5:7" ht="26.25" customHeight="1" x14ac:dyDescent="0.35">
      <c r="E813" s="8"/>
      <c r="G813" s="8"/>
    </row>
    <row r="814" spans="5:7" ht="26.25" customHeight="1" x14ac:dyDescent="0.35">
      <c r="E814" s="8"/>
      <c r="G814" s="8"/>
    </row>
    <row r="815" spans="5:7" ht="26.25" customHeight="1" x14ac:dyDescent="0.35">
      <c r="E815" s="8"/>
      <c r="G815" s="8"/>
    </row>
    <row r="816" spans="5:7" ht="26.25" customHeight="1" x14ac:dyDescent="0.35">
      <c r="E816" s="8"/>
      <c r="G816" s="8"/>
    </row>
    <row r="817" spans="5:7" ht="26.25" customHeight="1" x14ac:dyDescent="0.35">
      <c r="E817" s="8"/>
      <c r="G817" s="8"/>
    </row>
    <row r="818" spans="5:7" ht="26.25" customHeight="1" x14ac:dyDescent="0.35">
      <c r="E818" s="8"/>
      <c r="G818" s="8"/>
    </row>
    <row r="819" spans="5:7" ht="26.25" customHeight="1" x14ac:dyDescent="0.35">
      <c r="E819" s="8"/>
      <c r="G819" s="8"/>
    </row>
    <row r="820" spans="5:7" ht="26.25" customHeight="1" x14ac:dyDescent="0.35">
      <c r="E820" s="8"/>
      <c r="G820" s="8"/>
    </row>
    <row r="821" spans="5:7" ht="26.25" customHeight="1" x14ac:dyDescent="0.35">
      <c r="E821" s="8"/>
      <c r="G821" s="8"/>
    </row>
    <row r="822" spans="5:7" ht="26.25" customHeight="1" x14ac:dyDescent="0.35">
      <c r="E822" s="8"/>
      <c r="G822" s="8"/>
    </row>
    <row r="823" spans="5:7" ht="26.25" customHeight="1" x14ac:dyDescent="0.35">
      <c r="E823" s="8"/>
      <c r="G823" s="8"/>
    </row>
    <row r="824" spans="5:7" ht="26.25" customHeight="1" x14ac:dyDescent="0.35">
      <c r="E824" s="8"/>
      <c r="G824" s="8"/>
    </row>
    <row r="825" spans="5:7" ht="26.25" customHeight="1" x14ac:dyDescent="0.35">
      <c r="E825" s="8"/>
      <c r="G825" s="8"/>
    </row>
    <row r="826" spans="5:7" ht="26.25" customHeight="1" x14ac:dyDescent="0.35">
      <c r="E826" s="8"/>
      <c r="G826" s="8"/>
    </row>
    <row r="827" spans="5:7" ht="26.25" customHeight="1" x14ac:dyDescent="0.35">
      <c r="E827" s="8"/>
      <c r="G827" s="8"/>
    </row>
    <row r="828" spans="5:7" ht="26.25" customHeight="1" x14ac:dyDescent="0.35">
      <c r="E828" s="8"/>
      <c r="G828" s="8"/>
    </row>
    <row r="829" spans="5:7" ht="26.25" customHeight="1" x14ac:dyDescent="0.35">
      <c r="E829" s="8"/>
      <c r="G829" s="8"/>
    </row>
    <row r="830" spans="5:7" ht="26.25" customHeight="1" x14ac:dyDescent="0.35">
      <c r="E830" s="8"/>
      <c r="G830" s="8"/>
    </row>
    <row r="831" spans="5:7" ht="26.25" customHeight="1" x14ac:dyDescent="0.35">
      <c r="E831" s="8"/>
      <c r="G831" s="8"/>
    </row>
    <row r="832" spans="5:7" ht="26.25" customHeight="1" x14ac:dyDescent="0.35">
      <c r="E832" s="8"/>
      <c r="G832" s="8"/>
    </row>
    <row r="833" spans="5:7" ht="26.25" customHeight="1" x14ac:dyDescent="0.35">
      <c r="E833" s="8"/>
      <c r="G833" s="8"/>
    </row>
    <row r="834" spans="5:7" ht="26.25" customHeight="1" x14ac:dyDescent="0.35">
      <c r="E834" s="8"/>
      <c r="G834" s="8"/>
    </row>
    <row r="835" spans="5:7" ht="26.25" customHeight="1" x14ac:dyDescent="0.35">
      <c r="E835" s="8"/>
      <c r="G835" s="8"/>
    </row>
    <row r="836" spans="5:7" ht="26.25" customHeight="1" x14ac:dyDescent="0.35">
      <c r="E836" s="8"/>
      <c r="G836" s="8"/>
    </row>
    <row r="837" spans="5:7" ht="26.25" customHeight="1" x14ac:dyDescent="0.35">
      <c r="E837" s="8"/>
      <c r="G837" s="8"/>
    </row>
    <row r="838" spans="5:7" ht="26.25" customHeight="1" x14ac:dyDescent="0.35">
      <c r="E838" s="8"/>
      <c r="G838" s="8"/>
    </row>
    <row r="839" spans="5:7" ht="26.25" customHeight="1" x14ac:dyDescent="0.35">
      <c r="E839" s="8"/>
      <c r="G839" s="8"/>
    </row>
    <row r="840" spans="5:7" ht="26.25" customHeight="1" x14ac:dyDescent="0.35">
      <c r="E840" s="8"/>
      <c r="G840" s="8"/>
    </row>
    <row r="841" spans="5:7" ht="26.25" customHeight="1" x14ac:dyDescent="0.35">
      <c r="E841" s="8"/>
      <c r="G841" s="8"/>
    </row>
    <row r="842" spans="5:7" ht="26.25" customHeight="1" x14ac:dyDescent="0.35">
      <c r="E842" s="8"/>
      <c r="G842" s="8"/>
    </row>
    <row r="843" spans="5:7" ht="26.25" customHeight="1" x14ac:dyDescent="0.35">
      <c r="E843" s="8"/>
      <c r="G843" s="8"/>
    </row>
    <row r="844" spans="5:7" ht="26.25" customHeight="1" x14ac:dyDescent="0.35">
      <c r="E844" s="8"/>
      <c r="G844" s="8"/>
    </row>
    <row r="845" spans="5:7" ht="26.25" customHeight="1" x14ac:dyDescent="0.35">
      <c r="E845" s="8"/>
      <c r="G845" s="8"/>
    </row>
    <row r="846" spans="5:7" ht="26.25" customHeight="1" x14ac:dyDescent="0.35">
      <c r="E846" s="8"/>
      <c r="G846" s="8"/>
    </row>
    <row r="847" spans="5:7" ht="26.25" customHeight="1" x14ac:dyDescent="0.35">
      <c r="E847" s="8"/>
      <c r="G847" s="8"/>
    </row>
    <row r="848" spans="5:7" ht="26.25" customHeight="1" x14ac:dyDescent="0.35">
      <c r="E848" s="8"/>
      <c r="G848" s="8"/>
    </row>
    <row r="849" spans="5:7" ht="26.25" customHeight="1" x14ac:dyDescent="0.35">
      <c r="E849" s="8"/>
      <c r="G849" s="8"/>
    </row>
    <row r="850" spans="5:7" ht="26.25" customHeight="1" x14ac:dyDescent="0.35">
      <c r="E850" s="8"/>
      <c r="G850" s="8"/>
    </row>
    <row r="851" spans="5:7" ht="26.25" customHeight="1" x14ac:dyDescent="0.35">
      <c r="E851" s="8"/>
      <c r="G851" s="8"/>
    </row>
    <row r="852" spans="5:7" ht="26.25" customHeight="1" x14ac:dyDescent="0.35">
      <c r="E852" s="8"/>
      <c r="G852" s="8"/>
    </row>
    <row r="853" spans="5:7" ht="26.25" customHeight="1" x14ac:dyDescent="0.35">
      <c r="E853" s="8"/>
      <c r="G853" s="8"/>
    </row>
    <row r="854" spans="5:7" ht="26.25" customHeight="1" x14ac:dyDescent="0.35">
      <c r="E854" s="8"/>
      <c r="G854" s="8"/>
    </row>
    <row r="855" spans="5:7" ht="26.25" customHeight="1" x14ac:dyDescent="0.35">
      <c r="E855" s="8"/>
      <c r="G855" s="8"/>
    </row>
    <row r="856" spans="5:7" ht="26.25" customHeight="1" x14ac:dyDescent="0.35">
      <c r="E856" s="8"/>
      <c r="G856" s="8"/>
    </row>
    <row r="857" spans="5:7" ht="26.25" customHeight="1" x14ac:dyDescent="0.35">
      <c r="E857" s="8"/>
      <c r="G857" s="8"/>
    </row>
    <row r="858" spans="5:7" ht="26.25" customHeight="1" x14ac:dyDescent="0.35">
      <c r="E858" s="8"/>
      <c r="G858" s="8"/>
    </row>
    <row r="859" spans="5:7" ht="26.25" customHeight="1" x14ac:dyDescent="0.35">
      <c r="E859" s="8"/>
      <c r="G859" s="8"/>
    </row>
    <row r="860" spans="5:7" ht="26.25" customHeight="1" x14ac:dyDescent="0.35">
      <c r="E860" s="8"/>
      <c r="G860" s="8"/>
    </row>
    <row r="861" spans="5:7" ht="26.25" customHeight="1" x14ac:dyDescent="0.35">
      <c r="E861" s="8"/>
      <c r="G861" s="8"/>
    </row>
    <row r="862" spans="5:7" ht="26.25" customHeight="1" x14ac:dyDescent="0.35">
      <c r="E862" s="8"/>
      <c r="G862" s="8"/>
    </row>
    <row r="863" spans="5:7" ht="26.25" customHeight="1" x14ac:dyDescent="0.35">
      <c r="E863" s="8"/>
      <c r="G863" s="8"/>
    </row>
    <row r="864" spans="5:7" ht="26.25" customHeight="1" x14ac:dyDescent="0.35">
      <c r="E864" s="8"/>
      <c r="G864" s="8"/>
    </row>
    <row r="865" spans="5:7" ht="26.25" customHeight="1" x14ac:dyDescent="0.35">
      <c r="E865" s="8"/>
      <c r="G865" s="8"/>
    </row>
    <row r="866" spans="5:7" ht="26.25" customHeight="1" x14ac:dyDescent="0.35">
      <c r="E866" s="8"/>
      <c r="G866" s="8"/>
    </row>
    <row r="867" spans="5:7" ht="26.25" customHeight="1" x14ac:dyDescent="0.35">
      <c r="E867" s="8"/>
      <c r="G867" s="8"/>
    </row>
    <row r="868" spans="5:7" ht="26.25" customHeight="1" x14ac:dyDescent="0.35">
      <c r="E868" s="8"/>
      <c r="G868" s="8"/>
    </row>
    <row r="869" spans="5:7" ht="26.25" customHeight="1" x14ac:dyDescent="0.35">
      <c r="E869" s="8"/>
      <c r="G869" s="8"/>
    </row>
    <row r="870" spans="5:7" ht="26.25" customHeight="1" x14ac:dyDescent="0.35">
      <c r="E870" s="8"/>
      <c r="G870" s="8"/>
    </row>
    <row r="871" spans="5:7" ht="26.25" customHeight="1" x14ac:dyDescent="0.35">
      <c r="E871" s="8"/>
      <c r="G871" s="8"/>
    </row>
    <row r="872" spans="5:7" ht="26.25" customHeight="1" x14ac:dyDescent="0.35">
      <c r="E872" s="8"/>
      <c r="G872" s="8"/>
    </row>
    <row r="873" spans="5:7" ht="26.25" customHeight="1" x14ac:dyDescent="0.35">
      <c r="E873" s="8"/>
      <c r="G873" s="8"/>
    </row>
    <row r="874" spans="5:7" ht="26.25" customHeight="1" x14ac:dyDescent="0.35">
      <c r="E874" s="8"/>
      <c r="G874" s="8"/>
    </row>
    <row r="875" spans="5:7" ht="26.25" customHeight="1" x14ac:dyDescent="0.35">
      <c r="E875" s="8"/>
      <c r="G875" s="8"/>
    </row>
    <row r="876" spans="5:7" ht="26.25" customHeight="1" x14ac:dyDescent="0.35">
      <c r="E876" s="8"/>
      <c r="G876" s="8"/>
    </row>
    <row r="877" spans="5:7" ht="26.25" customHeight="1" x14ac:dyDescent="0.35">
      <c r="E877" s="8"/>
      <c r="G877" s="8"/>
    </row>
    <row r="878" spans="5:7" ht="26.25" customHeight="1" x14ac:dyDescent="0.35">
      <c r="E878" s="8"/>
      <c r="G878" s="8"/>
    </row>
    <row r="879" spans="5:7" ht="26.25" customHeight="1" x14ac:dyDescent="0.35">
      <c r="E879" s="8"/>
      <c r="G879" s="8"/>
    </row>
    <row r="880" spans="5:7" ht="26.25" customHeight="1" x14ac:dyDescent="0.35">
      <c r="E880" s="8"/>
      <c r="G880" s="8"/>
    </row>
    <row r="881" spans="5:7" ht="26.25" customHeight="1" x14ac:dyDescent="0.35">
      <c r="E881" s="8"/>
      <c r="G881" s="8"/>
    </row>
    <row r="882" spans="5:7" ht="26.25" customHeight="1" x14ac:dyDescent="0.35">
      <c r="E882" s="8"/>
      <c r="G882" s="8"/>
    </row>
    <row r="883" spans="5:7" ht="26.25" customHeight="1" x14ac:dyDescent="0.35">
      <c r="E883" s="8"/>
      <c r="G883" s="8"/>
    </row>
    <row r="884" spans="5:7" ht="26.25" customHeight="1" x14ac:dyDescent="0.35">
      <c r="E884" s="8"/>
      <c r="G884" s="8"/>
    </row>
    <row r="885" spans="5:7" ht="26.25" customHeight="1" x14ac:dyDescent="0.35">
      <c r="E885" s="8"/>
      <c r="G885" s="8"/>
    </row>
    <row r="886" spans="5:7" ht="26.25" customHeight="1" x14ac:dyDescent="0.35">
      <c r="E886" s="8"/>
      <c r="G886" s="8"/>
    </row>
    <row r="887" spans="5:7" ht="26.25" customHeight="1" x14ac:dyDescent="0.35">
      <c r="E887" s="8"/>
      <c r="G887" s="8"/>
    </row>
    <row r="888" spans="5:7" ht="26.25" customHeight="1" x14ac:dyDescent="0.35">
      <c r="E888" s="8"/>
      <c r="G888" s="8"/>
    </row>
    <row r="889" spans="5:7" ht="26.25" customHeight="1" x14ac:dyDescent="0.35">
      <c r="E889" s="8"/>
      <c r="G889" s="8"/>
    </row>
    <row r="890" spans="5:7" ht="26.25" customHeight="1" x14ac:dyDescent="0.35">
      <c r="E890" s="8"/>
      <c r="G890" s="8"/>
    </row>
    <row r="891" spans="5:7" ht="26.25" customHeight="1" x14ac:dyDescent="0.35">
      <c r="E891" s="8"/>
      <c r="G891" s="8"/>
    </row>
    <row r="892" spans="5:7" ht="26.25" customHeight="1" x14ac:dyDescent="0.35">
      <c r="E892" s="8"/>
      <c r="G892" s="8"/>
    </row>
    <row r="893" spans="5:7" ht="26.25" customHeight="1" x14ac:dyDescent="0.35">
      <c r="E893" s="8"/>
      <c r="G893" s="8"/>
    </row>
    <row r="894" spans="5:7" ht="26.25" customHeight="1" x14ac:dyDescent="0.35">
      <c r="E894" s="8"/>
      <c r="G894" s="8"/>
    </row>
    <row r="895" spans="5:7" ht="26.25" customHeight="1" x14ac:dyDescent="0.35">
      <c r="E895" s="8"/>
      <c r="G895" s="8"/>
    </row>
    <row r="896" spans="5:7" ht="26.25" customHeight="1" x14ac:dyDescent="0.35">
      <c r="E896" s="8"/>
      <c r="G896" s="8"/>
    </row>
    <row r="897" spans="5:7" ht="26.25" customHeight="1" x14ac:dyDescent="0.35">
      <c r="E897" s="8"/>
      <c r="G897" s="8"/>
    </row>
    <row r="898" spans="5:7" ht="26.25" customHeight="1" x14ac:dyDescent="0.35">
      <c r="E898" s="8"/>
      <c r="G898" s="8"/>
    </row>
    <row r="899" spans="5:7" ht="26.25" customHeight="1" x14ac:dyDescent="0.35">
      <c r="E899" s="8"/>
      <c r="G899" s="8"/>
    </row>
    <row r="900" spans="5:7" ht="26.25" customHeight="1" x14ac:dyDescent="0.35">
      <c r="E900" s="8"/>
      <c r="G900" s="8"/>
    </row>
    <row r="901" spans="5:7" ht="26.25" customHeight="1" x14ac:dyDescent="0.35">
      <c r="E901" s="8"/>
      <c r="G901" s="8"/>
    </row>
    <row r="902" spans="5:7" ht="26.25" customHeight="1" x14ac:dyDescent="0.35">
      <c r="E902" s="8"/>
      <c r="G902" s="8"/>
    </row>
    <row r="903" spans="5:7" ht="26.25" customHeight="1" x14ac:dyDescent="0.35">
      <c r="E903" s="8"/>
      <c r="G903" s="8"/>
    </row>
    <row r="904" spans="5:7" ht="26.25" customHeight="1" x14ac:dyDescent="0.35">
      <c r="E904" s="8"/>
      <c r="G904" s="8"/>
    </row>
    <row r="905" spans="5:7" ht="26.25" customHeight="1" x14ac:dyDescent="0.35">
      <c r="E905" s="8"/>
      <c r="G905" s="8"/>
    </row>
    <row r="906" spans="5:7" ht="26.25" customHeight="1" x14ac:dyDescent="0.35">
      <c r="E906" s="8"/>
      <c r="G906" s="8"/>
    </row>
    <row r="907" spans="5:7" ht="26.25" customHeight="1" x14ac:dyDescent="0.35">
      <c r="E907" s="8"/>
      <c r="G907" s="8"/>
    </row>
    <row r="908" spans="5:7" ht="26.25" customHeight="1" x14ac:dyDescent="0.35">
      <c r="E908" s="8"/>
      <c r="G908" s="8"/>
    </row>
    <row r="909" spans="5:7" ht="26.25" customHeight="1" x14ac:dyDescent="0.35">
      <c r="E909" s="8"/>
      <c r="G909" s="8"/>
    </row>
    <row r="910" spans="5:7" ht="26.25" customHeight="1" x14ac:dyDescent="0.35">
      <c r="E910" s="8"/>
      <c r="G910" s="8"/>
    </row>
    <row r="911" spans="5:7" ht="26.25" customHeight="1" x14ac:dyDescent="0.35">
      <c r="E911" s="8"/>
      <c r="G911" s="8"/>
    </row>
    <row r="912" spans="5:7" ht="26.25" customHeight="1" x14ac:dyDescent="0.35">
      <c r="E912" s="8"/>
      <c r="G912" s="8"/>
    </row>
    <row r="913" spans="5:7" ht="26.25" customHeight="1" x14ac:dyDescent="0.35">
      <c r="E913" s="8"/>
      <c r="G913" s="8"/>
    </row>
    <row r="914" spans="5:7" ht="26.25" customHeight="1" x14ac:dyDescent="0.35">
      <c r="E914" s="8"/>
      <c r="G914" s="8"/>
    </row>
    <row r="915" spans="5:7" ht="26.25" customHeight="1" x14ac:dyDescent="0.35">
      <c r="E915" s="8"/>
      <c r="G915" s="8"/>
    </row>
    <row r="916" spans="5:7" ht="26.25" customHeight="1" x14ac:dyDescent="0.35">
      <c r="E916" s="8"/>
      <c r="G916" s="8"/>
    </row>
    <row r="917" spans="5:7" ht="26.25" customHeight="1" x14ac:dyDescent="0.35">
      <c r="E917" s="8"/>
      <c r="G917" s="8"/>
    </row>
    <row r="918" spans="5:7" ht="26.25" customHeight="1" x14ac:dyDescent="0.35">
      <c r="E918" s="8"/>
      <c r="G918" s="8"/>
    </row>
    <row r="919" spans="5:7" ht="26.25" customHeight="1" x14ac:dyDescent="0.35">
      <c r="E919" s="8"/>
      <c r="G919" s="8"/>
    </row>
    <row r="920" spans="5:7" ht="26.25" customHeight="1" x14ac:dyDescent="0.35">
      <c r="E920" s="8"/>
      <c r="G920" s="8"/>
    </row>
    <row r="921" spans="5:7" ht="26.25" customHeight="1" x14ac:dyDescent="0.35">
      <c r="E921" s="8"/>
      <c r="G921" s="8"/>
    </row>
    <row r="922" spans="5:7" ht="26.25" customHeight="1" x14ac:dyDescent="0.35">
      <c r="E922" s="8"/>
      <c r="G922" s="8"/>
    </row>
    <row r="923" spans="5:7" ht="26.25" customHeight="1" x14ac:dyDescent="0.35">
      <c r="E923" s="8"/>
      <c r="G923" s="8"/>
    </row>
    <row r="924" spans="5:7" ht="26.25" customHeight="1" x14ac:dyDescent="0.35">
      <c r="E924" s="8"/>
      <c r="G924" s="8"/>
    </row>
    <row r="925" spans="5:7" ht="26.25" customHeight="1" x14ac:dyDescent="0.35">
      <c r="E925" s="8"/>
      <c r="G925" s="8"/>
    </row>
    <row r="926" spans="5:7" ht="26.25" customHeight="1" x14ac:dyDescent="0.35">
      <c r="E926" s="8"/>
      <c r="G926" s="8"/>
    </row>
    <row r="927" spans="5:7" ht="26.25" customHeight="1" x14ac:dyDescent="0.35">
      <c r="E927" s="8"/>
      <c r="G927" s="8"/>
    </row>
    <row r="928" spans="5:7" ht="26.25" customHeight="1" x14ac:dyDescent="0.35">
      <c r="E928" s="8"/>
      <c r="G928" s="8"/>
    </row>
    <row r="929" spans="5:7" ht="26.25" customHeight="1" x14ac:dyDescent="0.35">
      <c r="E929" s="8"/>
      <c r="G929" s="8"/>
    </row>
    <row r="930" spans="5:7" ht="26.25" customHeight="1" x14ac:dyDescent="0.35">
      <c r="E930" s="8"/>
      <c r="G930" s="8"/>
    </row>
    <row r="931" spans="5:7" ht="26.25" customHeight="1" x14ac:dyDescent="0.35">
      <c r="E931" s="8"/>
      <c r="G931" s="8"/>
    </row>
    <row r="932" spans="5:7" ht="26.25" customHeight="1" x14ac:dyDescent="0.35">
      <c r="E932" s="8"/>
      <c r="G932" s="8"/>
    </row>
    <row r="933" spans="5:7" ht="26.25" customHeight="1" x14ac:dyDescent="0.35">
      <c r="E933" s="8"/>
      <c r="G933" s="8"/>
    </row>
    <row r="934" spans="5:7" ht="26.25" customHeight="1" x14ac:dyDescent="0.35">
      <c r="E934" s="8"/>
      <c r="G934" s="8"/>
    </row>
    <row r="935" spans="5:7" ht="26.25" customHeight="1" x14ac:dyDescent="0.35">
      <c r="E935" s="8"/>
      <c r="G935" s="8"/>
    </row>
    <row r="936" spans="5:7" ht="26.25" customHeight="1" x14ac:dyDescent="0.35">
      <c r="E936" s="8"/>
      <c r="G936" s="8"/>
    </row>
    <row r="937" spans="5:7" ht="26.25" customHeight="1" x14ac:dyDescent="0.35">
      <c r="E937" s="8"/>
      <c r="G937" s="8"/>
    </row>
    <row r="938" spans="5:7" ht="26.25" customHeight="1" x14ac:dyDescent="0.35">
      <c r="E938" s="8"/>
      <c r="G938" s="8"/>
    </row>
    <row r="939" spans="5:7" ht="26.25" customHeight="1" x14ac:dyDescent="0.35">
      <c r="E939" s="8"/>
      <c r="G939" s="8"/>
    </row>
    <row r="940" spans="5:7" ht="26.25" customHeight="1" x14ac:dyDescent="0.35">
      <c r="E940" s="8"/>
      <c r="G940" s="8"/>
    </row>
    <row r="941" spans="5:7" ht="26.25" customHeight="1" x14ac:dyDescent="0.35">
      <c r="E941" s="8"/>
      <c r="G941" s="8"/>
    </row>
    <row r="942" spans="5:7" ht="26.25" customHeight="1" x14ac:dyDescent="0.35">
      <c r="E942" s="8"/>
      <c r="G942" s="8"/>
    </row>
    <row r="943" spans="5:7" ht="26.25" customHeight="1" x14ac:dyDescent="0.35">
      <c r="E943" s="8"/>
      <c r="G943" s="8"/>
    </row>
    <row r="944" spans="5:7" ht="26.25" customHeight="1" x14ac:dyDescent="0.35">
      <c r="E944" s="8"/>
      <c r="G944" s="8"/>
    </row>
    <row r="945" spans="5:7" ht="26.25" customHeight="1" x14ac:dyDescent="0.35">
      <c r="E945" s="8"/>
      <c r="G945" s="8"/>
    </row>
    <row r="946" spans="5:7" ht="26.25" customHeight="1" x14ac:dyDescent="0.35">
      <c r="E946" s="8"/>
      <c r="G946" s="8"/>
    </row>
    <row r="947" spans="5:7" ht="26.25" customHeight="1" x14ac:dyDescent="0.35">
      <c r="E947" s="8"/>
      <c r="G947" s="8"/>
    </row>
    <row r="948" spans="5:7" ht="26.25" customHeight="1" x14ac:dyDescent="0.35">
      <c r="E948" s="8"/>
      <c r="G948" s="8"/>
    </row>
    <row r="949" spans="5:7" ht="26.25" customHeight="1" x14ac:dyDescent="0.35">
      <c r="E949" s="8"/>
      <c r="G949" s="8"/>
    </row>
    <row r="950" spans="5:7" ht="26.25" customHeight="1" x14ac:dyDescent="0.35">
      <c r="E950" s="8"/>
      <c r="G950" s="8"/>
    </row>
    <row r="951" spans="5:7" ht="26.25" customHeight="1" x14ac:dyDescent="0.35">
      <c r="E951" s="8"/>
      <c r="G951" s="8"/>
    </row>
    <row r="952" spans="5:7" ht="26.25" customHeight="1" x14ac:dyDescent="0.35">
      <c r="E952" s="8"/>
      <c r="G952" s="8"/>
    </row>
    <row r="953" spans="5:7" ht="26.25" customHeight="1" x14ac:dyDescent="0.35">
      <c r="E953" s="8"/>
      <c r="G953" s="8"/>
    </row>
    <row r="954" spans="5:7" ht="26.25" customHeight="1" x14ac:dyDescent="0.35">
      <c r="E954" s="8"/>
      <c r="G954" s="8"/>
    </row>
    <row r="955" spans="5:7" ht="26.25" customHeight="1" x14ac:dyDescent="0.35">
      <c r="E955" s="8"/>
      <c r="G955" s="8"/>
    </row>
    <row r="956" spans="5:7" ht="26.25" customHeight="1" x14ac:dyDescent="0.35">
      <c r="E956" s="8"/>
      <c r="G956" s="8"/>
    </row>
    <row r="957" spans="5:7" ht="26.25" customHeight="1" x14ac:dyDescent="0.35">
      <c r="E957" s="8"/>
      <c r="G957" s="8"/>
    </row>
    <row r="958" spans="5:7" ht="26.25" customHeight="1" x14ac:dyDescent="0.35">
      <c r="E958" s="8"/>
      <c r="G958" s="8"/>
    </row>
    <row r="959" spans="5:7" ht="26.25" customHeight="1" x14ac:dyDescent="0.35">
      <c r="E959" s="8"/>
      <c r="G959" s="8"/>
    </row>
    <row r="960" spans="5:7" ht="26.25" customHeight="1" x14ac:dyDescent="0.35">
      <c r="E960" s="8"/>
      <c r="G960" s="8"/>
    </row>
    <row r="961" spans="5:7" ht="26.25" customHeight="1" x14ac:dyDescent="0.35">
      <c r="E961" s="8"/>
      <c r="G961" s="8"/>
    </row>
    <row r="962" spans="5:7" ht="26.25" customHeight="1" x14ac:dyDescent="0.35">
      <c r="E962" s="8"/>
      <c r="G962" s="8"/>
    </row>
    <row r="963" spans="5:7" ht="26.25" customHeight="1" x14ac:dyDescent="0.35">
      <c r="E963" s="8"/>
      <c r="G963" s="8"/>
    </row>
    <row r="964" spans="5:7" ht="26.25" customHeight="1" x14ac:dyDescent="0.35">
      <c r="E964" s="8"/>
      <c r="G964" s="8"/>
    </row>
    <row r="965" spans="5:7" ht="26.25" customHeight="1" x14ac:dyDescent="0.35">
      <c r="E965" s="8"/>
      <c r="G965" s="8"/>
    </row>
    <row r="966" spans="5:7" ht="26.25" customHeight="1" x14ac:dyDescent="0.35">
      <c r="E966" s="8"/>
      <c r="G966" s="8"/>
    </row>
    <row r="967" spans="5:7" ht="26.25" customHeight="1" x14ac:dyDescent="0.35">
      <c r="E967" s="8"/>
      <c r="G967" s="8"/>
    </row>
    <row r="968" spans="5:7" ht="26.25" customHeight="1" x14ac:dyDescent="0.35">
      <c r="E968" s="8"/>
      <c r="G968" s="8"/>
    </row>
    <row r="969" spans="5:7" ht="26.25" customHeight="1" x14ac:dyDescent="0.35">
      <c r="E969" s="8"/>
      <c r="G969" s="8"/>
    </row>
    <row r="970" spans="5:7" ht="26.25" customHeight="1" x14ac:dyDescent="0.35">
      <c r="E970" s="8"/>
      <c r="G970" s="8"/>
    </row>
    <row r="971" spans="5:7" ht="26.25" customHeight="1" x14ac:dyDescent="0.35">
      <c r="E971" s="8"/>
      <c r="G971" s="8"/>
    </row>
    <row r="972" spans="5:7" ht="26.25" customHeight="1" x14ac:dyDescent="0.35">
      <c r="E972" s="8"/>
      <c r="G972" s="8"/>
    </row>
    <row r="973" spans="5:7" ht="26.25" customHeight="1" x14ac:dyDescent="0.35">
      <c r="E973" s="8"/>
      <c r="G973" s="8"/>
    </row>
    <row r="974" spans="5:7" ht="26.25" customHeight="1" x14ac:dyDescent="0.35">
      <c r="E974" s="8"/>
      <c r="G974" s="8"/>
    </row>
    <row r="975" spans="5:7" ht="26.25" customHeight="1" x14ac:dyDescent="0.35">
      <c r="E975" s="8"/>
      <c r="G975" s="8"/>
    </row>
    <row r="976" spans="5:7" ht="26.25" customHeight="1" x14ac:dyDescent="0.35">
      <c r="E976" s="8"/>
      <c r="G976" s="8"/>
    </row>
    <row r="977" spans="5:7" ht="26.25" customHeight="1" x14ac:dyDescent="0.35">
      <c r="E977" s="8"/>
      <c r="G977" s="8"/>
    </row>
    <row r="978" spans="5:7" ht="26.25" customHeight="1" x14ac:dyDescent="0.35">
      <c r="E978" s="8"/>
      <c r="G978" s="8"/>
    </row>
    <row r="979" spans="5:7" ht="26.25" customHeight="1" x14ac:dyDescent="0.35">
      <c r="E979" s="8"/>
      <c r="G979" s="8"/>
    </row>
    <row r="980" spans="5:7" ht="26.25" customHeight="1" x14ac:dyDescent="0.35">
      <c r="E980" s="8"/>
      <c r="G980" s="8"/>
    </row>
    <row r="981" spans="5:7" ht="26.25" customHeight="1" x14ac:dyDescent="0.35">
      <c r="E981" s="8"/>
      <c r="G981" s="8"/>
    </row>
    <row r="982" spans="5:7" ht="26.25" customHeight="1" x14ac:dyDescent="0.35">
      <c r="E982" s="8"/>
      <c r="G982" s="8"/>
    </row>
    <row r="983" spans="5:7" ht="26.25" customHeight="1" x14ac:dyDescent="0.35">
      <c r="E983" s="8"/>
      <c r="G983" s="8"/>
    </row>
    <row r="984" spans="5:7" ht="26.25" customHeight="1" x14ac:dyDescent="0.35">
      <c r="E984" s="8"/>
      <c r="G984" s="8"/>
    </row>
    <row r="985" spans="5:7" ht="26.25" customHeight="1" x14ac:dyDescent="0.35">
      <c r="E985" s="8"/>
      <c r="G985" s="8"/>
    </row>
    <row r="986" spans="5:7" ht="26.25" customHeight="1" x14ac:dyDescent="0.35">
      <c r="E986" s="8"/>
      <c r="G986" s="8"/>
    </row>
    <row r="987" spans="5:7" ht="26.25" customHeight="1" x14ac:dyDescent="0.35">
      <c r="E987" s="8"/>
      <c r="G987" s="8"/>
    </row>
    <row r="988" spans="5:7" ht="26.25" customHeight="1" x14ac:dyDescent="0.35">
      <c r="E988" s="8"/>
      <c r="G988" s="8"/>
    </row>
    <row r="989" spans="5:7" ht="26.25" customHeight="1" x14ac:dyDescent="0.35">
      <c r="E989" s="8"/>
      <c r="G989" s="8"/>
    </row>
    <row r="990" spans="5:7" ht="26.25" customHeight="1" x14ac:dyDescent="0.35">
      <c r="E990" s="8"/>
      <c r="G990" s="8"/>
    </row>
    <row r="991" spans="5:7" ht="26.25" customHeight="1" x14ac:dyDescent="0.35">
      <c r="E991" s="8"/>
      <c r="G991" s="8"/>
    </row>
    <row r="992" spans="5:7" ht="26.25" customHeight="1" x14ac:dyDescent="0.35">
      <c r="E992" s="8"/>
      <c r="G992" s="8"/>
    </row>
    <row r="993" spans="5:7" ht="26.25" customHeight="1" x14ac:dyDescent="0.35">
      <c r="E993" s="8"/>
      <c r="G993" s="8"/>
    </row>
    <row r="994" spans="5:7" ht="26.25" customHeight="1" x14ac:dyDescent="0.35">
      <c r="E994" s="8"/>
      <c r="G994" s="8"/>
    </row>
    <row r="995" spans="5:7" ht="26.25" customHeight="1" x14ac:dyDescent="0.35">
      <c r="E995" s="8"/>
      <c r="G995" s="8"/>
    </row>
    <row r="996" spans="5:7" ht="26.25" customHeight="1" x14ac:dyDescent="0.35">
      <c r="E996" s="8"/>
      <c r="G996" s="8"/>
    </row>
    <row r="997" spans="5:7" ht="26.25" customHeight="1" x14ac:dyDescent="0.35">
      <c r="E997" s="8"/>
      <c r="G997" s="8"/>
    </row>
    <row r="998" spans="5:7" ht="26.25" customHeight="1" x14ac:dyDescent="0.35">
      <c r="E998" s="8"/>
      <c r="G998" s="8"/>
    </row>
    <row r="999" spans="5:7" ht="26.25" customHeight="1" x14ac:dyDescent="0.35">
      <c r="E999" s="8"/>
      <c r="G999" s="8"/>
    </row>
    <row r="1000" spans="5:7" ht="26.25" customHeight="1" x14ac:dyDescent="0.35">
      <c r="E1000" s="8"/>
      <c r="G1000" s="8"/>
    </row>
    <row r="1001" spans="5:7" ht="26.25" customHeight="1" x14ac:dyDescent="0.35">
      <c r="E1001" s="8"/>
      <c r="G1001" s="8"/>
    </row>
    <row r="1002" spans="5:7" ht="26.25" customHeight="1" x14ac:dyDescent="0.35">
      <c r="E1002" s="8"/>
      <c r="G1002" s="8"/>
    </row>
    <row r="1003" spans="5:7" ht="26.25" customHeight="1" x14ac:dyDescent="0.35">
      <c r="E1003" s="8"/>
      <c r="G1003" s="8"/>
    </row>
    <row r="1004" spans="5:7" ht="26.25" customHeight="1" x14ac:dyDescent="0.35">
      <c r="E1004" s="8"/>
      <c r="G1004" s="8"/>
    </row>
    <row r="1005" spans="5:7" ht="26.25" customHeight="1" x14ac:dyDescent="0.35">
      <c r="E1005" s="8"/>
      <c r="G1005" s="8"/>
    </row>
    <row r="1006" spans="5:7" ht="26.25" customHeight="1" x14ac:dyDescent="0.35">
      <c r="E1006" s="8"/>
      <c r="G1006" s="8"/>
    </row>
    <row r="1007" spans="5:7" ht="26.25" customHeight="1" x14ac:dyDescent="0.35">
      <c r="E1007" s="8"/>
      <c r="G1007" s="8"/>
    </row>
    <row r="1008" spans="5:7" ht="26.25" customHeight="1" x14ac:dyDescent="0.35">
      <c r="E1008" s="8"/>
      <c r="G1008" s="8"/>
    </row>
    <row r="1009" spans="5:7" ht="26.25" customHeight="1" x14ac:dyDescent="0.35">
      <c r="E1009" s="8"/>
      <c r="G1009" s="8"/>
    </row>
    <row r="1010" spans="5:7" ht="26.25" customHeight="1" x14ac:dyDescent="0.35">
      <c r="E1010" s="8"/>
      <c r="G1010" s="8"/>
    </row>
    <row r="1011" spans="5:7" ht="26.25" customHeight="1" x14ac:dyDescent="0.35">
      <c r="E1011" s="8"/>
      <c r="G1011" s="8"/>
    </row>
    <row r="1012" spans="5:7" ht="26.25" customHeight="1" x14ac:dyDescent="0.35">
      <c r="E1012" s="8"/>
      <c r="G1012" s="8"/>
    </row>
    <row r="1013" spans="5:7" ht="26.25" customHeight="1" x14ac:dyDescent="0.35">
      <c r="E1013" s="8"/>
      <c r="G1013" s="8"/>
    </row>
    <row r="1014" spans="5:7" ht="26.25" customHeight="1" x14ac:dyDescent="0.35">
      <c r="E1014" s="8"/>
      <c r="G1014" s="8"/>
    </row>
    <row r="1015" spans="5:7" ht="26.25" customHeight="1" x14ac:dyDescent="0.35">
      <c r="E1015" s="8"/>
      <c r="G1015" s="8"/>
    </row>
    <row r="1016" spans="5:7" ht="26.25" customHeight="1" x14ac:dyDescent="0.35">
      <c r="E1016" s="8"/>
      <c r="G1016" s="8"/>
    </row>
    <row r="1017" spans="5:7" ht="26.25" customHeight="1" x14ac:dyDescent="0.35">
      <c r="E1017" s="8"/>
      <c r="G1017" s="8"/>
    </row>
    <row r="1018" spans="5:7" ht="26.25" customHeight="1" x14ac:dyDescent="0.35">
      <c r="E1018" s="8"/>
      <c r="G1018" s="8"/>
    </row>
    <row r="1019" spans="5:7" ht="26.25" customHeight="1" x14ac:dyDescent="0.35">
      <c r="E1019" s="8"/>
      <c r="G1019" s="8"/>
    </row>
    <row r="1020" spans="5:7" ht="26.25" customHeight="1" x14ac:dyDescent="0.35">
      <c r="E1020" s="8"/>
      <c r="G1020" s="8"/>
    </row>
    <row r="1021" spans="5:7" ht="26.25" customHeight="1" x14ac:dyDescent="0.35">
      <c r="E1021" s="8"/>
      <c r="G1021" s="8"/>
    </row>
  </sheetData>
  <sheetProtection algorithmName="SHA-512" hashValue="Rm15Z2pGtdROHIqaul6zDkRUt+n9eVD2ySQqUZHehC+8uplpQQ2h3H7rp5t9RMD30L1mTqP77aD6Iq+3Y8JcaA==" saltValue="lXfwOj6TBphQkiXhUwLZpw==" spinCount="100000" sheet="1" objects="1" scenarios="1" selectLockedCells="1"/>
  <mergeCells count="4">
    <mergeCell ref="B1:B3"/>
    <mergeCell ref="D20:E20"/>
    <mergeCell ref="B30:B31"/>
    <mergeCell ref="C24:E24"/>
  </mergeCells>
  <phoneticPr fontId="1"/>
  <dataValidations count="6">
    <dataValidation type="list" allowBlank="1" showInputMessage="1" showErrorMessage="1" sqref="D6" xr:uid="{00000000-0002-0000-0000-000000000000}">
      <formula1>"　,陸屋根上乗せ工事あり"</formula1>
    </dataValidation>
    <dataValidation type="list" allowBlank="1" showInputMessage="1" showErrorMessage="1" sqref="D2" xr:uid="{00000000-0002-0000-0000-000001000000}">
      <formula1>"戸建,集合"</formula1>
    </dataValidation>
    <dataValidation type="list" allowBlank="1" showErrorMessage="1" sqref="F2" xr:uid="{00000000-0002-0000-0000-000002000000}">
      <formula1>"新築,既存"</formula1>
    </dataValidation>
    <dataValidation type="list" allowBlank="1" showInputMessage="1" showErrorMessage="1" sqref="H2" xr:uid="{00000000-0002-0000-0000-000003000000}">
      <formula1>"　,瑕疵保険あり"</formula1>
    </dataValidation>
    <dataValidation type="list" allowBlank="1" showInputMessage="1" showErrorMessage="1" sqref="J9:J16" xr:uid="{00000000-0002-0000-0000-000004000000}">
      <formula1>"　,￥80000,￥50000,￥20000"</formula1>
    </dataValidation>
    <dataValidation type="list" allowBlank="1" showInputMessage="1" showErrorMessage="1" sqref="H23 H19 J19 J23" xr:uid="{00000000-0002-0000-0000-000005000000}">
      <formula1>"　,設置あり"</formula1>
    </dataValidation>
  </dataValidations>
  <pageMargins left="0.7" right="0.7" top="0.75" bottom="0.75" header="0" footer="0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U1028"/>
  <sheetViews>
    <sheetView zoomScale="85" zoomScaleNormal="85" workbookViewId="0">
      <selection activeCell="D2" sqref="D2"/>
    </sheetView>
  </sheetViews>
  <sheetFormatPr defaultColWidth="14.453125" defaultRowHeight="15" customHeight="1" x14ac:dyDescent="0.35"/>
  <cols>
    <col min="1" max="1" width="3.81640625" style="42" customWidth="1"/>
    <col min="2" max="2" width="33.81640625" style="39" customWidth="1"/>
    <col min="3" max="3" width="3.81640625" style="39" customWidth="1"/>
    <col min="4" max="4" width="30.81640625" style="39" customWidth="1"/>
    <col min="5" max="5" width="3.6328125" style="39" customWidth="1"/>
    <col min="6" max="6" width="27.81640625" style="39" customWidth="1"/>
    <col min="7" max="7" width="3.81640625" style="39" customWidth="1"/>
    <col min="8" max="8" width="27.81640625" style="39" customWidth="1"/>
    <col min="9" max="9" width="3.81640625" style="39" customWidth="1"/>
    <col min="10" max="10" width="27.81640625" style="39" customWidth="1"/>
    <col min="11" max="11" width="5.81640625" style="40" customWidth="1"/>
    <col min="12" max="12" width="12.81640625" style="39" customWidth="1"/>
    <col min="13" max="13" width="8.6328125" style="39" hidden="1" customWidth="1"/>
    <col min="14" max="14" width="3.81640625" style="39" hidden="1" customWidth="1"/>
    <col min="15" max="17" width="8.6328125" style="39" hidden="1" customWidth="1"/>
    <col min="18" max="18" width="3.81640625" style="39" hidden="1" customWidth="1"/>
    <col min="19" max="21" width="8.6328125" style="39" hidden="1" customWidth="1"/>
    <col min="22" max="26" width="8.6328125" style="39" customWidth="1"/>
    <col min="27" max="16384" width="14.453125" style="39"/>
  </cols>
  <sheetData>
    <row r="1" spans="1:21" ht="25" customHeight="1" thickBot="1" x14ac:dyDescent="0.65">
      <c r="A1" s="51">
        <v>1</v>
      </c>
      <c r="B1" s="99" t="s">
        <v>41</v>
      </c>
      <c r="C1" s="49"/>
      <c r="D1" s="81" t="s">
        <v>3</v>
      </c>
      <c r="E1" s="49"/>
      <c r="F1" s="79" t="s">
        <v>15</v>
      </c>
      <c r="G1" s="49"/>
      <c r="H1" s="79" t="s">
        <v>57</v>
      </c>
      <c r="I1" s="49"/>
      <c r="K1" s="39"/>
      <c r="M1" s="39" t="s">
        <v>13</v>
      </c>
    </row>
    <row r="2" spans="1:21" ht="25" customHeight="1" thickBot="1" x14ac:dyDescent="0.4">
      <c r="A2" s="51"/>
      <c r="B2" s="99"/>
      <c r="C2" s="49"/>
      <c r="D2" s="41"/>
      <c r="E2" s="51"/>
      <c r="F2" s="43"/>
      <c r="G2" s="49"/>
      <c r="H2" s="80"/>
      <c r="I2" s="49"/>
      <c r="K2" s="39"/>
      <c r="M2" s="39">
        <f>SUM(F9:F16)+SUM(F28:F35)</f>
        <v>0</v>
      </c>
      <c r="N2" s="39" t="s">
        <v>0</v>
      </c>
      <c r="O2" s="39">
        <f>IF(D6="陸屋根上乗せ工事あり",F21,0)</f>
        <v>0</v>
      </c>
      <c r="P2" s="39">
        <f>IF(D25="陸屋根上乗せ工事あり",F40,0)</f>
        <v>0</v>
      </c>
      <c r="S2" s="39">
        <f>ROUND(SUM(O2,P2),2)</f>
        <v>0</v>
      </c>
    </row>
    <row r="3" spans="1:21" ht="10" customHeight="1" x14ac:dyDescent="0.35">
      <c r="A3" s="51"/>
      <c r="B3" s="99"/>
      <c r="C3" s="49"/>
      <c r="D3" s="50"/>
      <c r="E3" s="51"/>
      <c r="F3" s="50"/>
      <c r="G3" s="49"/>
      <c r="H3" s="49"/>
      <c r="I3" s="49"/>
      <c r="J3" s="44"/>
      <c r="K3" s="39"/>
    </row>
    <row r="4" spans="1:21" ht="10" customHeight="1" x14ac:dyDescent="0.35">
      <c r="D4" s="40"/>
      <c r="E4" s="42"/>
      <c r="F4" s="40"/>
      <c r="J4" s="44"/>
      <c r="K4" s="39"/>
    </row>
    <row r="5" spans="1:21" ht="25" customHeight="1" thickBot="1" x14ac:dyDescent="0.65">
      <c r="A5" s="60">
        <v>2</v>
      </c>
      <c r="B5" s="16" t="s">
        <v>16</v>
      </c>
      <c r="C5" s="57"/>
      <c r="D5" s="82" t="s">
        <v>59</v>
      </c>
      <c r="E5" s="60"/>
      <c r="F5" s="57"/>
      <c r="G5" s="57"/>
      <c r="H5" s="62"/>
      <c r="I5" s="57"/>
      <c r="J5" s="62"/>
      <c r="K5" s="62"/>
      <c r="L5" s="44"/>
    </row>
    <row r="6" spans="1:21" ht="25" customHeight="1" thickBot="1" x14ac:dyDescent="0.4">
      <c r="A6" s="60"/>
      <c r="B6" s="16" t="s">
        <v>32</v>
      </c>
      <c r="C6" s="57"/>
      <c r="D6" s="41"/>
      <c r="E6" s="60"/>
      <c r="F6" s="57"/>
      <c r="G6" s="60"/>
      <c r="H6" s="57"/>
      <c r="I6" s="57"/>
      <c r="J6" s="57"/>
      <c r="K6" s="63"/>
      <c r="O6" s="39" t="s">
        <v>4</v>
      </c>
      <c r="S6" s="39" t="s">
        <v>5</v>
      </c>
    </row>
    <row r="7" spans="1:21" ht="10" customHeight="1" x14ac:dyDescent="0.35">
      <c r="A7" s="60"/>
      <c r="B7" s="57"/>
      <c r="C7" s="57"/>
      <c r="D7" s="58"/>
      <c r="E7" s="60"/>
      <c r="F7" s="58"/>
      <c r="G7" s="60"/>
      <c r="H7" s="57"/>
      <c r="I7" s="57"/>
      <c r="J7" s="64"/>
      <c r="K7" s="63"/>
    </row>
    <row r="8" spans="1:21" ht="25" customHeight="1" thickBot="1" x14ac:dyDescent="0.4">
      <c r="A8" s="60"/>
      <c r="B8" s="57"/>
      <c r="C8" s="57"/>
      <c r="D8" s="17" t="s">
        <v>35</v>
      </c>
      <c r="E8" s="16"/>
      <c r="F8" s="17" t="s">
        <v>26</v>
      </c>
      <c r="G8" s="16"/>
      <c r="H8" s="17" t="s">
        <v>27</v>
      </c>
      <c r="I8" s="15"/>
      <c r="J8" s="21" t="s">
        <v>45</v>
      </c>
      <c r="K8" s="63"/>
    </row>
    <row r="9" spans="1:21" ht="25" customHeight="1" thickBot="1" x14ac:dyDescent="0.4">
      <c r="A9" s="60"/>
      <c r="B9" s="57"/>
      <c r="C9" s="57"/>
      <c r="D9" s="46"/>
      <c r="E9" s="61" t="s">
        <v>1</v>
      </c>
      <c r="F9" s="46"/>
      <c r="G9" s="61" t="s">
        <v>2</v>
      </c>
      <c r="H9" s="65">
        <f t="shared" ref="H9:H16" si="0">D9*F9</f>
        <v>0</v>
      </c>
      <c r="I9" s="57"/>
      <c r="J9" s="85"/>
      <c r="K9" s="62"/>
      <c r="O9" s="39">
        <f>IF(J9="￥50000",H9,0)</f>
        <v>0</v>
      </c>
      <c r="P9" s="39">
        <f>IF(J9="￥20000",H9,0)</f>
        <v>0</v>
      </c>
      <c r="Q9" s="39">
        <f>IF(J9="￥80000",H9,0)</f>
        <v>0</v>
      </c>
      <c r="S9" s="39">
        <f>IF(J28="￥50000",H28,0)</f>
        <v>0</v>
      </c>
      <c r="T9" s="39">
        <f>IF(J28="￥20000",H28,0)</f>
        <v>0</v>
      </c>
      <c r="U9" s="39">
        <f>IF(J28="￥80000",H28,0)</f>
        <v>0</v>
      </c>
    </row>
    <row r="10" spans="1:21" ht="25" customHeight="1" thickBot="1" x14ac:dyDescent="0.4">
      <c r="A10" s="60"/>
      <c r="B10" s="57"/>
      <c r="C10" s="57"/>
      <c r="D10" s="46"/>
      <c r="E10" s="61" t="s">
        <v>1</v>
      </c>
      <c r="F10" s="46"/>
      <c r="G10" s="61" t="s">
        <v>2</v>
      </c>
      <c r="H10" s="65">
        <f t="shared" si="0"/>
        <v>0</v>
      </c>
      <c r="I10" s="57"/>
      <c r="J10" s="85"/>
      <c r="K10" s="62"/>
      <c r="O10" s="39">
        <f t="shared" ref="O10:O11" si="1">IF(J10="￥50000",H10,0)</f>
        <v>0</v>
      </c>
      <c r="P10" s="39">
        <f t="shared" ref="P10:P11" si="2">IF(J10="￥20000",H10,0)</f>
        <v>0</v>
      </c>
      <c r="Q10" s="39">
        <f t="shared" ref="Q10:Q16" si="3">IF(J10="￥80000",H10,0)</f>
        <v>0</v>
      </c>
      <c r="S10" s="39">
        <f t="shared" ref="S10:S16" si="4">IF(J29="￥50000",H29,0)</f>
        <v>0</v>
      </c>
      <c r="T10" s="39">
        <f t="shared" ref="T10:T16" si="5">IF(J29="￥20000",H29,0)</f>
        <v>0</v>
      </c>
      <c r="U10" s="39">
        <f t="shared" ref="U10:U16" si="6">IF(J29="￥80000",H29,0)</f>
        <v>0</v>
      </c>
    </row>
    <row r="11" spans="1:21" ht="25" customHeight="1" thickBot="1" x14ac:dyDescent="0.4">
      <c r="A11" s="60"/>
      <c r="B11" s="57"/>
      <c r="C11" s="57"/>
      <c r="D11" s="46"/>
      <c r="E11" s="61" t="s">
        <v>1</v>
      </c>
      <c r="F11" s="46"/>
      <c r="G11" s="61" t="s">
        <v>2</v>
      </c>
      <c r="H11" s="65">
        <f t="shared" si="0"/>
        <v>0</v>
      </c>
      <c r="I11" s="57"/>
      <c r="J11" s="85"/>
      <c r="K11" s="62"/>
      <c r="O11" s="39">
        <f t="shared" si="1"/>
        <v>0</v>
      </c>
      <c r="P11" s="39">
        <f t="shared" si="2"/>
        <v>0</v>
      </c>
      <c r="Q11" s="39">
        <f t="shared" si="3"/>
        <v>0</v>
      </c>
      <c r="S11" s="39">
        <f t="shared" si="4"/>
        <v>0</v>
      </c>
      <c r="T11" s="39">
        <f t="shared" si="5"/>
        <v>0</v>
      </c>
      <c r="U11" s="39">
        <f t="shared" si="6"/>
        <v>0</v>
      </c>
    </row>
    <row r="12" spans="1:21" ht="25" customHeight="1" thickBot="1" x14ac:dyDescent="0.4">
      <c r="A12" s="60"/>
      <c r="B12" s="57"/>
      <c r="C12" s="57"/>
      <c r="D12" s="46"/>
      <c r="E12" s="61" t="s">
        <v>1</v>
      </c>
      <c r="F12" s="46"/>
      <c r="G12" s="61" t="s">
        <v>2</v>
      </c>
      <c r="H12" s="65">
        <f t="shared" si="0"/>
        <v>0</v>
      </c>
      <c r="I12" s="57"/>
      <c r="J12" s="85"/>
      <c r="K12" s="62"/>
      <c r="O12" s="39">
        <f t="shared" ref="O12:O16" si="7">IF(J12="￥50000",H12,0)</f>
        <v>0</v>
      </c>
      <c r="P12" s="39">
        <f t="shared" ref="P12:P16" si="8">IF(J12="￥20000",H12,0)</f>
        <v>0</v>
      </c>
      <c r="Q12" s="39">
        <f t="shared" si="3"/>
        <v>0</v>
      </c>
      <c r="S12" s="39">
        <f t="shared" si="4"/>
        <v>0</v>
      </c>
      <c r="T12" s="39">
        <f t="shared" si="5"/>
        <v>0</v>
      </c>
      <c r="U12" s="39">
        <f t="shared" si="6"/>
        <v>0</v>
      </c>
    </row>
    <row r="13" spans="1:21" ht="25" customHeight="1" thickBot="1" x14ac:dyDescent="0.4">
      <c r="A13" s="60"/>
      <c r="B13" s="57"/>
      <c r="C13" s="57"/>
      <c r="D13" s="46"/>
      <c r="E13" s="61" t="s">
        <v>1</v>
      </c>
      <c r="F13" s="46"/>
      <c r="G13" s="61" t="s">
        <v>2</v>
      </c>
      <c r="H13" s="65">
        <f t="shared" si="0"/>
        <v>0</v>
      </c>
      <c r="I13" s="57"/>
      <c r="J13" s="85"/>
      <c r="K13" s="62"/>
      <c r="O13" s="39">
        <f t="shared" si="7"/>
        <v>0</v>
      </c>
      <c r="P13" s="39">
        <f t="shared" si="8"/>
        <v>0</v>
      </c>
      <c r="Q13" s="39">
        <f t="shared" si="3"/>
        <v>0</v>
      </c>
      <c r="S13" s="39">
        <f t="shared" si="4"/>
        <v>0</v>
      </c>
      <c r="T13" s="39">
        <f t="shared" si="5"/>
        <v>0</v>
      </c>
      <c r="U13" s="39">
        <f t="shared" si="6"/>
        <v>0</v>
      </c>
    </row>
    <row r="14" spans="1:21" ht="25" customHeight="1" thickBot="1" x14ac:dyDescent="0.4">
      <c r="A14" s="60"/>
      <c r="B14" s="57"/>
      <c r="C14" s="57"/>
      <c r="D14" s="46"/>
      <c r="E14" s="61" t="s">
        <v>1</v>
      </c>
      <c r="F14" s="46"/>
      <c r="G14" s="61" t="s">
        <v>2</v>
      </c>
      <c r="H14" s="65">
        <f t="shared" si="0"/>
        <v>0</v>
      </c>
      <c r="I14" s="57"/>
      <c r="J14" s="85"/>
      <c r="K14" s="62"/>
      <c r="O14" s="39">
        <f t="shared" si="7"/>
        <v>0</v>
      </c>
      <c r="P14" s="39">
        <f t="shared" si="8"/>
        <v>0</v>
      </c>
      <c r="Q14" s="39">
        <f t="shared" si="3"/>
        <v>0</v>
      </c>
      <c r="S14" s="39">
        <f t="shared" si="4"/>
        <v>0</v>
      </c>
      <c r="T14" s="39">
        <f t="shared" si="5"/>
        <v>0</v>
      </c>
      <c r="U14" s="39">
        <f t="shared" si="6"/>
        <v>0</v>
      </c>
    </row>
    <row r="15" spans="1:21" ht="25" customHeight="1" thickBot="1" x14ac:dyDescent="0.4">
      <c r="A15" s="60"/>
      <c r="B15" s="57"/>
      <c r="C15" s="57"/>
      <c r="D15" s="46"/>
      <c r="E15" s="61" t="s">
        <v>1</v>
      </c>
      <c r="F15" s="46"/>
      <c r="G15" s="61" t="s">
        <v>2</v>
      </c>
      <c r="H15" s="65">
        <f t="shared" si="0"/>
        <v>0</v>
      </c>
      <c r="I15" s="57"/>
      <c r="J15" s="85"/>
      <c r="K15" s="62"/>
      <c r="O15" s="39">
        <f t="shared" si="7"/>
        <v>0</v>
      </c>
      <c r="P15" s="39">
        <f t="shared" si="8"/>
        <v>0</v>
      </c>
      <c r="Q15" s="39">
        <f t="shared" si="3"/>
        <v>0</v>
      </c>
      <c r="S15" s="39">
        <f t="shared" si="4"/>
        <v>0</v>
      </c>
      <c r="T15" s="39">
        <f t="shared" si="5"/>
        <v>0</v>
      </c>
      <c r="U15" s="39">
        <f t="shared" si="6"/>
        <v>0</v>
      </c>
    </row>
    <row r="16" spans="1:21" ht="25" customHeight="1" thickBot="1" x14ac:dyDescent="0.4">
      <c r="A16" s="60"/>
      <c r="B16" s="57"/>
      <c r="C16" s="57"/>
      <c r="D16" s="46"/>
      <c r="E16" s="61" t="s">
        <v>1</v>
      </c>
      <c r="F16" s="46"/>
      <c r="G16" s="61" t="s">
        <v>2</v>
      </c>
      <c r="H16" s="65">
        <f t="shared" si="0"/>
        <v>0</v>
      </c>
      <c r="I16" s="57"/>
      <c r="J16" s="85"/>
      <c r="K16" s="57"/>
      <c r="O16" s="39">
        <f t="shared" si="7"/>
        <v>0</v>
      </c>
      <c r="P16" s="39">
        <f t="shared" si="8"/>
        <v>0</v>
      </c>
      <c r="Q16" s="39">
        <f t="shared" si="3"/>
        <v>0</v>
      </c>
      <c r="S16" s="39">
        <f t="shared" si="4"/>
        <v>0</v>
      </c>
      <c r="T16" s="39">
        <f t="shared" si="5"/>
        <v>0</v>
      </c>
      <c r="U16" s="39">
        <f t="shared" si="6"/>
        <v>0</v>
      </c>
    </row>
    <row r="17" spans="1:21" ht="10" customHeight="1" x14ac:dyDescent="0.35">
      <c r="A17" s="60"/>
      <c r="B17" s="57"/>
      <c r="C17" s="57"/>
      <c r="D17" s="57"/>
      <c r="E17" s="60"/>
      <c r="F17" s="57"/>
      <c r="G17" s="60"/>
      <c r="H17" s="57"/>
      <c r="I17" s="15"/>
      <c r="J17" s="57"/>
      <c r="K17" s="57"/>
      <c r="O17" s="39">
        <f>SUM(O9:O16)/1000</f>
        <v>0</v>
      </c>
      <c r="P17" s="39">
        <f>SUM(P9:P16)/1000</f>
        <v>0</v>
      </c>
      <c r="Q17" s="39">
        <f>SUM(Q9:Q16)/1000</f>
        <v>0</v>
      </c>
      <c r="S17" s="39">
        <f>SUM(S9:S16)/1000</f>
        <v>0</v>
      </c>
      <c r="T17" s="39">
        <f>SUM(T9:T16)/1000</f>
        <v>0</v>
      </c>
      <c r="U17" s="39">
        <f>SUM(U9:U16)/1000</f>
        <v>0</v>
      </c>
    </row>
    <row r="18" spans="1:21" ht="35.5" thickBot="1" x14ac:dyDescent="0.65">
      <c r="A18" s="60"/>
      <c r="B18" s="57"/>
      <c r="C18" s="57"/>
      <c r="D18" s="22" t="s">
        <v>17</v>
      </c>
      <c r="E18" s="60"/>
      <c r="F18" s="57"/>
      <c r="G18" s="60"/>
      <c r="H18" s="20" t="s">
        <v>36</v>
      </c>
      <c r="I18" s="15"/>
      <c r="J18" s="20" t="s">
        <v>37</v>
      </c>
      <c r="K18" s="62"/>
      <c r="O18" s="39">
        <f>IFERROR(ROUND(F21*O17/D19,3),0)</f>
        <v>0</v>
      </c>
      <c r="P18" s="39">
        <f>IFERROR(ROUND(F21*P17/D19,3),0)</f>
        <v>0</v>
      </c>
      <c r="Q18" s="39">
        <f>IFERROR(ROUND(F21*Q17/D19,3),0)</f>
        <v>0</v>
      </c>
      <c r="S18" s="39">
        <f>IFERROR(ROUND(F40*S17/D38,3),0)</f>
        <v>0</v>
      </c>
      <c r="T18" s="39">
        <f>IFERROR(ROUND(F40*T17/D38,3),0)</f>
        <v>0</v>
      </c>
      <c r="U18" s="39">
        <f>IFERROR(ROUND(F40*U17/D38,3),0)</f>
        <v>0</v>
      </c>
    </row>
    <row r="19" spans="1:21" ht="25" customHeight="1" thickBot="1" x14ac:dyDescent="0.4">
      <c r="A19" s="60"/>
      <c r="B19" s="57"/>
      <c r="C19" s="57"/>
      <c r="D19" s="65">
        <f>SUM(H9:H16)/1000</f>
        <v>0</v>
      </c>
      <c r="E19" s="57"/>
      <c r="F19" s="57"/>
      <c r="G19" s="57"/>
      <c r="H19" s="38"/>
      <c r="I19" s="57"/>
      <c r="J19" s="38"/>
      <c r="K19" s="57"/>
      <c r="O19" s="39">
        <f>IFERROR(ROUND(SUM(O18,S18),3),0)</f>
        <v>0</v>
      </c>
      <c r="P19" s="39">
        <f>IFERROR(ROUND(SUM(P18,T18),3),0)</f>
        <v>0</v>
      </c>
      <c r="Q19" s="39">
        <f>IFERROR(ROUND(SUM(Q18,U18),3),0)</f>
        <v>0</v>
      </c>
    </row>
    <row r="20" spans="1:21" ht="25" customHeight="1" thickBot="1" x14ac:dyDescent="0.65">
      <c r="A20" s="60"/>
      <c r="B20" s="57"/>
      <c r="C20" s="57"/>
      <c r="D20" s="100" t="s">
        <v>46</v>
      </c>
      <c r="E20" s="100"/>
      <c r="F20" s="59" t="s">
        <v>28</v>
      </c>
      <c r="G20" s="57"/>
      <c r="H20" s="57"/>
      <c r="I20" s="57"/>
      <c r="J20" s="57"/>
      <c r="K20" s="57"/>
      <c r="O20" s="39">
        <f>IFERROR(ROUND(O19,2)*50000,0)</f>
        <v>0</v>
      </c>
      <c r="P20" s="39">
        <f>IFERROR(ROUND(P19,2)*20000,0)</f>
        <v>0</v>
      </c>
      <c r="Q20" s="39">
        <f>IFERROR(ROUND(Q19,2)*80000,0)</f>
        <v>0</v>
      </c>
    </row>
    <row r="21" spans="1:21" ht="25" customHeight="1" thickBot="1" x14ac:dyDescent="0.4">
      <c r="A21" s="60"/>
      <c r="B21" s="57"/>
      <c r="C21" s="57"/>
      <c r="D21" s="48"/>
      <c r="E21" s="57"/>
      <c r="F21" s="65">
        <f>MIN(D21,D19)</f>
        <v>0</v>
      </c>
      <c r="G21" s="57"/>
      <c r="H21" s="57"/>
      <c r="I21" s="57"/>
      <c r="J21" s="57"/>
      <c r="K21" s="57"/>
      <c r="O21" s="39">
        <f>ROUND(SUM(IF(H19="設置あり",F21,0),IF(H38="設置あり",F40,0)),2)*10000</f>
        <v>0</v>
      </c>
      <c r="P21" s="39">
        <f>ROUND(SUM(IF(J19="設置あり",F21,0),IF(J38="設置あり",F40,0)),2)*20000</f>
        <v>0</v>
      </c>
      <c r="S21" s="39">
        <f>SUM(O21,P21)</f>
        <v>0</v>
      </c>
    </row>
    <row r="22" spans="1:21" ht="10" customHeight="1" x14ac:dyDescent="0.6">
      <c r="A22" s="60"/>
      <c r="B22" s="57"/>
      <c r="C22" s="57"/>
      <c r="D22" s="59"/>
      <c r="E22" s="57"/>
      <c r="F22" s="57"/>
      <c r="G22" s="57"/>
      <c r="H22" s="59"/>
      <c r="I22" s="57"/>
      <c r="J22" s="57"/>
      <c r="K22" s="57"/>
    </row>
    <row r="23" spans="1:21" ht="10" customHeight="1" x14ac:dyDescent="0.6">
      <c r="D23" s="47"/>
      <c r="H23" s="47"/>
      <c r="K23" s="39"/>
    </row>
    <row r="24" spans="1:21" ht="25" customHeight="1" thickBot="1" x14ac:dyDescent="0.65">
      <c r="A24" s="60"/>
      <c r="B24" s="16"/>
      <c r="C24" s="57"/>
      <c r="D24" s="82" t="s">
        <v>59</v>
      </c>
      <c r="E24" s="57"/>
      <c r="F24" s="57"/>
      <c r="G24" s="57"/>
      <c r="H24" s="57"/>
      <c r="I24" s="57"/>
      <c r="J24" s="57"/>
      <c r="K24" s="62"/>
    </row>
    <row r="25" spans="1:21" ht="25" customHeight="1" thickBot="1" x14ac:dyDescent="0.4">
      <c r="A25" s="60"/>
      <c r="B25" s="16" t="s">
        <v>33</v>
      </c>
      <c r="C25" s="57"/>
      <c r="D25" s="41"/>
      <c r="E25" s="57"/>
      <c r="F25" s="57"/>
      <c r="G25" s="57"/>
      <c r="H25" s="57"/>
      <c r="I25" s="57"/>
      <c r="J25" s="57"/>
      <c r="K25" s="62"/>
    </row>
    <row r="26" spans="1:21" ht="10" customHeight="1" x14ac:dyDescent="0.35">
      <c r="A26" s="60"/>
      <c r="B26" s="57"/>
      <c r="C26" s="57"/>
      <c r="D26" s="58"/>
      <c r="E26" s="57"/>
      <c r="F26" s="58"/>
      <c r="G26" s="57"/>
      <c r="H26" s="57"/>
      <c r="I26" s="63"/>
      <c r="J26" s="64"/>
      <c r="K26" s="62"/>
    </row>
    <row r="27" spans="1:21" ht="25" customHeight="1" thickBot="1" x14ac:dyDescent="0.4">
      <c r="A27" s="60"/>
      <c r="B27" s="57"/>
      <c r="C27" s="57"/>
      <c r="D27" s="17" t="s">
        <v>35</v>
      </c>
      <c r="E27" s="16"/>
      <c r="F27" s="17" t="s">
        <v>26</v>
      </c>
      <c r="G27" s="16"/>
      <c r="H27" s="17" t="s">
        <v>27</v>
      </c>
      <c r="I27" s="15"/>
      <c r="J27" s="21" t="s">
        <v>45</v>
      </c>
      <c r="K27" s="62"/>
    </row>
    <row r="28" spans="1:21" ht="25" customHeight="1" thickBot="1" x14ac:dyDescent="0.4">
      <c r="A28" s="60"/>
      <c r="B28" s="57"/>
      <c r="C28" s="57"/>
      <c r="D28" s="46"/>
      <c r="E28" s="61" t="s">
        <v>1</v>
      </c>
      <c r="F28" s="46"/>
      <c r="G28" s="61" t="s">
        <v>2</v>
      </c>
      <c r="H28" s="65">
        <f t="shared" ref="H28:H35" si="9">D28*F28</f>
        <v>0</v>
      </c>
      <c r="I28" s="57"/>
      <c r="J28" s="85"/>
      <c r="K28" s="62"/>
    </row>
    <row r="29" spans="1:21" ht="25" customHeight="1" thickBot="1" x14ac:dyDescent="0.4">
      <c r="A29" s="60"/>
      <c r="B29" s="57"/>
      <c r="C29" s="57"/>
      <c r="D29" s="46"/>
      <c r="E29" s="61" t="s">
        <v>1</v>
      </c>
      <c r="F29" s="46"/>
      <c r="G29" s="61" t="s">
        <v>2</v>
      </c>
      <c r="H29" s="65">
        <f t="shared" si="9"/>
        <v>0</v>
      </c>
      <c r="I29" s="57"/>
      <c r="J29" s="85"/>
      <c r="K29" s="62"/>
    </row>
    <row r="30" spans="1:21" ht="25" customHeight="1" thickBot="1" x14ac:dyDescent="0.4">
      <c r="A30" s="60"/>
      <c r="B30" s="57"/>
      <c r="C30" s="57"/>
      <c r="D30" s="46"/>
      <c r="E30" s="61" t="s">
        <v>1</v>
      </c>
      <c r="F30" s="46"/>
      <c r="G30" s="61" t="s">
        <v>2</v>
      </c>
      <c r="H30" s="65">
        <f t="shared" si="9"/>
        <v>0</v>
      </c>
      <c r="I30" s="57"/>
      <c r="J30" s="85"/>
      <c r="K30" s="62"/>
    </row>
    <row r="31" spans="1:21" ht="25" customHeight="1" thickBot="1" x14ac:dyDescent="0.4">
      <c r="A31" s="60"/>
      <c r="B31" s="57"/>
      <c r="C31" s="57"/>
      <c r="D31" s="46"/>
      <c r="E31" s="61" t="s">
        <v>1</v>
      </c>
      <c r="F31" s="46"/>
      <c r="G31" s="61" t="s">
        <v>2</v>
      </c>
      <c r="H31" s="65">
        <f t="shared" si="9"/>
        <v>0</v>
      </c>
      <c r="I31" s="57"/>
      <c r="J31" s="85"/>
      <c r="K31" s="62"/>
    </row>
    <row r="32" spans="1:21" ht="25" customHeight="1" thickBot="1" x14ac:dyDescent="0.4">
      <c r="A32" s="60"/>
      <c r="B32" s="57"/>
      <c r="C32" s="57"/>
      <c r="D32" s="46"/>
      <c r="E32" s="61" t="s">
        <v>1</v>
      </c>
      <c r="F32" s="46"/>
      <c r="G32" s="61" t="s">
        <v>2</v>
      </c>
      <c r="H32" s="65">
        <f t="shared" si="9"/>
        <v>0</v>
      </c>
      <c r="I32" s="57"/>
      <c r="J32" s="85"/>
      <c r="K32" s="62"/>
    </row>
    <row r="33" spans="1:11" ht="25" customHeight="1" thickBot="1" x14ac:dyDescent="0.4">
      <c r="A33" s="60"/>
      <c r="B33" s="57"/>
      <c r="C33" s="57"/>
      <c r="D33" s="46"/>
      <c r="E33" s="61" t="s">
        <v>1</v>
      </c>
      <c r="F33" s="46"/>
      <c r="G33" s="61" t="s">
        <v>2</v>
      </c>
      <c r="H33" s="65">
        <f t="shared" si="9"/>
        <v>0</v>
      </c>
      <c r="I33" s="57"/>
      <c r="J33" s="85"/>
      <c r="K33" s="62"/>
    </row>
    <row r="34" spans="1:11" ht="25" customHeight="1" thickBot="1" x14ac:dyDescent="0.4">
      <c r="A34" s="60"/>
      <c r="B34" s="57"/>
      <c r="C34" s="57"/>
      <c r="D34" s="46"/>
      <c r="E34" s="61" t="s">
        <v>1</v>
      </c>
      <c r="F34" s="46"/>
      <c r="G34" s="61" t="s">
        <v>2</v>
      </c>
      <c r="H34" s="65">
        <f t="shared" si="9"/>
        <v>0</v>
      </c>
      <c r="I34" s="57"/>
      <c r="J34" s="85"/>
      <c r="K34" s="62"/>
    </row>
    <row r="35" spans="1:11" ht="25" customHeight="1" thickBot="1" x14ac:dyDescent="0.4">
      <c r="A35" s="60"/>
      <c r="B35" s="57"/>
      <c r="C35" s="57"/>
      <c r="D35" s="46"/>
      <c r="E35" s="61" t="s">
        <v>1</v>
      </c>
      <c r="F35" s="46"/>
      <c r="G35" s="61" t="s">
        <v>2</v>
      </c>
      <c r="H35" s="65">
        <f t="shared" si="9"/>
        <v>0</v>
      </c>
      <c r="I35" s="57"/>
      <c r="J35" s="85"/>
      <c r="K35" s="62"/>
    </row>
    <row r="36" spans="1:11" ht="10" customHeight="1" x14ac:dyDescent="0.35">
      <c r="A36" s="60"/>
      <c r="B36" s="57"/>
      <c r="C36" s="57"/>
      <c r="D36" s="57"/>
      <c r="E36" s="60"/>
      <c r="F36" s="57"/>
      <c r="G36" s="60"/>
      <c r="H36" s="57"/>
      <c r="I36" s="57"/>
      <c r="J36" s="57"/>
      <c r="K36" s="62"/>
    </row>
    <row r="37" spans="1:11" ht="35.5" thickBot="1" x14ac:dyDescent="0.65">
      <c r="A37" s="60"/>
      <c r="B37" s="57"/>
      <c r="C37" s="57"/>
      <c r="D37" s="22" t="s">
        <v>17</v>
      </c>
      <c r="E37" s="60"/>
      <c r="F37" s="57"/>
      <c r="G37" s="60"/>
      <c r="H37" s="20" t="s">
        <v>36</v>
      </c>
      <c r="I37" s="15"/>
      <c r="J37" s="20" t="s">
        <v>37</v>
      </c>
      <c r="K37" s="62"/>
    </row>
    <row r="38" spans="1:11" ht="25" customHeight="1" thickBot="1" x14ac:dyDescent="0.4">
      <c r="A38" s="60"/>
      <c r="B38" s="57"/>
      <c r="C38" s="57"/>
      <c r="D38" s="65">
        <f>SUM(H28:H35)/1000</f>
        <v>0</v>
      </c>
      <c r="E38" s="57"/>
      <c r="F38" s="57"/>
      <c r="G38" s="57"/>
      <c r="H38" s="38"/>
      <c r="I38" s="15"/>
      <c r="J38" s="38"/>
      <c r="K38" s="57"/>
    </row>
    <row r="39" spans="1:11" ht="25" customHeight="1" thickBot="1" x14ac:dyDescent="0.65">
      <c r="A39" s="60"/>
      <c r="B39" s="57"/>
      <c r="C39" s="57"/>
      <c r="D39" s="100" t="s">
        <v>46</v>
      </c>
      <c r="E39" s="100"/>
      <c r="F39" s="59" t="s">
        <v>29</v>
      </c>
      <c r="G39" s="57"/>
      <c r="H39" s="57"/>
      <c r="I39" s="57"/>
      <c r="J39" s="57"/>
      <c r="K39" s="57"/>
    </row>
    <row r="40" spans="1:11" ht="25" customHeight="1" thickBot="1" x14ac:dyDescent="0.4">
      <c r="A40" s="60"/>
      <c r="B40" s="57"/>
      <c r="C40" s="57"/>
      <c r="D40" s="48"/>
      <c r="E40" s="57"/>
      <c r="F40" s="65">
        <f>MIN(D40,D38)</f>
        <v>0</v>
      </c>
      <c r="G40" s="57"/>
      <c r="H40" s="57"/>
      <c r="I40" s="57"/>
      <c r="J40" s="57"/>
      <c r="K40" s="57"/>
    </row>
    <row r="41" spans="1:11" ht="10" customHeight="1" x14ac:dyDescent="0.6">
      <c r="A41" s="60"/>
      <c r="B41" s="57"/>
      <c r="C41" s="57"/>
      <c r="D41" s="57"/>
      <c r="E41" s="57"/>
      <c r="F41" s="57"/>
      <c r="G41" s="57"/>
      <c r="H41" s="59"/>
      <c r="I41" s="57"/>
      <c r="J41" s="57"/>
      <c r="K41" s="57"/>
    </row>
    <row r="42" spans="1:11" ht="10" customHeight="1" x14ac:dyDescent="0.6">
      <c r="D42" s="47"/>
      <c r="H42" s="47"/>
      <c r="K42" s="39"/>
    </row>
    <row r="43" spans="1:11" ht="34" customHeight="1" thickBot="1" x14ac:dyDescent="0.4">
      <c r="A43" s="66">
        <v>3</v>
      </c>
      <c r="B43" s="34" t="s">
        <v>18</v>
      </c>
      <c r="C43" s="102" t="s">
        <v>55</v>
      </c>
      <c r="D43" s="102"/>
      <c r="E43" s="102"/>
      <c r="F43" s="89" t="s">
        <v>19</v>
      </c>
      <c r="G43" s="89"/>
      <c r="H43" s="89" t="s">
        <v>20</v>
      </c>
      <c r="I43" s="52"/>
      <c r="J43" s="52" t="s">
        <v>48</v>
      </c>
      <c r="K43" s="52"/>
    </row>
    <row r="44" spans="1:11" ht="25" customHeight="1" thickBot="1" x14ac:dyDescent="0.4">
      <c r="A44" s="66"/>
      <c r="B44" s="83" t="s">
        <v>38</v>
      </c>
      <c r="C44" s="52"/>
      <c r="D44" s="68"/>
      <c r="E44" s="34" t="s">
        <v>49</v>
      </c>
      <c r="F44" s="69"/>
      <c r="G44" s="34" t="s">
        <v>49</v>
      </c>
      <c r="H44" s="69"/>
      <c r="I44" s="34" t="s">
        <v>50</v>
      </c>
      <c r="J44" s="69"/>
      <c r="K44" s="67"/>
    </row>
    <row r="45" spans="1:11" s="3" customFormat="1" ht="25" customHeight="1" thickBot="1" x14ac:dyDescent="0.7">
      <c r="A45" s="34"/>
      <c r="B45" s="83"/>
      <c r="C45" s="33"/>
      <c r="D45" s="88" t="s">
        <v>51</v>
      </c>
      <c r="E45" s="34"/>
      <c r="F45" s="78"/>
      <c r="G45" s="34"/>
      <c r="H45" s="78"/>
      <c r="I45" s="34"/>
      <c r="J45" s="78"/>
      <c r="K45" s="35"/>
    </row>
    <row r="46" spans="1:11" s="3" customFormat="1" ht="25" customHeight="1" thickTop="1" thickBot="1" x14ac:dyDescent="0.7">
      <c r="A46" s="34"/>
      <c r="B46" s="83"/>
      <c r="C46" s="34" t="s">
        <v>52</v>
      </c>
      <c r="D46" s="87">
        <f>SUM(D44,F44,H44)-J44</f>
        <v>0</v>
      </c>
      <c r="E46" s="34"/>
      <c r="F46" s="78"/>
      <c r="G46" s="34"/>
      <c r="H46" s="78"/>
      <c r="I46" s="34"/>
      <c r="J46" s="78"/>
      <c r="K46" s="35"/>
    </row>
    <row r="47" spans="1:11" s="3" customFormat="1" ht="10" customHeight="1" thickTop="1" x14ac:dyDescent="0.35">
      <c r="A47" s="34"/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11" s="3" customFormat="1" ht="10" customHeight="1" x14ac:dyDescent="0.35">
      <c r="A48" s="8"/>
    </row>
    <row r="49" spans="1:11" ht="25" customHeight="1" thickBot="1" x14ac:dyDescent="0.65">
      <c r="A49" s="86">
        <v>4</v>
      </c>
      <c r="B49" s="101" t="s">
        <v>56</v>
      </c>
      <c r="C49" s="95"/>
      <c r="D49" s="91" t="s">
        <v>54</v>
      </c>
      <c r="E49" s="95"/>
      <c r="F49" s="95"/>
      <c r="G49" s="95"/>
      <c r="H49" s="95"/>
      <c r="I49" s="95"/>
      <c r="J49" s="95"/>
      <c r="K49" s="98"/>
    </row>
    <row r="50" spans="1:11" ht="25" customHeight="1" thickBot="1" x14ac:dyDescent="0.4">
      <c r="A50" s="86"/>
      <c r="B50" s="101"/>
      <c r="C50" s="95"/>
      <c r="D50" s="69"/>
      <c r="E50" s="96"/>
      <c r="F50" s="97"/>
      <c r="G50" s="95"/>
      <c r="H50" s="97"/>
      <c r="I50" s="97"/>
      <c r="J50" s="97"/>
      <c r="K50" s="98"/>
    </row>
    <row r="51" spans="1:11" ht="10" customHeight="1" x14ac:dyDescent="0.35">
      <c r="A51" s="86"/>
      <c r="B51" s="90"/>
      <c r="C51" s="95"/>
      <c r="D51" s="95"/>
      <c r="E51" s="95"/>
      <c r="F51" s="95"/>
      <c r="G51" s="95"/>
      <c r="H51" s="95"/>
      <c r="I51" s="95"/>
      <c r="J51" s="95"/>
      <c r="K51" s="98"/>
    </row>
    <row r="52" spans="1:11" ht="10" customHeight="1" x14ac:dyDescent="0.35"/>
    <row r="53" spans="1:11" ht="25" customHeight="1" x14ac:dyDescent="0.6">
      <c r="A53" s="54">
        <v>5</v>
      </c>
      <c r="B53" s="30" t="s">
        <v>21</v>
      </c>
      <c r="C53" s="53"/>
      <c r="D53" s="26" t="s">
        <v>47</v>
      </c>
      <c r="E53" s="53"/>
      <c r="F53" s="53"/>
      <c r="G53" s="53"/>
      <c r="H53" s="53"/>
      <c r="I53" s="53"/>
      <c r="J53" s="53"/>
      <c r="K53" s="55"/>
    </row>
    <row r="54" spans="1:11" ht="25" customHeight="1" x14ac:dyDescent="0.35">
      <c r="A54" s="54"/>
      <c r="B54" s="23" t="s">
        <v>22</v>
      </c>
      <c r="C54" s="53"/>
      <c r="D54" s="72">
        <f>ROUND(SUM(F21,F40),2)</f>
        <v>0</v>
      </c>
      <c r="E54" s="53"/>
      <c r="F54" s="53"/>
      <c r="G54" s="53"/>
      <c r="H54" s="53"/>
      <c r="I54" s="53"/>
      <c r="J54" s="53"/>
      <c r="K54" s="55"/>
    </row>
    <row r="55" spans="1:11" ht="25" customHeight="1" x14ac:dyDescent="0.6">
      <c r="A55" s="54"/>
      <c r="B55" s="53"/>
      <c r="C55" s="53"/>
      <c r="D55" s="56" t="s">
        <v>42</v>
      </c>
      <c r="E55" s="53"/>
      <c r="F55" s="56" t="s">
        <v>6</v>
      </c>
      <c r="G55" s="53"/>
      <c r="H55" s="53"/>
      <c r="I55" s="53"/>
      <c r="J55" s="53"/>
      <c r="K55" s="55"/>
    </row>
    <row r="56" spans="1:11" ht="25" customHeight="1" x14ac:dyDescent="0.35">
      <c r="A56" s="54"/>
      <c r="B56" s="53"/>
      <c r="C56" s="53"/>
      <c r="D56" s="73">
        <f>IFERROR(ROUNDDOWN(MIN(D44,IF(AND(F2="新築",D54&lt;=3.6,D54*120000&lt;360000),D54*120000,IF(AND(F2="新築",D54&lt;=3.6,D54*120000&gt;=360000),360000,IF(AND(F2="新築",D54&gt;3.6),D54*100000,IF(AND(F2="既存",D54&lt;=3.75,D54*150000&lt;450000),D54*150000,IF(AND(F2="既存",D54&lt;=3.75,D54*150000&gt;=450000),450000,IF(AND(F2="既存",D54&gt;3.75),D54*120000,""))))))),-3),0)</f>
        <v>0</v>
      </c>
      <c r="E56" s="53"/>
      <c r="F56" s="73">
        <f>ROUNDDOWN(SUM(O20,P20,Q20,S21),-3)</f>
        <v>0</v>
      </c>
      <c r="G56" s="53"/>
      <c r="H56" s="53"/>
      <c r="I56" s="53"/>
      <c r="J56" s="53"/>
      <c r="K56" s="55"/>
    </row>
    <row r="57" spans="1:11" ht="25" customHeight="1" x14ac:dyDescent="0.6">
      <c r="A57" s="54"/>
      <c r="B57" s="53"/>
      <c r="C57" s="53"/>
      <c r="D57" s="56" t="s">
        <v>7</v>
      </c>
      <c r="E57" s="53"/>
      <c r="F57" s="56" t="s">
        <v>8</v>
      </c>
      <c r="G57" s="53"/>
      <c r="H57" s="71" t="s">
        <v>9</v>
      </c>
      <c r="I57" s="53"/>
      <c r="J57" s="53"/>
      <c r="K57" s="55"/>
    </row>
    <row r="58" spans="1:11" ht="25" customHeight="1" x14ac:dyDescent="0.35">
      <c r="A58" s="54"/>
      <c r="B58" s="53"/>
      <c r="C58" s="53"/>
      <c r="D58" s="73">
        <f>ROUNDDOWN(IF(F44="",0,MIN(IF(AND(F2="既存",D2="戸建",S2&gt;0),S2*100000,IF(AND(D2="集合",S2&gt;0),S2*200000,0)),F44)),-3)</f>
        <v>0</v>
      </c>
      <c r="E58" s="53"/>
      <c r="F58" s="73">
        <f>ROUNDDOWN(IF(H44="",0,MIN(IF(AND(F2="既存",S2&gt;0),S2*180000,0),H44)),-3)</f>
        <v>0</v>
      </c>
      <c r="G58" s="53"/>
      <c r="H58" s="73">
        <f>ROUNDDOWN(D56+F56+D58+F58,-3)</f>
        <v>0</v>
      </c>
      <c r="I58" s="53"/>
      <c r="J58" s="53"/>
      <c r="K58" s="55"/>
    </row>
    <row r="59" spans="1:11" ht="25" customHeight="1" thickBot="1" x14ac:dyDescent="0.65">
      <c r="A59" s="54"/>
      <c r="B59" s="53"/>
      <c r="C59" s="53"/>
      <c r="D59" s="26" t="s">
        <v>53</v>
      </c>
      <c r="E59" s="53"/>
      <c r="F59" s="25" t="s">
        <v>23</v>
      </c>
      <c r="G59" s="53"/>
      <c r="H59" s="56" t="s">
        <v>43</v>
      </c>
      <c r="I59" s="53"/>
      <c r="J59" s="77" t="s">
        <v>31</v>
      </c>
      <c r="K59" s="55"/>
    </row>
    <row r="60" spans="1:11" ht="25" customHeight="1" thickTop="1" thickBot="1" x14ac:dyDescent="0.4">
      <c r="A60" s="54"/>
      <c r="B60" s="53"/>
      <c r="C60" s="53"/>
      <c r="D60" s="73">
        <f>D46-D50</f>
        <v>0</v>
      </c>
      <c r="E60" s="53"/>
      <c r="F60" s="73">
        <f>ROUNDDOWN(MIN(H58,D60),-3)</f>
        <v>0</v>
      </c>
      <c r="G60" s="53"/>
      <c r="H60" s="73">
        <f>IF(AND(H2="瑕疵保険あり",F2="既存"),7000,0)</f>
        <v>0</v>
      </c>
      <c r="I60" s="53"/>
      <c r="J60" s="74">
        <f>SUM(F60,H60)</f>
        <v>0</v>
      </c>
      <c r="K60" s="55"/>
    </row>
    <row r="61" spans="1:11" ht="10" customHeight="1" thickTop="1" x14ac:dyDescent="0.35">
      <c r="A61" s="54"/>
      <c r="B61" s="53"/>
      <c r="C61" s="53"/>
      <c r="D61" s="53"/>
      <c r="E61" s="53"/>
      <c r="F61" s="53"/>
      <c r="G61" s="53"/>
      <c r="H61" s="53"/>
      <c r="I61" s="53"/>
      <c r="J61" s="53"/>
      <c r="K61" s="55"/>
    </row>
    <row r="62" spans="1:11" ht="26.25" customHeight="1" x14ac:dyDescent="0.35"/>
    <row r="63" spans="1:11" ht="26.25" customHeight="1" x14ac:dyDescent="0.35">
      <c r="E63" s="42"/>
      <c r="G63" s="42"/>
    </row>
    <row r="64" spans="1:11" ht="26.25" customHeight="1" x14ac:dyDescent="0.35">
      <c r="E64" s="42"/>
      <c r="G64" s="42"/>
    </row>
    <row r="65" spans="5:7" ht="26.25" customHeight="1" x14ac:dyDescent="0.35">
      <c r="E65" s="42"/>
      <c r="G65" s="42"/>
    </row>
    <row r="66" spans="5:7" ht="26.25" customHeight="1" x14ac:dyDescent="0.35">
      <c r="E66" s="42"/>
      <c r="G66" s="42"/>
    </row>
    <row r="67" spans="5:7" ht="26.25" customHeight="1" x14ac:dyDescent="0.35">
      <c r="E67" s="42"/>
      <c r="G67" s="42"/>
    </row>
    <row r="68" spans="5:7" ht="26.25" customHeight="1" x14ac:dyDescent="0.35">
      <c r="E68" s="42"/>
      <c r="G68" s="42"/>
    </row>
    <row r="69" spans="5:7" ht="26.25" customHeight="1" x14ac:dyDescent="0.35">
      <c r="E69" s="42"/>
      <c r="G69" s="42"/>
    </row>
    <row r="70" spans="5:7" ht="26.25" customHeight="1" x14ac:dyDescent="0.35">
      <c r="E70" s="42"/>
      <c r="G70" s="42"/>
    </row>
    <row r="71" spans="5:7" ht="26.25" customHeight="1" x14ac:dyDescent="0.35">
      <c r="E71" s="42"/>
      <c r="G71" s="42"/>
    </row>
    <row r="72" spans="5:7" ht="26.25" customHeight="1" x14ac:dyDescent="0.35">
      <c r="E72" s="42"/>
      <c r="G72" s="42"/>
    </row>
    <row r="73" spans="5:7" ht="26.25" customHeight="1" x14ac:dyDescent="0.35">
      <c r="E73" s="42"/>
      <c r="G73" s="42"/>
    </row>
    <row r="74" spans="5:7" ht="26.25" customHeight="1" x14ac:dyDescent="0.35">
      <c r="E74" s="42"/>
      <c r="G74" s="42"/>
    </row>
    <row r="75" spans="5:7" ht="26.25" customHeight="1" x14ac:dyDescent="0.35">
      <c r="E75" s="42"/>
      <c r="G75" s="42"/>
    </row>
    <row r="76" spans="5:7" ht="26.25" customHeight="1" x14ac:dyDescent="0.35">
      <c r="E76" s="42"/>
      <c r="G76" s="42"/>
    </row>
    <row r="77" spans="5:7" ht="26.25" customHeight="1" x14ac:dyDescent="0.35">
      <c r="E77" s="42"/>
      <c r="G77" s="42"/>
    </row>
    <row r="78" spans="5:7" ht="26.25" customHeight="1" x14ac:dyDescent="0.35">
      <c r="E78" s="42"/>
      <c r="G78" s="42"/>
    </row>
    <row r="79" spans="5:7" ht="26.25" customHeight="1" x14ac:dyDescent="0.35">
      <c r="E79" s="42"/>
      <c r="G79" s="42"/>
    </row>
    <row r="80" spans="5:7" ht="26.25" customHeight="1" x14ac:dyDescent="0.35">
      <c r="E80" s="42"/>
      <c r="G80" s="42"/>
    </row>
    <row r="81" spans="5:7" ht="26.25" customHeight="1" x14ac:dyDescent="0.35">
      <c r="E81" s="42"/>
      <c r="G81" s="42"/>
    </row>
    <row r="82" spans="5:7" ht="26.25" customHeight="1" x14ac:dyDescent="0.35">
      <c r="E82" s="42"/>
      <c r="G82" s="42"/>
    </row>
    <row r="83" spans="5:7" ht="26.25" customHeight="1" x14ac:dyDescent="0.35">
      <c r="E83" s="42"/>
      <c r="G83" s="42"/>
    </row>
    <row r="84" spans="5:7" ht="26.25" customHeight="1" x14ac:dyDescent="0.35">
      <c r="E84" s="42"/>
      <c r="G84" s="42"/>
    </row>
    <row r="85" spans="5:7" ht="26.25" customHeight="1" x14ac:dyDescent="0.35">
      <c r="E85" s="42"/>
      <c r="G85" s="42"/>
    </row>
    <row r="86" spans="5:7" ht="26.25" customHeight="1" x14ac:dyDescent="0.35">
      <c r="E86" s="42"/>
      <c r="G86" s="42"/>
    </row>
    <row r="87" spans="5:7" ht="26.25" customHeight="1" x14ac:dyDescent="0.35">
      <c r="E87" s="42"/>
      <c r="G87" s="42"/>
    </row>
    <row r="88" spans="5:7" ht="26.25" customHeight="1" x14ac:dyDescent="0.35">
      <c r="E88" s="42"/>
      <c r="G88" s="42"/>
    </row>
    <row r="89" spans="5:7" ht="26.25" customHeight="1" x14ac:dyDescent="0.35">
      <c r="E89" s="42"/>
      <c r="G89" s="42"/>
    </row>
    <row r="90" spans="5:7" ht="26.25" customHeight="1" x14ac:dyDescent="0.35">
      <c r="E90" s="42"/>
      <c r="G90" s="42"/>
    </row>
    <row r="91" spans="5:7" ht="26.25" customHeight="1" x14ac:dyDescent="0.35">
      <c r="E91" s="42"/>
      <c r="G91" s="42"/>
    </row>
    <row r="92" spans="5:7" ht="26.25" customHeight="1" x14ac:dyDescent="0.35">
      <c r="E92" s="42"/>
      <c r="G92" s="42"/>
    </row>
    <row r="93" spans="5:7" ht="26.25" customHeight="1" x14ac:dyDescent="0.35">
      <c r="E93" s="42"/>
      <c r="G93" s="42"/>
    </row>
    <row r="94" spans="5:7" ht="26.25" customHeight="1" x14ac:dyDescent="0.35">
      <c r="E94" s="42"/>
      <c r="G94" s="42"/>
    </row>
    <row r="95" spans="5:7" ht="26.25" customHeight="1" x14ac:dyDescent="0.35">
      <c r="E95" s="42"/>
      <c r="G95" s="42"/>
    </row>
    <row r="96" spans="5:7" ht="26.25" customHeight="1" x14ac:dyDescent="0.35">
      <c r="E96" s="42"/>
      <c r="G96" s="42"/>
    </row>
    <row r="97" spans="5:7" ht="26.25" customHeight="1" x14ac:dyDescent="0.35">
      <c r="E97" s="42"/>
      <c r="G97" s="42"/>
    </row>
    <row r="98" spans="5:7" ht="26.25" customHeight="1" x14ac:dyDescent="0.35">
      <c r="E98" s="42"/>
      <c r="G98" s="42"/>
    </row>
    <row r="99" spans="5:7" ht="26.25" customHeight="1" x14ac:dyDescent="0.35">
      <c r="E99" s="42"/>
      <c r="G99" s="42"/>
    </row>
    <row r="100" spans="5:7" ht="26.25" customHeight="1" x14ac:dyDescent="0.35">
      <c r="E100" s="42"/>
      <c r="G100" s="42"/>
    </row>
    <row r="101" spans="5:7" ht="26.25" customHeight="1" x14ac:dyDescent="0.35">
      <c r="E101" s="42"/>
      <c r="G101" s="42"/>
    </row>
    <row r="102" spans="5:7" ht="26.25" customHeight="1" x14ac:dyDescent="0.35">
      <c r="E102" s="42"/>
      <c r="G102" s="42"/>
    </row>
    <row r="103" spans="5:7" ht="26.25" customHeight="1" x14ac:dyDescent="0.35">
      <c r="E103" s="42"/>
      <c r="G103" s="42"/>
    </row>
    <row r="104" spans="5:7" ht="26.25" customHeight="1" x14ac:dyDescent="0.35">
      <c r="E104" s="42"/>
      <c r="G104" s="42"/>
    </row>
    <row r="105" spans="5:7" ht="26.25" customHeight="1" x14ac:dyDescent="0.35">
      <c r="E105" s="42"/>
      <c r="G105" s="42"/>
    </row>
    <row r="106" spans="5:7" ht="26.25" customHeight="1" x14ac:dyDescent="0.35">
      <c r="E106" s="42"/>
      <c r="G106" s="42"/>
    </row>
    <row r="107" spans="5:7" ht="26.25" customHeight="1" x14ac:dyDescent="0.35">
      <c r="E107" s="42"/>
      <c r="G107" s="42"/>
    </row>
    <row r="108" spans="5:7" ht="26.25" customHeight="1" x14ac:dyDescent="0.35">
      <c r="E108" s="42"/>
      <c r="G108" s="42"/>
    </row>
    <row r="109" spans="5:7" ht="26.25" customHeight="1" x14ac:dyDescent="0.35">
      <c r="E109" s="42"/>
      <c r="G109" s="42"/>
    </row>
    <row r="110" spans="5:7" ht="26.25" customHeight="1" x14ac:dyDescent="0.35">
      <c r="E110" s="42"/>
      <c r="G110" s="42"/>
    </row>
    <row r="111" spans="5:7" ht="26.25" customHeight="1" x14ac:dyDescent="0.35">
      <c r="E111" s="42"/>
      <c r="G111" s="42"/>
    </row>
    <row r="112" spans="5:7" ht="26.25" customHeight="1" x14ac:dyDescent="0.35">
      <c r="E112" s="42"/>
      <c r="G112" s="42"/>
    </row>
    <row r="113" spans="5:7" ht="26.25" customHeight="1" x14ac:dyDescent="0.35">
      <c r="E113" s="42"/>
      <c r="G113" s="42"/>
    </row>
    <row r="114" spans="5:7" ht="26.25" customHeight="1" x14ac:dyDescent="0.35">
      <c r="E114" s="42"/>
      <c r="G114" s="42"/>
    </row>
    <row r="115" spans="5:7" ht="26.25" customHeight="1" x14ac:dyDescent="0.35">
      <c r="E115" s="42"/>
      <c r="G115" s="42"/>
    </row>
    <row r="116" spans="5:7" ht="26.25" customHeight="1" x14ac:dyDescent="0.35">
      <c r="E116" s="42"/>
      <c r="G116" s="42"/>
    </row>
    <row r="117" spans="5:7" ht="26.25" customHeight="1" x14ac:dyDescent="0.35">
      <c r="E117" s="42"/>
      <c r="G117" s="42"/>
    </row>
    <row r="118" spans="5:7" ht="26.25" customHeight="1" x14ac:dyDescent="0.35">
      <c r="E118" s="42"/>
      <c r="G118" s="42"/>
    </row>
    <row r="119" spans="5:7" ht="26.25" customHeight="1" x14ac:dyDescent="0.35">
      <c r="E119" s="42"/>
      <c r="G119" s="42"/>
    </row>
    <row r="120" spans="5:7" ht="26.25" customHeight="1" x14ac:dyDescent="0.35">
      <c r="E120" s="42"/>
      <c r="G120" s="42"/>
    </row>
    <row r="121" spans="5:7" ht="26.25" customHeight="1" x14ac:dyDescent="0.35">
      <c r="E121" s="42"/>
      <c r="G121" s="42"/>
    </row>
    <row r="122" spans="5:7" ht="26.25" customHeight="1" x14ac:dyDescent="0.35">
      <c r="E122" s="42"/>
      <c r="G122" s="42"/>
    </row>
    <row r="123" spans="5:7" ht="26.25" customHeight="1" x14ac:dyDescent="0.35">
      <c r="E123" s="42"/>
      <c r="G123" s="42"/>
    </row>
    <row r="124" spans="5:7" ht="26.25" customHeight="1" x14ac:dyDescent="0.35">
      <c r="E124" s="42"/>
      <c r="G124" s="42"/>
    </row>
    <row r="125" spans="5:7" ht="26.25" customHeight="1" x14ac:dyDescent="0.35">
      <c r="E125" s="42"/>
      <c r="G125" s="42"/>
    </row>
    <row r="126" spans="5:7" ht="26.25" customHeight="1" x14ac:dyDescent="0.35">
      <c r="E126" s="42"/>
      <c r="G126" s="42"/>
    </row>
    <row r="127" spans="5:7" ht="26.25" customHeight="1" x14ac:dyDescent="0.35">
      <c r="E127" s="42"/>
      <c r="G127" s="42"/>
    </row>
    <row r="128" spans="5:7" ht="26.25" customHeight="1" x14ac:dyDescent="0.35">
      <c r="E128" s="42"/>
      <c r="G128" s="42"/>
    </row>
    <row r="129" spans="5:7" ht="26.25" customHeight="1" x14ac:dyDescent="0.35">
      <c r="E129" s="42"/>
      <c r="G129" s="42"/>
    </row>
    <row r="130" spans="5:7" ht="26.25" customHeight="1" x14ac:dyDescent="0.35">
      <c r="E130" s="42"/>
      <c r="G130" s="42"/>
    </row>
    <row r="131" spans="5:7" ht="26.25" customHeight="1" x14ac:dyDescent="0.35">
      <c r="E131" s="42"/>
      <c r="G131" s="42"/>
    </row>
    <row r="132" spans="5:7" ht="26.25" customHeight="1" x14ac:dyDescent="0.35">
      <c r="E132" s="42"/>
      <c r="G132" s="42"/>
    </row>
    <row r="133" spans="5:7" ht="26.25" customHeight="1" x14ac:dyDescent="0.35">
      <c r="E133" s="42"/>
      <c r="G133" s="42"/>
    </row>
    <row r="134" spans="5:7" ht="26.25" customHeight="1" x14ac:dyDescent="0.35">
      <c r="E134" s="42"/>
      <c r="G134" s="42"/>
    </row>
    <row r="135" spans="5:7" ht="26.25" customHeight="1" x14ac:dyDescent="0.35">
      <c r="E135" s="42"/>
      <c r="G135" s="42"/>
    </row>
    <row r="136" spans="5:7" ht="26.25" customHeight="1" x14ac:dyDescent="0.35">
      <c r="E136" s="42"/>
      <c r="G136" s="42"/>
    </row>
    <row r="137" spans="5:7" ht="26.25" customHeight="1" x14ac:dyDescent="0.35">
      <c r="E137" s="42"/>
      <c r="G137" s="42"/>
    </row>
    <row r="138" spans="5:7" ht="26.25" customHeight="1" x14ac:dyDescent="0.35">
      <c r="E138" s="42"/>
      <c r="G138" s="42"/>
    </row>
    <row r="139" spans="5:7" ht="26.25" customHeight="1" x14ac:dyDescent="0.35">
      <c r="E139" s="42"/>
      <c r="G139" s="42"/>
    </row>
    <row r="140" spans="5:7" ht="26.25" customHeight="1" x14ac:dyDescent="0.35">
      <c r="E140" s="42"/>
      <c r="G140" s="42"/>
    </row>
    <row r="141" spans="5:7" ht="26.25" customHeight="1" x14ac:dyDescent="0.35">
      <c r="E141" s="42"/>
      <c r="G141" s="42"/>
    </row>
    <row r="142" spans="5:7" ht="26.25" customHeight="1" x14ac:dyDescent="0.35">
      <c r="E142" s="42"/>
      <c r="G142" s="42"/>
    </row>
    <row r="143" spans="5:7" ht="26.25" customHeight="1" x14ac:dyDescent="0.35">
      <c r="E143" s="42"/>
      <c r="G143" s="42"/>
    </row>
    <row r="144" spans="5:7" ht="26.25" customHeight="1" x14ac:dyDescent="0.35">
      <c r="E144" s="42"/>
      <c r="G144" s="42"/>
    </row>
    <row r="145" spans="5:7" ht="26.25" customHeight="1" x14ac:dyDescent="0.35">
      <c r="E145" s="42"/>
      <c r="G145" s="42"/>
    </row>
    <row r="146" spans="5:7" ht="26.25" customHeight="1" x14ac:dyDescent="0.35">
      <c r="E146" s="42"/>
      <c r="G146" s="42"/>
    </row>
    <row r="147" spans="5:7" ht="26.25" customHeight="1" x14ac:dyDescent="0.35">
      <c r="E147" s="42"/>
      <c r="G147" s="42"/>
    </row>
    <row r="148" spans="5:7" ht="26.25" customHeight="1" x14ac:dyDescent="0.35">
      <c r="E148" s="42"/>
      <c r="G148" s="42"/>
    </row>
    <row r="149" spans="5:7" ht="26.25" customHeight="1" x14ac:dyDescent="0.35">
      <c r="E149" s="42"/>
      <c r="G149" s="42"/>
    </row>
    <row r="150" spans="5:7" ht="26.25" customHeight="1" x14ac:dyDescent="0.35">
      <c r="E150" s="42"/>
      <c r="G150" s="42"/>
    </row>
    <row r="151" spans="5:7" ht="26.25" customHeight="1" x14ac:dyDescent="0.35">
      <c r="E151" s="42"/>
      <c r="G151" s="42"/>
    </row>
    <row r="152" spans="5:7" ht="26.25" customHeight="1" x14ac:dyDescent="0.35">
      <c r="E152" s="42"/>
      <c r="G152" s="42"/>
    </row>
    <row r="153" spans="5:7" ht="26.25" customHeight="1" x14ac:dyDescent="0.35">
      <c r="E153" s="42"/>
      <c r="G153" s="42"/>
    </row>
    <row r="154" spans="5:7" ht="26.25" customHeight="1" x14ac:dyDescent="0.35">
      <c r="E154" s="42"/>
      <c r="G154" s="42"/>
    </row>
    <row r="155" spans="5:7" ht="26.25" customHeight="1" x14ac:dyDescent="0.35">
      <c r="E155" s="42"/>
      <c r="G155" s="42"/>
    </row>
    <row r="156" spans="5:7" ht="26.25" customHeight="1" x14ac:dyDescent="0.35">
      <c r="E156" s="42"/>
      <c r="G156" s="42"/>
    </row>
    <row r="157" spans="5:7" ht="26.25" customHeight="1" x14ac:dyDescent="0.35">
      <c r="E157" s="42"/>
      <c r="G157" s="42"/>
    </row>
    <row r="158" spans="5:7" ht="26.25" customHeight="1" x14ac:dyDescent="0.35">
      <c r="E158" s="42"/>
      <c r="G158" s="42"/>
    </row>
    <row r="159" spans="5:7" ht="26.25" customHeight="1" x14ac:dyDescent="0.35">
      <c r="E159" s="42"/>
      <c r="G159" s="42"/>
    </row>
    <row r="160" spans="5:7" ht="26.25" customHeight="1" x14ac:dyDescent="0.35">
      <c r="E160" s="42"/>
      <c r="G160" s="42"/>
    </row>
    <row r="161" spans="5:7" ht="26.25" customHeight="1" x14ac:dyDescent="0.35">
      <c r="E161" s="42"/>
      <c r="G161" s="42"/>
    </row>
    <row r="162" spans="5:7" ht="26.25" customHeight="1" x14ac:dyDescent="0.35">
      <c r="E162" s="42"/>
      <c r="G162" s="42"/>
    </row>
    <row r="163" spans="5:7" ht="26.25" customHeight="1" x14ac:dyDescent="0.35">
      <c r="E163" s="42"/>
      <c r="G163" s="42"/>
    </row>
    <row r="164" spans="5:7" ht="26.25" customHeight="1" x14ac:dyDescent="0.35">
      <c r="E164" s="42"/>
      <c r="G164" s="42"/>
    </row>
    <row r="165" spans="5:7" ht="26.25" customHeight="1" x14ac:dyDescent="0.35">
      <c r="E165" s="42"/>
      <c r="G165" s="42"/>
    </row>
    <row r="166" spans="5:7" ht="26.25" customHeight="1" x14ac:dyDescent="0.35">
      <c r="E166" s="42"/>
      <c r="G166" s="42"/>
    </row>
    <row r="167" spans="5:7" ht="26.25" customHeight="1" x14ac:dyDescent="0.35">
      <c r="E167" s="42"/>
      <c r="G167" s="42"/>
    </row>
    <row r="168" spans="5:7" ht="26.25" customHeight="1" x14ac:dyDescent="0.35">
      <c r="E168" s="42"/>
      <c r="G168" s="42"/>
    </row>
    <row r="169" spans="5:7" ht="26.25" customHeight="1" x14ac:dyDescent="0.35">
      <c r="E169" s="42"/>
      <c r="G169" s="42"/>
    </row>
    <row r="170" spans="5:7" ht="26.25" customHeight="1" x14ac:dyDescent="0.35">
      <c r="E170" s="42"/>
      <c r="G170" s="42"/>
    </row>
    <row r="171" spans="5:7" ht="26.25" customHeight="1" x14ac:dyDescent="0.35">
      <c r="E171" s="42"/>
      <c r="G171" s="42"/>
    </row>
    <row r="172" spans="5:7" ht="26.25" customHeight="1" x14ac:dyDescent="0.35">
      <c r="E172" s="42"/>
      <c r="G172" s="42"/>
    </row>
    <row r="173" spans="5:7" ht="26.25" customHeight="1" x14ac:dyDescent="0.35">
      <c r="E173" s="42"/>
      <c r="G173" s="42"/>
    </row>
    <row r="174" spans="5:7" ht="26.25" customHeight="1" x14ac:dyDescent="0.35">
      <c r="E174" s="42"/>
      <c r="G174" s="42"/>
    </row>
    <row r="175" spans="5:7" ht="26.25" customHeight="1" x14ac:dyDescent="0.35">
      <c r="E175" s="42"/>
      <c r="G175" s="42"/>
    </row>
    <row r="176" spans="5:7" ht="26.25" customHeight="1" x14ac:dyDescent="0.35">
      <c r="E176" s="42"/>
      <c r="G176" s="42"/>
    </row>
    <row r="177" spans="5:7" ht="26.25" customHeight="1" x14ac:dyDescent="0.35">
      <c r="E177" s="42"/>
      <c r="G177" s="42"/>
    </row>
    <row r="178" spans="5:7" ht="26.25" customHeight="1" x14ac:dyDescent="0.35">
      <c r="E178" s="42"/>
      <c r="G178" s="42"/>
    </row>
    <row r="179" spans="5:7" ht="26.25" customHeight="1" x14ac:dyDescent="0.35">
      <c r="E179" s="42"/>
      <c r="G179" s="42"/>
    </row>
    <row r="180" spans="5:7" ht="26.25" customHeight="1" x14ac:dyDescent="0.35">
      <c r="E180" s="42"/>
      <c r="G180" s="42"/>
    </row>
    <row r="181" spans="5:7" ht="26.25" customHeight="1" x14ac:dyDescent="0.35">
      <c r="E181" s="42"/>
      <c r="G181" s="42"/>
    </row>
    <row r="182" spans="5:7" ht="26.25" customHeight="1" x14ac:dyDescent="0.35">
      <c r="E182" s="42"/>
      <c r="G182" s="42"/>
    </row>
    <row r="183" spans="5:7" ht="26.25" customHeight="1" x14ac:dyDescent="0.35">
      <c r="E183" s="42"/>
      <c r="G183" s="42"/>
    </row>
    <row r="184" spans="5:7" ht="26.25" customHeight="1" x14ac:dyDescent="0.35">
      <c r="E184" s="42"/>
      <c r="G184" s="42"/>
    </row>
    <row r="185" spans="5:7" ht="26.25" customHeight="1" x14ac:dyDescent="0.35">
      <c r="E185" s="42"/>
      <c r="G185" s="42"/>
    </row>
    <row r="186" spans="5:7" ht="26.25" customHeight="1" x14ac:dyDescent="0.35">
      <c r="E186" s="42"/>
      <c r="G186" s="42"/>
    </row>
    <row r="187" spans="5:7" ht="26.25" customHeight="1" x14ac:dyDescent="0.35">
      <c r="E187" s="42"/>
      <c r="G187" s="42"/>
    </row>
    <row r="188" spans="5:7" ht="26.25" customHeight="1" x14ac:dyDescent="0.35">
      <c r="E188" s="42"/>
      <c r="G188" s="42"/>
    </row>
    <row r="189" spans="5:7" ht="26.25" customHeight="1" x14ac:dyDescent="0.35">
      <c r="E189" s="42"/>
      <c r="G189" s="42"/>
    </row>
    <row r="190" spans="5:7" ht="26.25" customHeight="1" x14ac:dyDescent="0.35">
      <c r="E190" s="42"/>
      <c r="G190" s="42"/>
    </row>
    <row r="191" spans="5:7" ht="26.25" customHeight="1" x14ac:dyDescent="0.35">
      <c r="E191" s="42"/>
      <c r="G191" s="42"/>
    </row>
    <row r="192" spans="5:7" ht="26.25" customHeight="1" x14ac:dyDescent="0.35">
      <c r="E192" s="42"/>
      <c r="G192" s="42"/>
    </row>
    <row r="193" spans="5:7" ht="26.25" customHeight="1" x14ac:dyDescent="0.35">
      <c r="E193" s="42"/>
      <c r="G193" s="42"/>
    </row>
    <row r="194" spans="5:7" ht="26.25" customHeight="1" x14ac:dyDescent="0.35">
      <c r="E194" s="42"/>
      <c r="G194" s="42"/>
    </row>
    <row r="195" spans="5:7" ht="26.25" customHeight="1" x14ac:dyDescent="0.35">
      <c r="E195" s="42"/>
      <c r="G195" s="42"/>
    </row>
    <row r="196" spans="5:7" ht="26.25" customHeight="1" x14ac:dyDescent="0.35">
      <c r="E196" s="42"/>
      <c r="G196" s="42"/>
    </row>
    <row r="197" spans="5:7" ht="26.25" customHeight="1" x14ac:dyDescent="0.35">
      <c r="E197" s="42"/>
      <c r="G197" s="42"/>
    </row>
    <row r="198" spans="5:7" ht="26.25" customHeight="1" x14ac:dyDescent="0.35">
      <c r="E198" s="42"/>
      <c r="G198" s="42"/>
    </row>
    <row r="199" spans="5:7" ht="26.25" customHeight="1" x14ac:dyDescent="0.35">
      <c r="E199" s="42"/>
      <c r="G199" s="42"/>
    </row>
    <row r="200" spans="5:7" ht="26.25" customHeight="1" x14ac:dyDescent="0.35">
      <c r="E200" s="42"/>
      <c r="G200" s="42"/>
    </row>
    <row r="201" spans="5:7" ht="26.25" customHeight="1" x14ac:dyDescent="0.35">
      <c r="E201" s="42"/>
      <c r="G201" s="42"/>
    </row>
    <row r="202" spans="5:7" ht="26.25" customHeight="1" x14ac:dyDescent="0.35">
      <c r="E202" s="42"/>
      <c r="G202" s="42"/>
    </row>
    <row r="203" spans="5:7" ht="26.25" customHeight="1" x14ac:dyDescent="0.35">
      <c r="E203" s="42"/>
      <c r="G203" s="42"/>
    </row>
    <row r="204" spans="5:7" ht="26.25" customHeight="1" x14ac:dyDescent="0.35">
      <c r="E204" s="42"/>
      <c r="G204" s="42"/>
    </row>
    <row r="205" spans="5:7" ht="26.25" customHeight="1" x14ac:dyDescent="0.35">
      <c r="E205" s="42"/>
      <c r="G205" s="42"/>
    </row>
    <row r="206" spans="5:7" ht="26.25" customHeight="1" x14ac:dyDescent="0.35">
      <c r="E206" s="42"/>
      <c r="G206" s="42"/>
    </row>
    <row r="207" spans="5:7" ht="26.25" customHeight="1" x14ac:dyDescent="0.35">
      <c r="E207" s="42"/>
      <c r="G207" s="42"/>
    </row>
    <row r="208" spans="5:7" ht="26.25" customHeight="1" x14ac:dyDescent="0.35">
      <c r="E208" s="42"/>
      <c r="G208" s="42"/>
    </row>
    <row r="209" spans="5:7" ht="26.25" customHeight="1" x14ac:dyDescent="0.35">
      <c r="E209" s="42"/>
      <c r="G209" s="42"/>
    </row>
    <row r="210" spans="5:7" ht="26.25" customHeight="1" x14ac:dyDescent="0.35">
      <c r="E210" s="42"/>
      <c r="G210" s="42"/>
    </row>
    <row r="211" spans="5:7" ht="26.25" customHeight="1" x14ac:dyDescent="0.35">
      <c r="E211" s="42"/>
      <c r="G211" s="42"/>
    </row>
    <row r="212" spans="5:7" ht="26.25" customHeight="1" x14ac:dyDescent="0.35">
      <c r="E212" s="42"/>
      <c r="G212" s="42"/>
    </row>
    <row r="213" spans="5:7" ht="26.25" customHeight="1" x14ac:dyDescent="0.35">
      <c r="E213" s="42"/>
      <c r="G213" s="42"/>
    </row>
    <row r="214" spans="5:7" ht="26.25" customHeight="1" x14ac:dyDescent="0.35">
      <c r="E214" s="42"/>
      <c r="G214" s="42"/>
    </row>
    <row r="215" spans="5:7" ht="26.25" customHeight="1" x14ac:dyDescent="0.35">
      <c r="E215" s="42"/>
      <c r="G215" s="42"/>
    </row>
    <row r="216" spans="5:7" ht="26.25" customHeight="1" x14ac:dyDescent="0.35">
      <c r="E216" s="42"/>
      <c r="G216" s="42"/>
    </row>
    <row r="217" spans="5:7" ht="26.25" customHeight="1" x14ac:dyDescent="0.35">
      <c r="E217" s="42"/>
      <c r="G217" s="42"/>
    </row>
    <row r="218" spans="5:7" ht="26.25" customHeight="1" x14ac:dyDescent="0.35">
      <c r="E218" s="42"/>
      <c r="G218" s="42"/>
    </row>
    <row r="219" spans="5:7" ht="26.25" customHeight="1" x14ac:dyDescent="0.35">
      <c r="E219" s="42"/>
      <c r="G219" s="42"/>
    </row>
    <row r="220" spans="5:7" ht="26.25" customHeight="1" x14ac:dyDescent="0.35">
      <c r="E220" s="42"/>
      <c r="G220" s="42"/>
    </row>
    <row r="221" spans="5:7" ht="26.25" customHeight="1" x14ac:dyDescent="0.35">
      <c r="E221" s="42"/>
      <c r="G221" s="42"/>
    </row>
    <row r="222" spans="5:7" ht="26.25" customHeight="1" x14ac:dyDescent="0.35">
      <c r="E222" s="42"/>
      <c r="G222" s="42"/>
    </row>
    <row r="223" spans="5:7" ht="26.25" customHeight="1" x14ac:dyDescent="0.35">
      <c r="E223" s="42"/>
      <c r="G223" s="42"/>
    </row>
    <row r="224" spans="5:7" ht="26.25" customHeight="1" x14ac:dyDescent="0.35">
      <c r="E224" s="42"/>
      <c r="G224" s="42"/>
    </row>
    <row r="225" spans="5:7" ht="26.25" customHeight="1" x14ac:dyDescent="0.35">
      <c r="E225" s="42"/>
      <c r="G225" s="42"/>
    </row>
    <row r="226" spans="5:7" ht="26.25" customHeight="1" x14ac:dyDescent="0.35">
      <c r="E226" s="42"/>
      <c r="G226" s="42"/>
    </row>
    <row r="227" spans="5:7" ht="26.25" customHeight="1" x14ac:dyDescent="0.35">
      <c r="E227" s="42"/>
      <c r="G227" s="42"/>
    </row>
    <row r="228" spans="5:7" ht="26.25" customHeight="1" x14ac:dyDescent="0.35">
      <c r="E228" s="42"/>
      <c r="G228" s="42"/>
    </row>
    <row r="229" spans="5:7" ht="26.25" customHeight="1" x14ac:dyDescent="0.35">
      <c r="E229" s="42"/>
      <c r="G229" s="42"/>
    </row>
    <row r="230" spans="5:7" ht="26.25" customHeight="1" x14ac:dyDescent="0.35">
      <c r="E230" s="42"/>
      <c r="G230" s="42"/>
    </row>
    <row r="231" spans="5:7" ht="26.25" customHeight="1" x14ac:dyDescent="0.35">
      <c r="E231" s="42"/>
      <c r="G231" s="42"/>
    </row>
    <row r="232" spans="5:7" ht="26.25" customHeight="1" x14ac:dyDescent="0.35">
      <c r="E232" s="42"/>
      <c r="G232" s="42"/>
    </row>
    <row r="233" spans="5:7" ht="26.25" customHeight="1" x14ac:dyDescent="0.35">
      <c r="E233" s="42"/>
      <c r="G233" s="42"/>
    </row>
    <row r="234" spans="5:7" ht="26.25" customHeight="1" x14ac:dyDescent="0.35">
      <c r="E234" s="42"/>
      <c r="G234" s="42"/>
    </row>
    <row r="235" spans="5:7" ht="26.25" customHeight="1" x14ac:dyDescent="0.35">
      <c r="E235" s="42"/>
      <c r="G235" s="42"/>
    </row>
    <row r="236" spans="5:7" ht="26.25" customHeight="1" x14ac:dyDescent="0.35">
      <c r="E236" s="42"/>
      <c r="G236" s="42"/>
    </row>
    <row r="237" spans="5:7" ht="26.25" customHeight="1" x14ac:dyDescent="0.35">
      <c r="E237" s="42"/>
      <c r="G237" s="42"/>
    </row>
    <row r="238" spans="5:7" ht="26.25" customHeight="1" x14ac:dyDescent="0.35">
      <c r="E238" s="42"/>
      <c r="G238" s="42"/>
    </row>
    <row r="239" spans="5:7" ht="26.25" customHeight="1" x14ac:dyDescent="0.35">
      <c r="E239" s="42"/>
      <c r="G239" s="42"/>
    </row>
    <row r="240" spans="5:7" ht="26.25" customHeight="1" x14ac:dyDescent="0.35">
      <c r="E240" s="42"/>
      <c r="G240" s="42"/>
    </row>
    <row r="241" spans="5:7" ht="26.25" customHeight="1" x14ac:dyDescent="0.35">
      <c r="E241" s="42"/>
      <c r="G241" s="42"/>
    </row>
    <row r="242" spans="5:7" ht="26.25" customHeight="1" x14ac:dyDescent="0.35">
      <c r="E242" s="42"/>
      <c r="G242" s="42"/>
    </row>
    <row r="243" spans="5:7" ht="26.25" customHeight="1" x14ac:dyDescent="0.35">
      <c r="E243" s="42"/>
      <c r="G243" s="42"/>
    </row>
    <row r="244" spans="5:7" ht="26.25" customHeight="1" x14ac:dyDescent="0.35">
      <c r="E244" s="42"/>
      <c r="G244" s="42"/>
    </row>
    <row r="245" spans="5:7" ht="26.25" customHeight="1" x14ac:dyDescent="0.35">
      <c r="E245" s="42"/>
      <c r="G245" s="42"/>
    </row>
    <row r="246" spans="5:7" ht="26.25" customHeight="1" x14ac:dyDescent="0.35">
      <c r="E246" s="42"/>
      <c r="G246" s="42"/>
    </row>
    <row r="247" spans="5:7" ht="26.25" customHeight="1" x14ac:dyDescent="0.35">
      <c r="E247" s="42"/>
      <c r="G247" s="42"/>
    </row>
    <row r="248" spans="5:7" ht="26.25" customHeight="1" x14ac:dyDescent="0.35">
      <c r="E248" s="42"/>
      <c r="G248" s="42"/>
    </row>
    <row r="249" spans="5:7" ht="26.25" customHeight="1" x14ac:dyDescent="0.35">
      <c r="E249" s="42"/>
      <c r="G249" s="42"/>
    </row>
    <row r="250" spans="5:7" ht="26.25" customHeight="1" x14ac:dyDescent="0.35">
      <c r="E250" s="42"/>
      <c r="G250" s="42"/>
    </row>
    <row r="251" spans="5:7" ht="26.25" customHeight="1" x14ac:dyDescent="0.35">
      <c r="E251" s="42"/>
      <c r="G251" s="42"/>
    </row>
    <row r="252" spans="5:7" ht="26.25" customHeight="1" x14ac:dyDescent="0.35">
      <c r="E252" s="42"/>
      <c r="G252" s="42"/>
    </row>
    <row r="253" spans="5:7" ht="26.25" customHeight="1" x14ac:dyDescent="0.35">
      <c r="E253" s="42"/>
      <c r="G253" s="42"/>
    </row>
    <row r="254" spans="5:7" ht="26.25" customHeight="1" x14ac:dyDescent="0.35">
      <c r="E254" s="42"/>
      <c r="G254" s="42"/>
    </row>
    <row r="255" spans="5:7" ht="26.25" customHeight="1" x14ac:dyDescent="0.35">
      <c r="E255" s="42"/>
      <c r="G255" s="42"/>
    </row>
    <row r="256" spans="5:7" ht="26.25" customHeight="1" x14ac:dyDescent="0.35">
      <c r="E256" s="42"/>
      <c r="G256" s="42"/>
    </row>
    <row r="257" spans="5:7" ht="26.25" customHeight="1" x14ac:dyDescent="0.35">
      <c r="E257" s="42"/>
      <c r="G257" s="42"/>
    </row>
    <row r="258" spans="5:7" ht="26.25" customHeight="1" x14ac:dyDescent="0.35">
      <c r="E258" s="42"/>
      <c r="G258" s="42"/>
    </row>
    <row r="259" spans="5:7" ht="26.25" customHeight="1" x14ac:dyDescent="0.35">
      <c r="E259" s="42"/>
      <c r="G259" s="42"/>
    </row>
    <row r="260" spans="5:7" ht="26.25" customHeight="1" x14ac:dyDescent="0.35">
      <c r="E260" s="42"/>
      <c r="G260" s="42"/>
    </row>
    <row r="261" spans="5:7" ht="26.25" customHeight="1" x14ac:dyDescent="0.35">
      <c r="E261" s="42"/>
      <c r="G261" s="42"/>
    </row>
    <row r="262" spans="5:7" ht="26.25" customHeight="1" x14ac:dyDescent="0.35">
      <c r="E262" s="42"/>
      <c r="G262" s="42"/>
    </row>
    <row r="263" spans="5:7" ht="26.25" customHeight="1" x14ac:dyDescent="0.35">
      <c r="E263" s="42"/>
      <c r="G263" s="42"/>
    </row>
    <row r="264" spans="5:7" ht="26.25" customHeight="1" x14ac:dyDescent="0.35">
      <c r="E264" s="42"/>
      <c r="G264" s="42"/>
    </row>
    <row r="265" spans="5:7" ht="26.25" customHeight="1" x14ac:dyDescent="0.35">
      <c r="E265" s="42"/>
      <c r="G265" s="42"/>
    </row>
    <row r="266" spans="5:7" ht="26.25" customHeight="1" x14ac:dyDescent="0.35">
      <c r="E266" s="42"/>
      <c r="G266" s="42"/>
    </row>
    <row r="267" spans="5:7" ht="26.25" customHeight="1" x14ac:dyDescent="0.35">
      <c r="E267" s="42"/>
      <c r="G267" s="42"/>
    </row>
    <row r="268" spans="5:7" ht="26.25" customHeight="1" x14ac:dyDescent="0.35">
      <c r="E268" s="42"/>
      <c r="G268" s="42"/>
    </row>
    <row r="269" spans="5:7" ht="26.25" customHeight="1" x14ac:dyDescent="0.35">
      <c r="E269" s="42"/>
      <c r="G269" s="42"/>
    </row>
    <row r="270" spans="5:7" ht="26.25" customHeight="1" x14ac:dyDescent="0.35">
      <c r="E270" s="42"/>
      <c r="G270" s="42"/>
    </row>
    <row r="271" spans="5:7" ht="26.25" customHeight="1" x14ac:dyDescent="0.35">
      <c r="E271" s="42"/>
      <c r="G271" s="42"/>
    </row>
    <row r="272" spans="5:7" ht="26.25" customHeight="1" x14ac:dyDescent="0.35">
      <c r="E272" s="42"/>
      <c r="G272" s="42"/>
    </row>
    <row r="273" spans="5:7" ht="26.25" customHeight="1" x14ac:dyDescent="0.35">
      <c r="E273" s="42"/>
      <c r="G273" s="42"/>
    </row>
    <row r="274" spans="5:7" ht="26.25" customHeight="1" x14ac:dyDescent="0.35">
      <c r="E274" s="42"/>
      <c r="G274" s="42"/>
    </row>
    <row r="275" spans="5:7" ht="26.25" customHeight="1" x14ac:dyDescent="0.35">
      <c r="E275" s="42"/>
      <c r="G275" s="42"/>
    </row>
    <row r="276" spans="5:7" ht="26.25" customHeight="1" x14ac:dyDescent="0.35">
      <c r="E276" s="42"/>
      <c r="G276" s="42"/>
    </row>
    <row r="277" spans="5:7" ht="26.25" customHeight="1" x14ac:dyDescent="0.35">
      <c r="E277" s="42"/>
      <c r="G277" s="42"/>
    </row>
    <row r="278" spans="5:7" ht="26.25" customHeight="1" x14ac:dyDescent="0.35">
      <c r="E278" s="42"/>
      <c r="G278" s="42"/>
    </row>
    <row r="279" spans="5:7" ht="26.25" customHeight="1" x14ac:dyDescent="0.35">
      <c r="E279" s="42"/>
      <c r="G279" s="42"/>
    </row>
    <row r="280" spans="5:7" ht="26.25" customHeight="1" x14ac:dyDescent="0.35">
      <c r="E280" s="42"/>
      <c r="G280" s="42"/>
    </row>
    <row r="281" spans="5:7" ht="26.25" customHeight="1" x14ac:dyDescent="0.35">
      <c r="E281" s="42"/>
      <c r="G281" s="42"/>
    </row>
    <row r="282" spans="5:7" ht="26.25" customHeight="1" x14ac:dyDescent="0.35">
      <c r="E282" s="42"/>
      <c r="G282" s="42"/>
    </row>
    <row r="283" spans="5:7" ht="26.25" customHeight="1" x14ac:dyDescent="0.35">
      <c r="E283" s="42"/>
      <c r="G283" s="42"/>
    </row>
    <row r="284" spans="5:7" ht="26.25" customHeight="1" x14ac:dyDescent="0.35">
      <c r="E284" s="42"/>
      <c r="G284" s="42"/>
    </row>
    <row r="285" spans="5:7" ht="26.25" customHeight="1" x14ac:dyDescent="0.35">
      <c r="E285" s="42"/>
      <c r="G285" s="42"/>
    </row>
    <row r="286" spans="5:7" ht="26.25" customHeight="1" x14ac:dyDescent="0.35">
      <c r="E286" s="42"/>
      <c r="G286" s="42"/>
    </row>
    <row r="287" spans="5:7" ht="26.25" customHeight="1" x14ac:dyDescent="0.35">
      <c r="E287" s="42"/>
      <c r="G287" s="42"/>
    </row>
    <row r="288" spans="5:7" ht="26.25" customHeight="1" x14ac:dyDescent="0.35">
      <c r="E288" s="42"/>
      <c r="G288" s="42"/>
    </row>
    <row r="289" spans="5:7" ht="26.25" customHeight="1" x14ac:dyDescent="0.35">
      <c r="E289" s="42"/>
      <c r="G289" s="42"/>
    </row>
    <row r="290" spans="5:7" ht="26.25" customHeight="1" x14ac:dyDescent="0.35">
      <c r="E290" s="42"/>
      <c r="G290" s="42"/>
    </row>
    <row r="291" spans="5:7" ht="26.25" customHeight="1" x14ac:dyDescent="0.35">
      <c r="E291" s="42"/>
      <c r="G291" s="42"/>
    </row>
    <row r="292" spans="5:7" ht="26.25" customHeight="1" x14ac:dyDescent="0.35">
      <c r="E292" s="42"/>
      <c r="G292" s="42"/>
    </row>
    <row r="293" spans="5:7" ht="26.25" customHeight="1" x14ac:dyDescent="0.35">
      <c r="E293" s="42"/>
      <c r="G293" s="42"/>
    </row>
    <row r="294" spans="5:7" ht="26.25" customHeight="1" x14ac:dyDescent="0.35">
      <c r="E294" s="42"/>
      <c r="G294" s="42"/>
    </row>
    <row r="295" spans="5:7" ht="26.25" customHeight="1" x14ac:dyDescent="0.35">
      <c r="E295" s="42"/>
      <c r="G295" s="42"/>
    </row>
    <row r="296" spans="5:7" ht="26.25" customHeight="1" x14ac:dyDescent="0.35">
      <c r="E296" s="42"/>
      <c r="G296" s="42"/>
    </row>
    <row r="297" spans="5:7" ht="26.25" customHeight="1" x14ac:dyDescent="0.35">
      <c r="E297" s="42"/>
      <c r="G297" s="42"/>
    </row>
    <row r="298" spans="5:7" ht="26.25" customHeight="1" x14ac:dyDescent="0.35">
      <c r="E298" s="42"/>
      <c r="G298" s="42"/>
    </row>
    <row r="299" spans="5:7" ht="26.25" customHeight="1" x14ac:dyDescent="0.35">
      <c r="E299" s="42"/>
      <c r="G299" s="42"/>
    </row>
    <row r="300" spans="5:7" ht="26.25" customHeight="1" x14ac:dyDescent="0.35">
      <c r="E300" s="42"/>
      <c r="G300" s="42"/>
    </row>
    <row r="301" spans="5:7" ht="26.25" customHeight="1" x14ac:dyDescent="0.35">
      <c r="E301" s="42"/>
      <c r="G301" s="42"/>
    </row>
    <row r="302" spans="5:7" ht="26.25" customHeight="1" x14ac:dyDescent="0.35">
      <c r="E302" s="42"/>
      <c r="G302" s="42"/>
    </row>
    <row r="303" spans="5:7" ht="26.25" customHeight="1" x14ac:dyDescent="0.35">
      <c r="E303" s="42"/>
      <c r="G303" s="42"/>
    </row>
    <row r="304" spans="5:7" ht="26.25" customHeight="1" x14ac:dyDescent="0.35">
      <c r="E304" s="42"/>
      <c r="G304" s="42"/>
    </row>
    <row r="305" spans="5:7" ht="26.25" customHeight="1" x14ac:dyDescent="0.35">
      <c r="E305" s="42"/>
      <c r="G305" s="42"/>
    </row>
    <row r="306" spans="5:7" ht="26.25" customHeight="1" x14ac:dyDescent="0.35">
      <c r="E306" s="42"/>
      <c r="G306" s="42"/>
    </row>
    <row r="307" spans="5:7" ht="26.25" customHeight="1" x14ac:dyDescent="0.35">
      <c r="E307" s="42"/>
      <c r="G307" s="42"/>
    </row>
    <row r="308" spans="5:7" ht="26.25" customHeight="1" x14ac:dyDescent="0.35">
      <c r="E308" s="42"/>
      <c r="G308" s="42"/>
    </row>
    <row r="309" spans="5:7" ht="26.25" customHeight="1" x14ac:dyDescent="0.35">
      <c r="E309" s="42"/>
      <c r="G309" s="42"/>
    </row>
    <row r="310" spans="5:7" ht="26.25" customHeight="1" x14ac:dyDescent="0.35">
      <c r="E310" s="42"/>
      <c r="G310" s="42"/>
    </row>
    <row r="311" spans="5:7" ht="26.25" customHeight="1" x14ac:dyDescent="0.35">
      <c r="E311" s="42"/>
      <c r="G311" s="42"/>
    </row>
    <row r="312" spans="5:7" ht="26.25" customHeight="1" x14ac:dyDescent="0.35">
      <c r="E312" s="42"/>
      <c r="G312" s="42"/>
    </row>
    <row r="313" spans="5:7" ht="26.25" customHeight="1" x14ac:dyDescent="0.35">
      <c r="E313" s="42"/>
      <c r="G313" s="42"/>
    </row>
    <row r="314" spans="5:7" ht="26.25" customHeight="1" x14ac:dyDescent="0.35">
      <c r="E314" s="42"/>
      <c r="G314" s="42"/>
    </row>
    <row r="315" spans="5:7" ht="26.25" customHeight="1" x14ac:dyDescent="0.35">
      <c r="E315" s="42"/>
      <c r="G315" s="42"/>
    </row>
    <row r="316" spans="5:7" ht="26.25" customHeight="1" x14ac:dyDescent="0.35">
      <c r="E316" s="42"/>
      <c r="G316" s="42"/>
    </row>
    <row r="317" spans="5:7" ht="26.25" customHeight="1" x14ac:dyDescent="0.35">
      <c r="E317" s="42"/>
      <c r="G317" s="42"/>
    </row>
    <row r="318" spans="5:7" ht="26.25" customHeight="1" x14ac:dyDescent="0.35">
      <c r="E318" s="42"/>
      <c r="G318" s="42"/>
    </row>
    <row r="319" spans="5:7" ht="26.25" customHeight="1" x14ac:dyDescent="0.35">
      <c r="E319" s="42"/>
      <c r="G319" s="42"/>
    </row>
    <row r="320" spans="5:7" ht="26.25" customHeight="1" x14ac:dyDescent="0.35">
      <c r="E320" s="42"/>
      <c r="G320" s="42"/>
    </row>
    <row r="321" spans="5:7" ht="26.25" customHeight="1" x14ac:dyDescent="0.35">
      <c r="E321" s="42"/>
      <c r="G321" s="42"/>
    </row>
    <row r="322" spans="5:7" ht="26.25" customHeight="1" x14ac:dyDescent="0.35">
      <c r="E322" s="42"/>
      <c r="G322" s="42"/>
    </row>
    <row r="323" spans="5:7" ht="26.25" customHeight="1" x14ac:dyDescent="0.35">
      <c r="E323" s="42"/>
      <c r="G323" s="42"/>
    </row>
    <row r="324" spans="5:7" ht="26.25" customHeight="1" x14ac:dyDescent="0.35">
      <c r="E324" s="42"/>
      <c r="G324" s="42"/>
    </row>
    <row r="325" spans="5:7" ht="26.25" customHeight="1" x14ac:dyDescent="0.35">
      <c r="E325" s="42"/>
      <c r="G325" s="42"/>
    </row>
    <row r="326" spans="5:7" ht="26.25" customHeight="1" x14ac:dyDescent="0.35">
      <c r="E326" s="42"/>
      <c r="G326" s="42"/>
    </row>
    <row r="327" spans="5:7" ht="26.25" customHeight="1" x14ac:dyDescent="0.35">
      <c r="E327" s="42"/>
      <c r="G327" s="42"/>
    </row>
    <row r="328" spans="5:7" ht="26.25" customHeight="1" x14ac:dyDescent="0.35">
      <c r="E328" s="42"/>
      <c r="G328" s="42"/>
    </row>
    <row r="329" spans="5:7" ht="26.25" customHeight="1" x14ac:dyDescent="0.35">
      <c r="E329" s="42"/>
      <c r="G329" s="42"/>
    </row>
    <row r="330" spans="5:7" ht="26.25" customHeight="1" x14ac:dyDescent="0.35">
      <c r="E330" s="42"/>
      <c r="G330" s="42"/>
    </row>
    <row r="331" spans="5:7" ht="26.25" customHeight="1" x14ac:dyDescent="0.35">
      <c r="E331" s="42"/>
      <c r="G331" s="42"/>
    </row>
    <row r="332" spans="5:7" ht="26.25" customHeight="1" x14ac:dyDescent="0.35">
      <c r="E332" s="42"/>
      <c r="G332" s="42"/>
    </row>
    <row r="333" spans="5:7" ht="26.25" customHeight="1" x14ac:dyDescent="0.35">
      <c r="E333" s="42"/>
      <c r="G333" s="42"/>
    </row>
    <row r="334" spans="5:7" ht="26.25" customHeight="1" x14ac:dyDescent="0.35">
      <c r="E334" s="42"/>
      <c r="G334" s="42"/>
    </row>
    <row r="335" spans="5:7" ht="26.25" customHeight="1" x14ac:dyDescent="0.35">
      <c r="E335" s="42"/>
      <c r="G335" s="42"/>
    </row>
    <row r="336" spans="5:7" ht="26.25" customHeight="1" x14ac:dyDescent="0.35">
      <c r="E336" s="42"/>
      <c r="G336" s="42"/>
    </row>
    <row r="337" spans="5:7" ht="26.25" customHeight="1" x14ac:dyDescent="0.35">
      <c r="E337" s="42"/>
      <c r="G337" s="42"/>
    </row>
    <row r="338" spans="5:7" ht="26.25" customHeight="1" x14ac:dyDescent="0.35">
      <c r="E338" s="42"/>
      <c r="G338" s="42"/>
    </row>
    <row r="339" spans="5:7" ht="26.25" customHeight="1" x14ac:dyDescent="0.35">
      <c r="E339" s="42"/>
      <c r="G339" s="42"/>
    </row>
    <row r="340" spans="5:7" ht="26.25" customHeight="1" x14ac:dyDescent="0.35">
      <c r="E340" s="42"/>
      <c r="G340" s="42"/>
    </row>
    <row r="341" spans="5:7" ht="26.25" customHeight="1" x14ac:dyDescent="0.35">
      <c r="E341" s="42"/>
      <c r="G341" s="42"/>
    </row>
    <row r="342" spans="5:7" ht="26.25" customHeight="1" x14ac:dyDescent="0.35">
      <c r="E342" s="42"/>
      <c r="G342" s="42"/>
    </row>
    <row r="343" spans="5:7" ht="26.25" customHeight="1" x14ac:dyDescent="0.35">
      <c r="E343" s="42"/>
      <c r="G343" s="42"/>
    </row>
    <row r="344" spans="5:7" ht="26.25" customHeight="1" x14ac:dyDescent="0.35">
      <c r="E344" s="42"/>
      <c r="G344" s="42"/>
    </row>
    <row r="345" spans="5:7" ht="26.25" customHeight="1" x14ac:dyDescent="0.35">
      <c r="E345" s="42"/>
      <c r="G345" s="42"/>
    </row>
    <row r="346" spans="5:7" ht="26.25" customHeight="1" x14ac:dyDescent="0.35">
      <c r="E346" s="42"/>
      <c r="G346" s="42"/>
    </row>
    <row r="347" spans="5:7" ht="26.25" customHeight="1" x14ac:dyDescent="0.35">
      <c r="E347" s="42"/>
      <c r="G347" s="42"/>
    </row>
    <row r="348" spans="5:7" ht="26.25" customHeight="1" x14ac:dyDescent="0.35">
      <c r="E348" s="42"/>
      <c r="G348" s="42"/>
    </row>
    <row r="349" spans="5:7" ht="26.25" customHeight="1" x14ac:dyDescent="0.35">
      <c r="E349" s="42"/>
      <c r="G349" s="42"/>
    </row>
    <row r="350" spans="5:7" ht="26.25" customHeight="1" x14ac:dyDescent="0.35">
      <c r="E350" s="42"/>
      <c r="G350" s="42"/>
    </row>
    <row r="351" spans="5:7" ht="26.25" customHeight="1" x14ac:dyDescent="0.35">
      <c r="E351" s="42"/>
      <c r="G351" s="42"/>
    </row>
    <row r="352" spans="5:7" ht="26.25" customHeight="1" x14ac:dyDescent="0.35">
      <c r="E352" s="42"/>
      <c r="G352" s="42"/>
    </row>
    <row r="353" spans="5:7" ht="26.25" customHeight="1" x14ac:dyDescent="0.35">
      <c r="E353" s="42"/>
      <c r="G353" s="42"/>
    </row>
    <row r="354" spans="5:7" ht="26.25" customHeight="1" x14ac:dyDescent="0.35">
      <c r="E354" s="42"/>
      <c r="G354" s="42"/>
    </row>
    <row r="355" spans="5:7" ht="26.25" customHeight="1" x14ac:dyDescent="0.35">
      <c r="E355" s="42"/>
      <c r="G355" s="42"/>
    </row>
    <row r="356" spans="5:7" ht="26.25" customHeight="1" x14ac:dyDescent="0.35">
      <c r="E356" s="42"/>
      <c r="G356" s="42"/>
    </row>
    <row r="357" spans="5:7" ht="26.25" customHeight="1" x14ac:dyDescent="0.35">
      <c r="E357" s="42"/>
      <c r="G357" s="42"/>
    </row>
    <row r="358" spans="5:7" ht="26.25" customHeight="1" x14ac:dyDescent="0.35">
      <c r="E358" s="42"/>
      <c r="G358" s="42"/>
    </row>
    <row r="359" spans="5:7" ht="26.25" customHeight="1" x14ac:dyDescent="0.35">
      <c r="E359" s="42"/>
      <c r="G359" s="42"/>
    </row>
    <row r="360" spans="5:7" ht="26.25" customHeight="1" x14ac:dyDescent="0.35">
      <c r="E360" s="42"/>
      <c r="G360" s="42"/>
    </row>
    <row r="361" spans="5:7" ht="26.25" customHeight="1" x14ac:dyDescent="0.35">
      <c r="E361" s="42"/>
      <c r="G361" s="42"/>
    </row>
    <row r="362" spans="5:7" ht="26.25" customHeight="1" x14ac:dyDescent="0.35">
      <c r="E362" s="42"/>
      <c r="G362" s="42"/>
    </row>
    <row r="363" spans="5:7" ht="26.25" customHeight="1" x14ac:dyDescent="0.35">
      <c r="E363" s="42"/>
      <c r="G363" s="42"/>
    </row>
    <row r="364" spans="5:7" ht="26.25" customHeight="1" x14ac:dyDescent="0.35">
      <c r="E364" s="42"/>
      <c r="G364" s="42"/>
    </row>
    <row r="365" spans="5:7" ht="26.25" customHeight="1" x14ac:dyDescent="0.35">
      <c r="E365" s="42"/>
      <c r="G365" s="42"/>
    </row>
    <row r="366" spans="5:7" ht="26.25" customHeight="1" x14ac:dyDescent="0.35">
      <c r="E366" s="42"/>
      <c r="G366" s="42"/>
    </row>
    <row r="367" spans="5:7" ht="26.25" customHeight="1" x14ac:dyDescent="0.35">
      <c r="E367" s="42"/>
      <c r="G367" s="42"/>
    </row>
    <row r="368" spans="5:7" ht="26.25" customHeight="1" x14ac:dyDescent="0.35">
      <c r="E368" s="42"/>
      <c r="G368" s="42"/>
    </row>
    <row r="369" spans="5:7" ht="26.25" customHeight="1" x14ac:dyDescent="0.35">
      <c r="E369" s="42"/>
      <c r="G369" s="42"/>
    </row>
    <row r="370" spans="5:7" ht="26.25" customHeight="1" x14ac:dyDescent="0.35">
      <c r="E370" s="42"/>
      <c r="G370" s="42"/>
    </row>
    <row r="371" spans="5:7" ht="26.25" customHeight="1" x14ac:dyDescent="0.35">
      <c r="E371" s="42"/>
      <c r="G371" s="42"/>
    </row>
    <row r="372" spans="5:7" ht="26.25" customHeight="1" x14ac:dyDescent="0.35">
      <c r="E372" s="42"/>
      <c r="G372" s="42"/>
    </row>
    <row r="373" spans="5:7" ht="26.25" customHeight="1" x14ac:dyDescent="0.35">
      <c r="E373" s="42"/>
      <c r="G373" s="42"/>
    </row>
    <row r="374" spans="5:7" ht="26.25" customHeight="1" x14ac:dyDescent="0.35">
      <c r="E374" s="42"/>
      <c r="G374" s="42"/>
    </row>
    <row r="375" spans="5:7" ht="26.25" customHeight="1" x14ac:dyDescent="0.35">
      <c r="E375" s="42"/>
      <c r="G375" s="42"/>
    </row>
    <row r="376" spans="5:7" ht="26.25" customHeight="1" x14ac:dyDescent="0.35">
      <c r="E376" s="42"/>
      <c r="G376" s="42"/>
    </row>
    <row r="377" spans="5:7" ht="26.25" customHeight="1" x14ac:dyDescent="0.35">
      <c r="E377" s="42"/>
      <c r="G377" s="42"/>
    </row>
    <row r="378" spans="5:7" ht="26.25" customHeight="1" x14ac:dyDescent="0.35">
      <c r="E378" s="42"/>
      <c r="G378" s="42"/>
    </row>
    <row r="379" spans="5:7" ht="26.25" customHeight="1" x14ac:dyDescent="0.35">
      <c r="E379" s="42"/>
      <c r="G379" s="42"/>
    </row>
    <row r="380" spans="5:7" ht="26.25" customHeight="1" x14ac:dyDescent="0.35">
      <c r="E380" s="42"/>
      <c r="G380" s="42"/>
    </row>
    <row r="381" spans="5:7" ht="26.25" customHeight="1" x14ac:dyDescent="0.35">
      <c r="E381" s="42"/>
      <c r="G381" s="42"/>
    </row>
    <row r="382" spans="5:7" ht="26.25" customHeight="1" x14ac:dyDescent="0.35">
      <c r="E382" s="42"/>
      <c r="G382" s="42"/>
    </row>
    <row r="383" spans="5:7" ht="26.25" customHeight="1" x14ac:dyDescent="0.35">
      <c r="E383" s="42"/>
      <c r="G383" s="42"/>
    </row>
    <row r="384" spans="5:7" ht="26.25" customHeight="1" x14ac:dyDescent="0.35">
      <c r="E384" s="42"/>
      <c r="G384" s="42"/>
    </row>
    <row r="385" spans="5:7" ht="26.25" customHeight="1" x14ac:dyDescent="0.35">
      <c r="E385" s="42"/>
      <c r="G385" s="42"/>
    </row>
    <row r="386" spans="5:7" ht="26.25" customHeight="1" x14ac:dyDescent="0.35">
      <c r="E386" s="42"/>
      <c r="G386" s="42"/>
    </row>
    <row r="387" spans="5:7" ht="26.25" customHeight="1" x14ac:dyDescent="0.35">
      <c r="E387" s="42"/>
      <c r="G387" s="42"/>
    </row>
    <row r="388" spans="5:7" ht="26.25" customHeight="1" x14ac:dyDescent="0.35">
      <c r="E388" s="42"/>
      <c r="G388" s="42"/>
    </row>
    <row r="389" spans="5:7" ht="26.25" customHeight="1" x14ac:dyDescent="0.35">
      <c r="E389" s="42"/>
      <c r="G389" s="42"/>
    </row>
    <row r="390" spans="5:7" ht="26.25" customHeight="1" x14ac:dyDescent="0.35">
      <c r="E390" s="42"/>
      <c r="G390" s="42"/>
    </row>
    <row r="391" spans="5:7" ht="26.25" customHeight="1" x14ac:dyDescent="0.35">
      <c r="E391" s="42"/>
      <c r="G391" s="42"/>
    </row>
    <row r="392" spans="5:7" ht="26.25" customHeight="1" x14ac:dyDescent="0.35">
      <c r="E392" s="42"/>
      <c r="G392" s="42"/>
    </row>
    <row r="393" spans="5:7" ht="26.25" customHeight="1" x14ac:dyDescent="0.35">
      <c r="E393" s="42"/>
      <c r="G393" s="42"/>
    </row>
    <row r="394" spans="5:7" ht="26.25" customHeight="1" x14ac:dyDescent="0.35">
      <c r="E394" s="42"/>
      <c r="G394" s="42"/>
    </row>
    <row r="395" spans="5:7" ht="26.25" customHeight="1" x14ac:dyDescent="0.35">
      <c r="E395" s="42"/>
      <c r="G395" s="42"/>
    </row>
    <row r="396" spans="5:7" ht="26.25" customHeight="1" x14ac:dyDescent="0.35">
      <c r="E396" s="42"/>
      <c r="G396" s="42"/>
    </row>
    <row r="397" spans="5:7" ht="26.25" customHeight="1" x14ac:dyDescent="0.35">
      <c r="E397" s="42"/>
      <c r="G397" s="42"/>
    </row>
    <row r="398" spans="5:7" ht="26.25" customHeight="1" x14ac:dyDescent="0.35">
      <c r="E398" s="42"/>
      <c r="G398" s="42"/>
    </row>
    <row r="399" spans="5:7" ht="26.25" customHeight="1" x14ac:dyDescent="0.35">
      <c r="E399" s="42"/>
      <c r="G399" s="42"/>
    </row>
    <row r="400" spans="5:7" ht="26.25" customHeight="1" x14ac:dyDescent="0.35">
      <c r="E400" s="42"/>
      <c r="G400" s="42"/>
    </row>
    <row r="401" spans="5:7" ht="26.25" customHeight="1" x14ac:dyDescent="0.35">
      <c r="E401" s="42"/>
      <c r="G401" s="42"/>
    </row>
    <row r="402" spans="5:7" ht="26.25" customHeight="1" x14ac:dyDescent="0.35">
      <c r="E402" s="42"/>
      <c r="G402" s="42"/>
    </row>
    <row r="403" spans="5:7" ht="26.25" customHeight="1" x14ac:dyDescent="0.35">
      <c r="E403" s="42"/>
      <c r="G403" s="42"/>
    </row>
    <row r="404" spans="5:7" ht="26.25" customHeight="1" x14ac:dyDescent="0.35">
      <c r="E404" s="42"/>
      <c r="G404" s="42"/>
    </row>
    <row r="405" spans="5:7" ht="26.25" customHeight="1" x14ac:dyDescent="0.35">
      <c r="E405" s="42"/>
      <c r="G405" s="42"/>
    </row>
    <row r="406" spans="5:7" ht="26.25" customHeight="1" x14ac:dyDescent="0.35">
      <c r="E406" s="42"/>
      <c r="G406" s="42"/>
    </row>
    <row r="407" spans="5:7" ht="26.25" customHeight="1" x14ac:dyDescent="0.35">
      <c r="E407" s="42"/>
      <c r="G407" s="42"/>
    </row>
    <row r="408" spans="5:7" ht="26.25" customHeight="1" x14ac:dyDescent="0.35">
      <c r="E408" s="42"/>
      <c r="G408" s="42"/>
    </row>
    <row r="409" spans="5:7" ht="26.25" customHeight="1" x14ac:dyDescent="0.35">
      <c r="E409" s="42"/>
      <c r="G409" s="42"/>
    </row>
    <row r="410" spans="5:7" ht="26.25" customHeight="1" x14ac:dyDescent="0.35">
      <c r="E410" s="42"/>
      <c r="G410" s="42"/>
    </row>
    <row r="411" spans="5:7" ht="26.25" customHeight="1" x14ac:dyDescent="0.35">
      <c r="E411" s="42"/>
      <c r="G411" s="42"/>
    </row>
    <row r="412" spans="5:7" ht="26.25" customHeight="1" x14ac:dyDescent="0.35">
      <c r="E412" s="42"/>
      <c r="G412" s="42"/>
    </row>
    <row r="413" spans="5:7" ht="26.25" customHeight="1" x14ac:dyDescent="0.35">
      <c r="E413" s="42"/>
      <c r="G413" s="42"/>
    </row>
    <row r="414" spans="5:7" ht="26.25" customHeight="1" x14ac:dyDescent="0.35">
      <c r="E414" s="42"/>
      <c r="G414" s="42"/>
    </row>
    <row r="415" spans="5:7" ht="26.25" customHeight="1" x14ac:dyDescent="0.35">
      <c r="E415" s="42"/>
      <c r="G415" s="42"/>
    </row>
    <row r="416" spans="5:7" ht="26.25" customHeight="1" x14ac:dyDescent="0.35">
      <c r="E416" s="42"/>
      <c r="G416" s="42"/>
    </row>
    <row r="417" spans="5:7" ht="26.25" customHeight="1" x14ac:dyDescent="0.35">
      <c r="E417" s="42"/>
      <c r="G417" s="42"/>
    </row>
    <row r="418" spans="5:7" ht="26.25" customHeight="1" x14ac:dyDescent="0.35">
      <c r="E418" s="42"/>
      <c r="G418" s="42"/>
    </row>
    <row r="419" spans="5:7" ht="26.25" customHeight="1" x14ac:dyDescent="0.35">
      <c r="E419" s="42"/>
      <c r="G419" s="42"/>
    </row>
    <row r="420" spans="5:7" ht="26.25" customHeight="1" x14ac:dyDescent="0.35">
      <c r="E420" s="42"/>
      <c r="G420" s="42"/>
    </row>
    <row r="421" spans="5:7" ht="26.25" customHeight="1" x14ac:dyDescent="0.35">
      <c r="E421" s="42"/>
      <c r="G421" s="42"/>
    </row>
    <row r="422" spans="5:7" ht="26.25" customHeight="1" x14ac:dyDescent="0.35">
      <c r="E422" s="42"/>
      <c r="G422" s="42"/>
    </row>
    <row r="423" spans="5:7" ht="26.25" customHeight="1" x14ac:dyDescent="0.35">
      <c r="E423" s="42"/>
      <c r="G423" s="42"/>
    </row>
    <row r="424" spans="5:7" ht="26.25" customHeight="1" x14ac:dyDescent="0.35">
      <c r="E424" s="42"/>
      <c r="G424" s="42"/>
    </row>
    <row r="425" spans="5:7" ht="26.25" customHeight="1" x14ac:dyDescent="0.35">
      <c r="E425" s="42"/>
      <c r="G425" s="42"/>
    </row>
    <row r="426" spans="5:7" ht="26.25" customHeight="1" x14ac:dyDescent="0.35">
      <c r="E426" s="42"/>
      <c r="G426" s="42"/>
    </row>
    <row r="427" spans="5:7" ht="26.25" customHeight="1" x14ac:dyDescent="0.35">
      <c r="E427" s="42"/>
      <c r="G427" s="42"/>
    </row>
    <row r="428" spans="5:7" ht="26.25" customHeight="1" x14ac:dyDescent="0.35">
      <c r="E428" s="42"/>
      <c r="G428" s="42"/>
    </row>
    <row r="429" spans="5:7" ht="26.25" customHeight="1" x14ac:dyDescent="0.35">
      <c r="E429" s="42"/>
      <c r="G429" s="42"/>
    </row>
    <row r="430" spans="5:7" ht="26.25" customHeight="1" x14ac:dyDescent="0.35">
      <c r="E430" s="42"/>
      <c r="G430" s="42"/>
    </row>
    <row r="431" spans="5:7" ht="26.25" customHeight="1" x14ac:dyDescent="0.35">
      <c r="E431" s="42"/>
      <c r="G431" s="42"/>
    </row>
    <row r="432" spans="5:7" ht="26.25" customHeight="1" x14ac:dyDescent="0.35">
      <c r="E432" s="42"/>
      <c r="G432" s="42"/>
    </row>
    <row r="433" spans="5:7" ht="26.25" customHeight="1" x14ac:dyDescent="0.35">
      <c r="E433" s="42"/>
      <c r="G433" s="42"/>
    </row>
    <row r="434" spans="5:7" ht="26.25" customHeight="1" x14ac:dyDescent="0.35">
      <c r="E434" s="42"/>
      <c r="G434" s="42"/>
    </row>
    <row r="435" spans="5:7" ht="26.25" customHeight="1" x14ac:dyDescent="0.35">
      <c r="E435" s="42"/>
      <c r="G435" s="42"/>
    </row>
    <row r="436" spans="5:7" ht="26.25" customHeight="1" x14ac:dyDescent="0.35">
      <c r="E436" s="42"/>
      <c r="G436" s="42"/>
    </row>
    <row r="437" spans="5:7" ht="26.25" customHeight="1" x14ac:dyDescent="0.35">
      <c r="E437" s="42"/>
      <c r="G437" s="42"/>
    </row>
    <row r="438" spans="5:7" ht="26.25" customHeight="1" x14ac:dyDescent="0.35">
      <c r="E438" s="42"/>
      <c r="G438" s="42"/>
    </row>
    <row r="439" spans="5:7" ht="26.25" customHeight="1" x14ac:dyDescent="0.35">
      <c r="E439" s="42"/>
      <c r="G439" s="42"/>
    </row>
    <row r="440" spans="5:7" ht="26.25" customHeight="1" x14ac:dyDescent="0.35">
      <c r="E440" s="42"/>
      <c r="G440" s="42"/>
    </row>
    <row r="441" spans="5:7" ht="26.25" customHeight="1" x14ac:dyDescent="0.35">
      <c r="E441" s="42"/>
      <c r="G441" s="42"/>
    </row>
    <row r="442" spans="5:7" ht="26.25" customHeight="1" x14ac:dyDescent="0.35">
      <c r="E442" s="42"/>
      <c r="G442" s="42"/>
    </row>
    <row r="443" spans="5:7" ht="26.25" customHeight="1" x14ac:dyDescent="0.35">
      <c r="E443" s="42"/>
      <c r="G443" s="42"/>
    </row>
    <row r="444" spans="5:7" ht="26.25" customHeight="1" x14ac:dyDescent="0.35">
      <c r="E444" s="42"/>
      <c r="G444" s="42"/>
    </row>
    <row r="445" spans="5:7" ht="26.25" customHeight="1" x14ac:dyDescent="0.35">
      <c r="E445" s="42"/>
      <c r="G445" s="42"/>
    </row>
    <row r="446" spans="5:7" ht="26.25" customHeight="1" x14ac:dyDescent="0.35">
      <c r="E446" s="42"/>
      <c r="G446" s="42"/>
    </row>
    <row r="447" spans="5:7" ht="26.25" customHeight="1" x14ac:dyDescent="0.35">
      <c r="E447" s="42"/>
      <c r="G447" s="42"/>
    </row>
    <row r="448" spans="5:7" ht="26.25" customHeight="1" x14ac:dyDescent="0.35">
      <c r="E448" s="42"/>
      <c r="G448" s="42"/>
    </row>
    <row r="449" spans="5:7" ht="26.25" customHeight="1" x14ac:dyDescent="0.35">
      <c r="E449" s="42"/>
      <c r="G449" s="42"/>
    </row>
    <row r="450" spans="5:7" ht="26.25" customHeight="1" x14ac:dyDescent="0.35">
      <c r="E450" s="42"/>
      <c r="G450" s="42"/>
    </row>
    <row r="451" spans="5:7" ht="26.25" customHeight="1" x14ac:dyDescent="0.35">
      <c r="E451" s="42"/>
      <c r="G451" s="42"/>
    </row>
    <row r="452" spans="5:7" ht="26.25" customHeight="1" x14ac:dyDescent="0.35">
      <c r="E452" s="42"/>
      <c r="G452" s="42"/>
    </row>
    <row r="453" spans="5:7" ht="26.25" customHeight="1" x14ac:dyDescent="0.35">
      <c r="E453" s="42"/>
      <c r="G453" s="42"/>
    </row>
    <row r="454" spans="5:7" ht="26.25" customHeight="1" x14ac:dyDescent="0.35">
      <c r="E454" s="42"/>
      <c r="G454" s="42"/>
    </row>
    <row r="455" spans="5:7" ht="26.25" customHeight="1" x14ac:dyDescent="0.35">
      <c r="E455" s="42"/>
      <c r="G455" s="42"/>
    </row>
    <row r="456" spans="5:7" ht="26.25" customHeight="1" x14ac:dyDescent="0.35">
      <c r="E456" s="42"/>
      <c r="G456" s="42"/>
    </row>
    <row r="457" spans="5:7" ht="26.25" customHeight="1" x14ac:dyDescent="0.35">
      <c r="E457" s="42"/>
      <c r="G457" s="42"/>
    </row>
    <row r="458" spans="5:7" ht="26.25" customHeight="1" x14ac:dyDescent="0.35">
      <c r="E458" s="42"/>
      <c r="G458" s="42"/>
    </row>
    <row r="459" spans="5:7" ht="26.25" customHeight="1" x14ac:dyDescent="0.35">
      <c r="E459" s="42"/>
      <c r="G459" s="42"/>
    </row>
    <row r="460" spans="5:7" ht="26.25" customHeight="1" x14ac:dyDescent="0.35">
      <c r="E460" s="42"/>
      <c r="G460" s="42"/>
    </row>
    <row r="461" spans="5:7" ht="26.25" customHeight="1" x14ac:dyDescent="0.35">
      <c r="E461" s="42"/>
      <c r="G461" s="42"/>
    </row>
    <row r="462" spans="5:7" ht="26.25" customHeight="1" x14ac:dyDescent="0.35">
      <c r="E462" s="42"/>
      <c r="G462" s="42"/>
    </row>
    <row r="463" spans="5:7" ht="26.25" customHeight="1" x14ac:dyDescent="0.35">
      <c r="E463" s="42"/>
      <c r="G463" s="42"/>
    </row>
    <row r="464" spans="5:7" ht="26.25" customHeight="1" x14ac:dyDescent="0.35">
      <c r="E464" s="42"/>
      <c r="G464" s="42"/>
    </row>
    <row r="465" spans="5:7" ht="26.25" customHeight="1" x14ac:dyDescent="0.35">
      <c r="E465" s="42"/>
      <c r="G465" s="42"/>
    </row>
    <row r="466" spans="5:7" ht="26.25" customHeight="1" x14ac:dyDescent="0.35">
      <c r="E466" s="42"/>
      <c r="G466" s="42"/>
    </row>
    <row r="467" spans="5:7" ht="26.25" customHeight="1" x14ac:dyDescent="0.35">
      <c r="E467" s="42"/>
      <c r="G467" s="42"/>
    </row>
    <row r="468" spans="5:7" ht="26.25" customHeight="1" x14ac:dyDescent="0.35">
      <c r="E468" s="42"/>
      <c r="G468" s="42"/>
    </row>
    <row r="469" spans="5:7" ht="26.25" customHeight="1" x14ac:dyDescent="0.35">
      <c r="E469" s="42"/>
      <c r="G469" s="42"/>
    </row>
    <row r="470" spans="5:7" ht="26.25" customHeight="1" x14ac:dyDescent="0.35">
      <c r="E470" s="42"/>
      <c r="G470" s="42"/>
    </row>
    <row r="471" spans="5:7" ht="26.25" customHeight="1" x14ac:dyDescent="0.35">
      <c r="E471" s="42"/>
      <c r="G471" s="42"/>
    </row>
    <row r="472" spans="5:7" ht="26.25" customHeight="1" x14ac:dyDescent="0.35">
      <c r="E472" s="42"/>
      <c r="G472" s="42"/>
    </row>
    <row r="473" spans="5:7" ht="26.25" customHeight="1" x14ac:dyDescent="0.35">
      <c r="E473" s="42"/>
      <c r="G473" s="42"/>
    </row>
    <row r="474" spans="5:7" ht="26.25" customHeight="1" x14ac:dyDescent="0.35">
      <c r="E474" s="42"/>
      <c r="G474" s="42"/>
    </row>
    <row r="475" spans="5:7" ht="26.25" customHeight="1" x14ac:dyDescent="0.35">
      <c r="E475" s="42"/>
      <c r="G475" s="42"/>
    </row>
    <row r="476" spans="5:7" ht="26.25" customHeight="1" x14ac:dyDescent="0.35">
      <c r="E476" s="42"/>
      <c r="G476" s="42"/>
    </row>
    <row r="477" spans="5:7" ht="26.25" customHeight="1" x14ac:dyDescent="0.35">
      <c r="E477" s="42"/>
      <c r="G477" s="42"/>
    </row>
    <row r="478" spans="5:7" ht="26.25" customHeight="1" x14ac:dyDescent="0.35">
      <c r="E478" s="42"/>
      <c r="G478" s="42"/>
    </row>
    <row r="479" spans="5:7" ht="26.25" customHeight="1" x14ac:dyDescent="0.35">
      <c r="E479" s="42"/>
      <c r="G479" s="42"/>
    </row>
    <row r="480" spans="5:7" ht="26.25" customHeight="1" x14ac:dyDescent="0.35">
      <c r="E480" s="42"/>
      <c r="G480" s="42"/>
    </row>
    <row r="481" spans="5:7" ht="26.25" customHeight="1" x14ac:dyDescent="0.35">
      <c r="E481" s="42"/>
      <c r="G481" s="42"/>
    </row>
    <row r="482" spans="5:7" ht="26.25" customHeight="1" x14ac:dyDescent="0.35">
      <c r="E482" s="42"/>
      <c r="G482" s="42"/>
    </row>
    <row r="483" spans="5:7" ht="26.25" customHeight="1" x14ac:dyDescent="0.35">
      <c r="E483" s="42"/>
      <c r="G483" s="42"/>
    </row>
    <row r="484" spans="5:7" ht="26.25" customHeight="1" x14ac:dyDescent="0.35">
      <c r="E484" s="42"/>
      <c r="G484" s="42"/>
    </row>
    <row r="485" spans="5:7" ht="26.25" customHeight="1" x14ac:dyDescent="0.35">
      <c r="E485" s="42"/>
      <c r="G485" s="42"/>
    </row>
    <row r="486" spans="5:7" ht="26.25" customHeight="1" x14ac:dyDescent="0.35">
      <c r="E486" s="42"/>
      <c r="G486" s="42"/>
    </row>
    <row r="487" spans="5:7" ht="26.25" customHeight="1" x14ac:dyDescent="0.35">
      <c r="E487" s="42"/>
      <c r="G487" s="42"/>
    </row>
    <row r="488" spans="5:7" ht="26.25" customHeight="1" x14ac:dyDescent="0.35">
      <c r="E488" s="42"/>
      <c r="G488" s="42"/>
    </row>
    <row r="489" spans="5:7" ht="26.25" customHeight="1" x14ac:dyDescent="0.35">
      <c r="E489" s="42"/>
      <c r="G489" s="42"/>
    </row>
    <row r="490" spans="5:7" ht="26.25" customHeight="1" x14ac:dyDescent="0.35">
      <c r="E490" s="42"/>
      <c r="G490" s="42"/>
    </row>
    <row r="491" spans="5:7" ht="26.25" customHeight="1" x14ac:dyDescent="0.35">
      <c r="E491" s="42"/>
      <c r="G491" s="42"/>
    </row>
    <row r="492" spans="5:7" ht="26.25" customHeight="1" x14ac:dyDescent="0.35">
      <c r="E492" s="42"/>
      <c r="G492" s="42"/>
    </row>
    <row r="493" spans="5:7" ht="26.25" customHeight="1" x14ac:dyDescent="0.35">
      <c r="E493" s="42"/>
      <c r="G493" s="42"/>
    </row>
    <row r="494" spans="5:7" ht="26.25" customHeight="1" x14ac:dyDescent="0.35">
      <c r="E494" s="42"/>
      <c r="G494" s="42"/>
    </row>
    <row r="495" spans="5:7" ht="26.25" customHeight="1" x14ac:dyDescent="0.35">
      <c r="E495" s="42"/>
      <c r="G495" s="42"/>
    </row>
    <row r="496" spans="5:7" ht="26.25" customHeight="1" x14ac:dyDescent="0.35">
      <c r="E496" s="42"/>
      <c r="G496" s="42"/>
    </row>
    <row r="497" spans="5:7" ht="26.25" customHeight="1" x14ac:dyDescent="0.35">
      <c r="E497" s="42"/>
      <c r="G497" s="42"/>
    </row>
    <row r="498" spans="5:7" ht="26.25" customHeight="1" x14ac:dyDescent="0.35">
      <c r="E498" s="42"/>
      <c r="G498" s="42"/>
    </row>
    <row r="499" spans="5:7" ht="26.25" customHeight="1" x14ac:dyDescent="0.35">
      <c r="E499" s="42"/>
      <c r="G499" s="42"/>
    </row>
    <row r="500" spans="5:7" ht="26.25" customHeight="1" x14ac:dyDescent="0.35">
      <c r="E500" s="42"/>
      <c r="G500" s="42"/>
    </row>
    <row r="501" spans="5:7" ht="26.25" customHeight="1" x14ac:dyDescent="0.35">
      <c r="E501" s="42"/>
      <c r="G501" s="42"/>
    </row>
    <row r="502" spans="5:7" ht="26.25" customHeight="1" x14ac:dyDescent="0.35">
      <c r="E502" s="42"/>
      <c r="G502" s="42"/>
    </row>
    <row r="503" spans="5:7" ht="26.25" customHeight="1" x14ac:dyDescent="0.35">
      <c r="E503" s="42"/>
      <c r="G503" s="42"/>
    </row>
    <row r="504" spans="5:7" ht="26.25" customHeight="1" x14ac:dyDescent="0.35">
      <c r="E504" s="42"/>
      <c r="G504" s="42"/>
    </row>
    <row r="505" spans="5:7" ht="26.25" customHeight="1" x14ac:dyDescent="0.35">
      <c r="E505" s="42"/>
      <c r="G505" s="42"/>
    </row>
    <row r="506" spans="5:7" ht="26.25" customHeight="1" x14ac:dyDescent="0.35">
      <c r="E506" s="42"/>
      <c r="G506" s="42"/>
    </row>
    <row r="507" spans="5:7" ht="26.25" customHeight="1" x14ac:dyDescent="0.35">
      <c r="E507" s="42"/>
      <c r="G507" s="42"/>
    </row>
    <row r="508" spans="5:7" ht="26.25" customHeight="1" x14ac:dyDescent="0.35">
      <c r="E508" s="42"/>
      <c r="G508" s="42"/>
    </row>
    <row r="509" spans="5:7" ht="26.25" customHeight="1" x14ac:dyDescent="0.35">
      <c r="E509" s="42"/>
      <c r="G509" s="42"/>
    </row>
    <row r="510" spans="5:7" ht="26.25" customHeight="1" x14ac:dyDescent="0.35">
      <c r="E510" s="42"/>
      <c r="G510" s="42"/>
    </row>
    <row r="511" spans="5:7" ht="26.25" customHeight="1" x14ac:dyDescent="0.35">
      <c r="E511" s="42"/>
      <c r="G511" s="42"/>
    </row>
    <row r="512" spans="5:7" ht="26.25" customHeight="1" x14ac:dyDescent="0.35">
      <c r="E512" s="42"/>
      <c r="G512" s="42"/>
    </row>
    <row r="513" spans="5:7" ht="26.25" customHeight="1" x14ac:dyDescent="0.35">
      <c r="E513" s="42"/>
      <c r="G513" s="42"/>
    </row>
    <row r="514" spans="5:7" ht="26.25" customHeight="1" x14ac:dyDescent="0.35">
      <c r="E514" s="42"/>
      <c r="G514" s="42"/>
    </row>
    <row r="515" spans="5:7" ht="26.25" customHeight="1" x14ac:dyDescent="0.35">
      <c r="E515" s="42"/>
      <c r="G515" s="42"/>
    </row>
    <row r="516" spans="5:7" ht="26.25" customHeight="1" x14ac:dyDescent="0.35">
      <c r="E516" s="42"/>
      <c r="G516" s="42"/>
    </row>
    <row r="517" spans="5:7" ht="26.25" customHeight="1" x14ac:dyDescent="0.35">
      <c r="E517" s="42"/>
      <c r="G517" s="42"/>
    </row>
    <row r="518" spans="5:7" ht="26.25" customHeight="1" x14ac:dyDescent="0.35">
      <c r="E518" s="42"/>
      <c r="G518" s="42"/>
    </row>
    <row r="519" spans="5:7" ht="26.25" customHeight="1" x14ac:dyDescent="0.35">
      <c r="E519" s="42"/>
      <c r="G519" s="42"/>
    </row>
    <row r="520" spans="5:7" ht="26.25" customHeight="1" x14ac:dyDescent="0.35">
      <c r="E520" s="42"/>
      <c r="G520" s="42"/>
    </row>
    <row r="521" spans="5:7" ht="26.25" customHeight="1" x14ac:dyDescent="0.35">
      <c r="E521" s="42"/>
      <c r="G521" s="42"/>
    </row>
    <row r="522" spans="5:7" ht="26.25" customHeight="1" x14ac:dyDescent="0.35">
      <c r="E522" s="42"/>
      <c r="G522" s="42"/>
    </row>
    <row r="523" spans="5:7" ht="26.25" customHeight="1" x14ac:dyDescent="0.35">
      <c r="E523" s="42"/>
      <c r="G523" s="42"/>
    </row>
    <row r="524" spans="5:7" ht="26.25" customHeight="1" x14ac:dyDescent="0.35">
      <c r="E524" s="42"/>
      <c r="G524" s="42"/>
    </row>
    <row r="525" spans="5:7" ht="26.25" customHeight="1" x14ac:dyDescent="0.35">
      <c r="E525" s="42"/>
      <c r="G525" s="42"/>
    </row>
    <row r="526" spans="5:7" ht="26.25" customHeight="1" x14ac:dyDescent="0.35">
      <c r="E526" s="42"/>
      <c r="G526" s="42"/>
    </row>
    <row r="527" spans="5:7" ht="26.25" customHeight="1" x14ac:dyDescent="0.35">
      <c r="E527" s="42"/>
      <c r="G527" s="42"/>
    </row>
    <row r="528" spans="5:7" ht="26.25" customHeight="1" x14ac:dyDescent="0.35">
      <c r="E528" s="42"/>
      <c r="G528" s="42"/>
    </row>
    <row r="529" spans="5:7" ht="26.25" customHeight="1" x14ac:dyDescent="0.35">
      <c r="E529" s="42"/>
      <c r="G529" s="42"/>
    </row>
    <row r="530" spans="5:7" ht="26.25" customHeight="1" x14ac:dyDescent="0.35">
      <c r="E530" s="42"/>
      <c r="G530" s="42"/>
    </row>
    <row r="531" spans="5:7" ht="26.25" customHeight="1" x14ac:dyDescent="0.35">
      <c r="E531" s="42"/>
      <c r="G531" s="42"/>
    </row>
    <row r="532" spans="5:7" ht="26.25" customHeight="1" x14ac:dyDescent="0.35">
      <c r="E532" s="42"/>
      <c r="G532" s="42"/>
    </row>
    <row r="533" spans="5:7" ht="26.25" customHeight="1" x14ac:dyDescent="0.35">
      <c r="E533" s="42"/>
      <c r="G533" s="42"/>
    </row>
    <row r="534" spans="5:7" ht="26.25" customHeight="1" x14ac:dyDescent="0.35">
      <c r="E534" s="42"/>
      <c r="G534" s="42"/>
    </row>
    <row r="535" spans="5:7" ht="26.25" customHeight="1" x14ac:dyDescent="0.35">
      <c r="E535" s="42"/>
      <c r="G535" s="42"/>
    </row>
    <row r="536" spans="5:7" ht="26.25" customHeight="1" x14ac:dyDescent="0.35">
      <c r="E536" s="42"/>
      <c r="G536" s="42"/>
    </row>
    <row r="537" spans="5:7" ht="26.25" customHeight="1" x14ac:dyDescent="0.35">
      <c r="E537" s="42"/>
      <c r="G537" s="42"/>
    </row>
    <row r="538" spans="5:7" ht="26.25" customHeight="1" x14ac:dyDescent="0.35">
      <c r="E538" s="42"/>
      <c r="G538" s="42"/>
    </row>
    <row r="539" spans="5:7" ht="26.25" customHeight="1" x14ac:dyDescent="0.35">
      <c r="E539" s="42"/>
      <c r="G539" s="42"/>
    </row>
    <row r="540" spans="5:7" ht="26.25" customHeight="1" x14ac:dyDescent="0.35">
      <c r="E540" s="42"/>
      <c r="G540" s="42"/>
    </row>
    <row r="541" spans="5:7" ht="26.25" customHeight="1" x14ac:dyDescent="0.35">
      <c r="E541" s="42"/>
      <c r="G541" s="42"/>
    </row>
    <row r="542" spans="5:7" ht="26.25" customHeight="1" x14ac:dyDescent="0.35">
      <c r="E542" s="42"/>
      <c r="G542" s="42"/>
    </row>
    <row r="543" spans="5:7" ht="26.25" customHeight="1" x14ac:dyDescent="0.35">
      <c r="E543" s="42"/>
      <c r="G543" s="42"/>
    </row>
    <row r="544" spans="5:7" ht="26.25" customHeight="1" x14ac:dyDescent="0.35">
      <c r="E544" s="42"/>
      <c r="G544" s="42"/>
    </row>
    <row r="545" spans="5:7" ht="26.25" customHeight="1" x14ac:dyDescent="0.35">
      <c r="E545" s="42"/>
      <c r="G545" s="42"/>
    </row>
    <row r="546" spans="5:7" ht="26.25" customHeight="1" x14ac:dyDescent="0.35">
      <c r="E546" s="42"/>
      <c r="G546" s="42"/>
    </row>
    <row r="547" spans="5:7" ht="26.25" customHeight="1" x14ac:dyDescent="0.35">
      <c r="E547" s="42"/>
      <c r="G547" s="42"/>
    </row>
    <row r="548" spans="5:7" ht="26.25" customHeight="1" x14ac:dyDescent="0.35">
      <c r="E548" s="42"/>
      <c r="G548" s="42"/>
    </row>
    <row r="549" spans="5:7" ht="26.25" customHeight="1" x14ac:dyDescent="0.35">
      <c r="E549" s="42"/>
      <c r="G549" s="42"/>
    </row>
    <row r="550" spans="5:7" ht="26.25" customHeight="1" x14ac:dyDescent="0.35">
      <c r="E550" s="42"/>
      <c r="G550" s="42"/>
    </row>
    <row r="551" spans="5:7" ht="26.25" customHeight="1" x14ac:dyDescent="0.35">
      <c r="E551" s="42"/>
      <c r="G551" s="42"/>
    </row>
    <row r="552" spans="5:7" ht="26.25" customHeight="1" x14ac:dyDescent="0.35">
      <c r="E552" s="42"/>
      <c r="G552" s="42"/>
    </row>
    <row r="553" spans="5:7" ht="26.25" customHeight="1" x14ac:dyDescent="0.35">
      <c r="E553" s="42"/>
      <c r="G553" s="42"/>
    </row>
    <row r="554" spans="5:7" ht="26.25" customHeight="1" x14ac:dyDescent="0.35">
      <c r="E554" s="42"/>
      <c r="G554" s="42"/>
    </row>
    <row r="555" spans="5:7" ht="26.25" customHeight="1" x14ac:dyDescent="0.35">
      <c r="E555" s="42"/>
      <c r="G555" s="42"/>
    </row>
    <row r="556" spans="5:7" ht="26.25" customHeight="1" x14ac:dyDescent="0.35">
      <c r="E556" s="42"/>
      <c r="G556" s="42"/>
    </row>
    <row r="557" spans="5:7" ht="26.25" customHeight="1" x14ac:dyDescent="0.35">
      <c r="E557" s="42"/>
      <c r="G557" s="42"/>
    </row>
    <row r="558" spans="5:7" ht="26.25" customHeight="1" x14ac:dyDescent="0.35">
      <c r="E558" s="42"/>
      <c r="G558" s="42"/>
    </row>
    <row r="559" spans="5:7" ht="26.25" customHeight="1" x14ac:dyDescent="0.35">
      <c r="E559" s="42"/>
      <c r="G559" s="42"/>
    </row>
    <row r="560" spans="5:7" ht="26.25" customHeight="1" x14ac:dyDescent="0.35">
      <c r="E560" s="42"/>
      <c r="G560" s="42"/>
    </row>
    <row r="561" spans="5:7" ht="26.25" customHeight="1" x14ac:dyDescent="0.35">
      <c r="E561" s="42"/>
      <c r="G561" s="42"/>
    </row>
    <row r="562" spans="5:7" ht="26.25" customHeight="1" x14ac:dyDescent="0.35">
      <c r="E562" s="42"/>
      <c r="G562" s="42"/>
    </row>
    <row r="563" spans="5:7" ht="26.25" customHeight="1" x14ac:dyDescent="0.35">
      <c r="E563" s="42"/>
      <c r="G563" s="42"/>
    </row>
    <row r="564" spans="5:7" ht="26.25" customHeight="1" x14ac:dyDescent="0.35">
      <c r="E564" s="42"/>
      <c r="G564" s="42"/>
    </row>
    <row r="565" spans="5:7" ht="26.25" customHeight="1" x14ac:dyDescent="0.35">
      <c r="E565" s="42"/>
      <c r="G565" s="42"/>
    </row>
    <row r="566" spans="5:7" ht="26.25" customHeight="1" x14ac:dyDescent="0.35">
      <c r="E566" s="42"/>
      <c r="G566" s="42"/>
    </row>
    <row r="567" spans="5:7" ht="26.25" customHeight="1" x14ac:dyDescent="0.35">
      <c r="E567" s="42"/>
      <c r="G567" s="42"/>
    </row>
    <row r="568" spans="5:7" ht="26.25" customHeight="1" x14ac:dyDescent="0.35">
      <c r="E568" s="42"/>
      <c r="G568" s="42"/>
    </row>
    <row r="569" spans="5:7" ht="26.25" customHeight="1" x14ac:dyDescent="0.35">
      <c r="E569" s="42"/>
      <c r="G569" s="42"/>
    </row>
    <row r="570" spans="5:7" ht="26.25" customHeight="1" x14ac:dyDescent="0.35">
      <c r="E570" s="42"/>
      <c r="G570" s="42"/>
    </row>
    <row r="571" spans="5:7" ht="26.25" customHeight="1" x14ac:dyDescent="0.35">
      <c r="E571" s="42"/>
      <c r="G571" s="42"/>
    </row>
    <row r="572" spans="5:7" ht="26.25" customHeight="1" x14ac:dyDescent="0.35">
      <c r="E572" s="42"/>
      <c r="G572" s="42"/>
    </row>
    <row r="573" spans="5:7" ht="26.25" customHeight="1" x14ac:dyDescent="0.35">
      <c r="E573" s="42"/>
      <c r="G573" s="42"/>
    </row>
    <row r="574" spans="5:7" ht="26.25" customHeight="1" x14ac:dyDescent="0.35">
      <c r="E574" s="42"/>
      <c r="G574" s="42"/>
    </row>
    <row r="575" spans="5:7" ht="26.25" customHeight="1" x14ac:dyDescent="0.35">
      <c r="E575" s="42"/>
      <c r="G575" s="42"/>
    </row>
    <row r="576" spans="5:7" ht="26.25" customHeight="1" x14ac:dyDescent="0.35">
      <c r="E576" s="42"/>
      <c r="G576" s="42"/>
    </row>
    <row r="577" spans="5:7" ht="26.25" customHeight="1" x14ac:dyDescent="0.35">
      <c r="E577" s="42"/>
      <c r="G577" s="42"/>
    </row>
    <row r="578" spans="5:7" ht="26.25" customHeight="1" x14ac:dyDescent="0.35">
      <c r="E578" s="42"/>
      <c r="G578" s="42"/>
    </row>
    <row r="579" spans="5:7" ht="26.25" customHeight="1" x14ac:dyDescent="0.35">
      <c r="E579" s="42"/>
      <c r="G579" s="42"/>
    </row>
    <row r="580" spans="5:7" ht="26.25" customHeight="1" x14ac:dyDescent="0.35">
      <c r="E580" s="42"/>
      <c r="G580" s="42"/>
    </row>
    <row r="581" spans="5:7" ht="26.25" customHeight="1" x14ac:dyDescent="0.35">
      <c r="E581" s="42"/>
      <c r="G581" s="42"/>
    </row>
    <row r="582" spans="5:7" ht="26.25" customHeight="1" x14ac:dyDescent="0.35">
      <c r="E582" s="42"/>
      <c r="G582" s="42"/>
    </row>
    <row r="583" spans="5:7" ht="26.25" customHeight="1" x14ac:dyDescent="0.35">
      <c r="E583" s="42"/>
      <c r="G583" s="42"/>
    </row>
    <row r="584" spans="5:7" ht="26.25" customHeight="1" x14ac:dyDescent="0.35">
      <c r="E584" s="42"/>
      <c r="G584" s="42"/>
    </row>
    <row r="585" spans="5:7" ht="26.25" customHeight="1" x14ac:dyDescent="0.35">
      <c r="E585" s="42"/>
      <c r="G585" s="42"/>
    </row>
    <row r="586" spans="5:7" ht="26.25" customHeight="1" x14ac:dyDescent="0.35">
      <c r="E586" s="42"/>
      <c r="G586" s="42"/>
    </row>
    <row r="587" spans="5:7" ht="26.25" customHeight="1" x14ac:dyDescent="0.35">
      <c r="E587" s="42"/>
      <c r="G587" s="42"/>
    </row>
    <row r="588" spans="5:7" ht="26.25" customHeight="1" x14ac:dyDescent="0.35">
      <c r="E588" s="42"/>
      <c r="G588" s="42"/>
    </row>
    <row r="589" spans="5:7" ht="26.25" customHeight="1" x14ac:dyDescent="0.35">
      <c r="E589" s="42"/>
      <c r="G589" s="42"/>
    </row>
    <row r="590" spans="5:7" ht="26.25" customHeight="1" x14ac:dyDescent="0.35">
      <c r="E590" s="42"/>
      <c r="G590" s="42"/>
    </row>
    <row r="591" spans="5:7" ht="26.25" customHeight="1" x14ac:dyDescent="0.35">
      <c r="E591" s="42"/>
      <c r="G591" s="42"/>
    </row>
    <row r="592" spans="5:7" ht="26.25" customHeight="1" x14ac:dyDescent="0.35">
      <c r="E592" s="42"/>
      <c r="G592" s="42"/>
    </row>
    <row r="593" spans="5:7" ht="26.25" customHeight="1" x14ac:dyDescent="0.35">
      <c r="E593" s="42"/>
      <c r="G593" s="42"/>
    </row>
    <row r="594" spans="5:7" ht="26.25" customHeight="1" x14ac:dyDescent="0.35">
      <c r="E594" s="42"/>
      <c r="G594" s="42"/>
    </row>
    <row r="595" spans="5:7" ht="26.25" customHeight="1" x14ac:dyDescent="0.35">
      <c r="E595" s="42"/>
      <c r="G595" s="42"/>
    </row>
    <row r="596" spans="5:7" ht="26.25" customHeight="1" x14ac:dyDescent="0.35">
      <c r="E596" s="42"/>
      <c r="G596" s="42"/>
    </row>
    <row r="597" spans="5:7" ht="26.25" customHeight="1" x14ac:dyDescent="0.35">
      <c r="E597" s="42"/>
      <c r="G597" s="42"/>
    </row>
    <row r="598" spans="5:7" ht="26.25" customHeight="1" x14ac:dyDescent="0.35">
      <c r="E598" s="42"/>
      <c r="G598" s="42"/>
    </row>
    <row r="599" spans="5:7" ht="26.25" customHeight="1" x14ac:dyDescent="0.35">
      <c r="E599" s="42"/>
      <c r="G599" s="42"/>
    </row>
    <row r="600" spans="5:7" ht="26.25" customHeight="1" x14ac:dyDescent="0.35">
      <c r="E600" s="42"/>
      <c r="G600" s="42"/>
    </row>
    <row r="601" spans="5:7" ht="26.25" customHeight="1" x14ac:dyDescent="0.35">
      <c r="E601" s="42"/>
      <c r="G601" s="42"/>
    </row>
    <row r="602" spans="5:7" ht="26.25" customHeight="1" x14ac:dyDescent="0.35">
      <c r="E602" s="42"/>
      <c r="G602" s="42"/>
    </row>
    <row r="603" spans="5:7" ht="26.25" customHeight="1" x14ac:dyDescent="0.35">
      <c r="E603" s="42"/>
      <c r="G603" s="42"/>
    </row>
    <row r="604" spans="5:7" ht="26.25" customHeight="1" x14ac:dyDescent="0.35">
      <c r="E604" s="42"/>
      <c r="G604" s="42"/>
    </row>
    <row r="605" spans="5:7" ht="26.25" customHeight="1" x14ac:dyDescent="0.35">
      <c r="E605" s="42"/>
      <c r="G605" s="42"/>
    </row>
    <row r="606" spans="5:7" ht="26.25" customHeight="1" x14ac:dyDescent="0.35">
      <c r="E606" s="42"/>
      <c r="G606" s="42"/>
    </row>
    <row r="607" spans="5:7" ht="26.25" customHeight="1" x14ac:dyDescent="0.35">
      <c r="E607" s="42"/>
      <c r="G607" s="42"/>
    </row>
    <row r="608" spans="5:7" ht="26.25" customHeight="1" x14ac:dyDescent="0.35">
      <c r="E608" s="42"/>
      <c r="G608" s="42"/>
    </row>
    <row r="609" spans="5:7" ht="26.25" customHeight="1" x14ac:dyDescent="0.35">
      <c r="E609" s="42"/>
      <c r="G609" s="42"/>
    </row>
    <row r="610" spans="5:7" ht="26.25" customHeight="1" x14ac:dyDescent="0.35">
      <c r="E610" s="42"/>
      <c r="G610" s="42"/>
    </row>
    <row r="611" spans="5:7" ht="26.25" customHeight="1" x14ac:dyDescent="0.35">
      <c r="E611" s="42"/>
      <c r="G611" s="42"/>
    </row>
    <row r="612" spans="5:7" ht="26.25" customHeight="1" x14ac:dyDescent="0.35">
      <c r="E612" s="42"/>
      <c r="G612" s="42"/>
    </row>
    <row r="613" spans="5:7" ht="26.25" customHeight="1" x14ac:dyDescent="0.35">
      <c r="E613" s="42"/>
      <c r="G613" s="42"/>
    </row>
    <row r="614" spans="5:7" ht="26.25" customHeight="1" x14ac:dyDescent="0.35">
      <c r="E614" s="42"/>
      <c r="G614" s="42"/>
    </row>
    <row r="615" spans="5:7" ht="26.25" customHeight="1" x14ac:dyDescent="0.35">
      <c r="E615" s="42"/>
      <c r="G615" s="42"/>
    </row>
    <row r="616" spans="5:7" ht="26.25" customHeight="1" x14ac:dyDescent="0.35">
      <c r="E616" s="42"/>
      <c r="G616" s="42"/>
    </row>
    <row r="617" spans="5:7" ht="26.25" customHeight="1" x14ac:dyDescent="0.35">
      <c r="E617" s="42"/>
      <c r="G617" s="42"/>
    </row>
    <row r="618" spans="5:7" ht="26.25" customHeight="1" x14ac:dyDescent="0.35">
      <c r="E618" s="42"/>
      <c r="G618" s="42"/>
    </row>
    <row r="619" spans="5:7" ht="26.25" customHeight="1" x14ac:dyDescent="0.35">
      <c r="E619" s="42"/>
      <c r="G619" s="42"/>
    </row>
    <row r="620" spans="5:7" ht="26.25" customHeight="1" x14ac:dyDescent="0.35">
      <c r="E620" s="42"/>
      <c r="G620" s="42"/>
    </row>
    <row r="621" spans="5:7" ht="26.25" customHeight="1" x14ac:dyDescent="0.35">
      <c r="E621" s="42"/>
      <c r="G621" s="42"/>
    </row>
    <row r="622" spans="5:7" ht="26.25" customHeight="1" x14ac:dyDescent="0.35">
      <c r="E622" s="42"/>
      <c r="G622" s="42"/>
    </row>
    <row r="623" spans="5:7" ht="26.25" customHeight="1" x14ac:dyDescent="0.35">
      <c r="E623" s="42"/>
      <c r="G623" s="42"/>
    </row>
    <row r="624" spans="5:7" ht="26.25" customHeight="1" x14ac:dyDescent="0.35">
      <c r="E624" s="42"/>
      <c r="G624" s="42"/>
    </row>
    <row r="625" spans="5:7" ht="26.25" customHeight="1" x14ac:dyDescent="0.35">
      <c r="E625" s="42"/>
      <c r="G625" s="42"/>
    </row>
    <row r="626" spans="5:7" ht="26.25" customHeight="1" x14ac:dyDescent="0.35">
      <c r="E626" s="42"/>
      <c r="G626" s="42"/>
    </row>
    <row r="627" spans="5:7" ht="26.25" customHeight="1" x14ac:dyDescent="0.35">
      <c r="E627" s="42"/>
      <c r="G627" s="42"/>
    </row>
    <row r="628" spans="5:7" ht="26.25" customHeight="1" x14ac:dyDescent="0.35">
      <c r="E628" s="42"/>
      <c r="G628" s="42"/>
    </row>
    <row r="629" spans="5:7" ht="26.25" customHeight="1" x14ac:dyDescent="0.35">
      <c r="E629" s="42"/>
      <c r="G629" s="42"/>
    </row>
    <row r="630" spans="5:7" ht="26.25" customHeight="1" x14ac:dyDescent="0.35">
      <c r="E630" s="42"/>
      <c r="G630" s="42"/>
    </row>
    <row r="631" spans="5:7" ht="26.25" customHeight="1" x14ac:dyDescent="0.35">
      <c r="E631" s="42"/>
      <c r="G631" s="42"/>
    </row>
    <row r="632" spans="5:7" ht="26.25" customHeight="1" x14ac:dyDescent="0.35">
      <c r="E632" s="42"/>
      <c r="G632" s="42"/>
    </row>
    <row r="633" spans="5:7" ht="26.25" customHeight="1" x14ac:dyDescent="0.35">
      <c r="E633" s="42"/>
      <c r="G633" s="42"/>
    </row>
    <row r="634" spans="5:7" ht="26.25" customHeight="1" x14ac:dyDescent="0.35">
      <c r="E634" s="42"/>
      <c r="G634" s="42"/>
    </row>
    <row r="635" spans="5:7" ht="26.25" customHeight="1" x14ac:dyDescent="0.35">
      <c r="E635" s="42"/>
      <c r="G635" s="42"/>
    </row>
    <row r="636" spans="5:7" ht="26.25" customHeight="1" x14ac:dyDescent="0.35">
      <c r="E636" s="42"/>
      <c r="G636" s="42"/>
    </row>
    <row r="637" spans="5:7" ht="26.25" customHeight="1" x14ac:dyDescent="0.35">
      <c r="E637" s="42"/>
      <c r="G637" s="42"/>
    </row>
    <row r="638" spans="5:7" ht="26.25" customHeight="1" x14ac:dyDescent="0.35">
      <c r="E638" s="42"/>
      <c r="G638" s="42"/>
    </row>
    <row r="639" spans="5:7" ht="26.25" customHeight="1" x14ac:dyDescent="0.35">
      <c r="E639" s="42"/>
      <c r="G639" s="42"/>
    </row>
    <row r="640" spans="5:7" ht="26.25" customHeight="1" x14ac:dyDescent="0.35">
      <c r="E640" s="42"/>
      <c r="G640" s="42"/>
    </row>
    <row r="641" spans="5:7" ht="26.25" customHeight="1" x14ac:dyDescent="0.35">
      <c r="E641" s="42"/>
      <c r="G641" s="42"/>
    </row>
    <row r="642" spans="5:7" ht="26.25" customHeight="1" x14ac:dyDescent="0.35">
      <c r="E642" s="42"/>
      <c r="G642" s="42"/>
    </row>
    <row r="643" spans="5:7" ht="26.25" customHeight="1" x14ac:dyDescent="0.35">
      <c r="E643" s="42"/>
      <c r="G643" s="42"/>
    </row>
    <row r="644" spans="5:7" ht="26.25" customHeight="1" x14ac:dyDescent="0.35">
      <c r="E644" s="42"/>
      <c r="G644" s="42"/>
    </row>
    <row r="645" spans="5:7" ht="26.25" customHeight="1" x14ac:dyDescent="0.35">
      <c r="E645" s="42"/>
      <c r="G645" s="42"/>
    </row>
    <row r="646" spans="5:7" ht="26.25" customHeight="1" x14ac:dyDescent="0.35">
      <c r="E646" s="42"/>
      <c r="G646" s="42"/>
    </row>
    <row r="647" spans="5:7" ht="26.25" customHeight="1" x14ac:dyDescent="0.35">
      <c r="E647" s="42"/>
      <c r="G647" s="42"/>
    </row>
    <row r="648" spans="5:7" ht="26.25" customHeight="1" x14ac:dyDescent="0.35">
      <c r="E648" s="42"/>
      <c r="G648" s="42"/>
    </row>
    <row r="649" spans="5:7" ht="26.25" customHeight="1" x14ac:dyDescent="0.35">
      <c r="E649" s="42"/>
      <c r="G649" s="42"/>
    </row>
    <row r="650" spans="5:7" ht="26.25" customHeight="1" x14ac:dyDescent="0.35">
      <c r="E650" s="42"/>
      <c r="G650" s="42"/>
    </row>
    <row r="651" spans="5:7" ht="26.25" customHeight="1" x14ac:dyDescent="0.35">
      <c r="E651" s="42"/>
      <c r="G651" s="42"/>
    </row>
    <row r="652" spans="5:7" ht="26.25" customHeight="1" x14ac:dyDescent="0.35">
      <c r="E652" s="42"/>
      <c r="G652" s="42"/>
    </row>
    <row r="653" spans="5:7" ht="26.25" customHeight="1" x14ac:dyDescent="0.35">
      <c r="E653" s="42"/>
      <c r="G653" s="42"/>
    </row>
    <row r="654" spans="5:7" ht="26.25" customHeight="1" x14ac:dyDescent="0.35">
      <c r="E654" s="42"/>
      <c r="G654" s="42"/>
    </row>
    <row r="655" spans="5:7" ht="26.25" customHeight="1" x14ac:dyDescent="0.35">
      <c r="E655" s="42"/>
      <c r="G655" s="42"/>
    </row>
    <row r="656" spans="5:7" ht="26.25" customHeight="1" x14ac:dyDescent="0.35">
      <c r="E656" s="42"/>
      <c r="G656" s="42"/>
    </row>
    <row r="657" spans="5:7" ht="26.25" customHeight="1" x14ac:dyDescent="0.35">
      <c r="E657" s="42"/>
      <c r="G657" s="42"/>
    </row>
    <row r="658" spans="5:7" ht="26.25" customHeight="1" x14ac:dyDescent="0.35">
      <c r="E658" s="42"/>
      <c r="G658" s="42"/>
    </row>
    <row r="659" spans="5:7" ht="26.25" customHeight="1" x14ac:dyDescent="0.35">
      <c r="E659" s="42"/>
      <c r="G659" s="42"/>
    </row>
    <row r="660" spans="5:7" ht="26.25" customHeight="1" x14ac:dyDescent="0.35">
      <c r="E660" s="42"/>
      <c r="G660" s="42"/>
    </row>
    <row r="661" spans="5:7" ht="26.25" customHeight="1" x14ac:dyDescent="0.35">
      <c r="E661" s="42"/>
      <c r="G661" s="42"/>
    </row>
    <row r="662" spans="5:7" ht="26.25" customHeight="1" x14ac:dyDescent="0.35">
      <c r="E662" s="42"/>
      <c r="G662" s="42"/>
    </row>
    <row r="663" spans="5:7" ht="26.25" customHeight="1" x14ac:dyDescent="0.35">
      <c r="E663" s="42"/>
      <c r="G663" s="42"/>
    </row>
    <row r="664" spans="5:7" ht="26.25" customHeight="1" x14ac:dyDescent="0.35">
      <c r="E664" s="42"/>
      <c r="G664" s="42"/>
    </row>
    <row r="665" spans="5:7" ht="26.25" customHeight="1" x14ac:dyDescent="0.35">
      <c r="E665" s="42"/>
      <c r="G665" s="42"/>
    </row>
    <row r="666" spans="5:7" ht="26.25" customHeight="1" x14ac:dyDescent="0.35">
      <c r="E666" s="42"/>
      <c r="G666" s="42"/>
    </row>
    <row r="667" spans="5:7" ht="26.25" customHeight="1" x14ac:dyDescent="0.35">
      <c r="E667" s="42"/>
      <c r="G667" s="42"/>
    </row>
    <row r="668" spans="5:7" ht="26.25" customHeight="1" x14ac:dyDescent="0.35">
      <c r="E668" s="42"/>
      <c r="G668" s="42"/>
    </row>
    <row r="669" spans="5:7" ht="26.25" customHeight="1" x14ac:dyDescent="0.35">
      <c r="E669" s="42"/>
      <c r="G669" s="42"/>
    </row>
    <row r="670" spans="5:7" ht="26.25" customHeight="1" x14ac:dyDescent="0.35">
      <c r="E670" s="42"/>
      <c r="G670" s="42"/>
    </row>
    <row r="671" spans="5:7" ht="26.25" customHeight="1" x14ac:dyDescent="0.35">
      <c r="E671" s="42"/>
      <c r="G671" s="42"/>
    </row>
    <row r="672" spans="5:7" ht="26.25" customHeight="1" x14ac:dyDescent="0.35">
      <c r="E672" s="42"/>
      <c r="G672" s="42"/>
    </row>
    <row r="673" spans="5:7" ht="26.25" customHeight="1" x14ac:dyDescent="0.35">
      <c r="E673" s="42"/>
      <c r="G673" s="42"/>
    </row>
    <row r="674" spans="5:7" ht="26.25" customHeight="1" x14ac:dyDescent="0.35">
      <c r="E674" s="42"/>
      <c r="G674" s="42"/>
    </row>
    <row r="675" spans="5:7" ht="26.25" customHeight="1" x14ac:dyDescent="0.35">
      <c r="E675" s="42"/>
      <c r="G675" s="42"/>
    </row>
    <row r="676" spans="5:7" ht="26.25" customHeight="1" x14ac:dyDescent="0.35">
      <c r="E676" s="42"/>
      <c r="G676" s="42"/>
    </row>
    <row r="677" spans="5:7" ht="26.25" customHeight="1" x14ac:dyDescent="0.35">
      <c r="E677" s="42"/>
      <c r="G677" s="42"/>
    </row>
    <row r="678" spans="5:7" ht="26.25" customHeight="1" x14ac:dyDescent="0.35">
      <c r="E678" s="42"/>
      <c r="G678" s="42"/>
    </row>
    <row r="679" spans="5:7" ht="26.25" customHeight="1" x14ac:dyDescent="0.35">
      <c r="E679" s="42"/>
      <c r="G679" s="42"/>
    </row>
    <row r="680" spans="5:7" ht="26.25" customHeight="1" x14ac:dyDescent="0.35">
      <c r="E680" s="42"/>
      <c r="G680" s="42"/>
    </row>
    <row r="681" spans="5:7" ht="26.25" customHeight="1" x14ac:dyDescent="0.35">
      <c r="E681" s="42"/>
      <c r="G681" s="42"/>
    </row>
    <row r="682" spans="5:7" ht="26.25" customHeight="1" x14ac:dyDescent="0.35">
      <c r="E682" s="42"/>
      <c r="G682" s="42"/>
    </row>
    <row r="683" spans="5:7" ht="26.25" customHeight="1" x14ac:dyDescent="0.35">
      <c r="E683" s="42"/>
      <c r="G683" s="42"/>
    </row>
    <row r="684" spans="5:7" ht="26.25" customHeight="1" x14ac:dyDescent="0.35">
      <c r="E684" s="42"/>
      <c r="G684" s="42"/>
    </row>
    <row r="685" spans="5:7" ht="26.25" customHeight="1" x14ac:dyDescent="0.35">
      <c r="E685" s="42"/>
      <c r="G685" s="42"/>
    </row>
    <row r="686" spans="5:7" ht="26.25" customHeight="1" x14ac:dyDescent="0.35">
      <c r="E686" s="42"/>
      <c r="G686" s="42"/>
    </row>
    <row r="687" spans="5:7" ht="26.25" customHeight="1" x14ac:dyDescent="0.35">
      <c r="E687" s="42"/>
      <c r="G687" s="42"/>
    </row>
    <row r="688" spans="5:7" ht="26.25" customHeight="1" x14ac:dyDescent="0.35">
      <c r="E688" s="42"/>
      <c r="G688" s="42"/>
    </row>
    <row r="689" spans="5:7" ht="26.25" customHeight="1" x14ac:dyDescent="0.35">
      <c r="E689" s="42"/>
      <c r="G689" s="42"/>
    </row>
    <row r="690" spans="5:7" ht="26.25" customHeight="1" x14ac:dyDescent="0.35">
      <c r="E690" s="42"/>
      <c r="G690" s="42"/>
    </row>
    <row r="691" spans="5:7" ht="26.25" customHeight="1" x14ac:dyDescent="0.35">
      <c r="E691" s="42"/>
      <c r="G691" s="42"/>
    </row>
    <row r="692" spans="5:7" ht="26.25" customHeight="1" x14ac:dyDescent="0.35">
      <c r="E692" s="42"/>
      <c r="G692" s="42"/>
    </row>
    <row r="693" spans="5:7" ht="26.25" customHeight="1" x14ac:dyDescent="0.35">
      <c r="E693" s="42"/>
      <c r="G693" s="42"/>
    </row>
    <row r="694" spans="5:7" ht="26.25" customHeight="1" x14ac:dyDescent="0.35">
      <c r="E694" s="42"/>
      <c r="G694" s="42"/>
    </row>
    <row r="695" spans="5:7" ht="26.25" customHeight="1" x14ac:dyDescent="0.35">
      <c r="E695" s="42"/>
      <c r="G695" s="42"/>
    </row>
    <row r="696" spans="5:7" ht="26.25" customHeight="1" x14ac:dyDescent="0.35">
      <c r="E696" s="42"/>
      <c r="G696" s="42"/>
    </row>
    <row r="697" spans="5:7" ht="26.25" customHeight="1" x14ac:dyDescent="0.35">
      <c r="E697" s="42"/>
      <c r="G697" s="42"/>
    </row>
    <row r="698" spans="5:7" ht="26.25" customHeight="1" x14ac:dyDescent="0.35">
      <c r="E698" s="42"/>
      <c r="G698" s="42"/>
    </row>
    <row r="699" spans="5:7" ht="26.25" customHeight="1" x14ac:dyDescent="0.35">
      <c r="E699" s="42"/>
      <c r="G699" s="42"/>
    </row>
    <row r="700" spans="5:7" ht="26.25" customHeight="1" x14ac:dyDescent="0.35">
      <c r="E700" s="42"/>
      <c r="G700" s="42"/>
    </row>
    <row r="701" spans="5:7" ht="26.25" customHeight="1" x14ac:dyDescent="0.35">
      <c r="E701" s="42"/>
      <c r="G701" s="42"/>
    </row>
    <row r="702" spans="5:7" ht="26.25" customHeight="1" x14ac:dyDescent="0.35">
      <c r="E702" s="42"/>
      <c r="G702" s="42"/>
    </row>
    <row r="703" spans="5:7" ht="26.25" customHeight="1" x14ac:dyDescent="0.35">
      <c r="E703" s="42"/>
      <c r="G703" s="42"/>
    </row>
    <row r="704" spans="5:7" ht="26.25" customHeight="1" x14ac:dyDescent="0.35">
      <c r="E704" s="42"/>
      <c r="G704" s="42"/>
    </row>
    <row r="705" spans="5:7" ht="26.25" customHeight="1" x14ac:dyDescent="0.35">
      <c r="E705" s="42"/>
      <c r="G705" s="42"/>
    </row>
    <row r="706" spans="5:7" ht="26.25" customHeight="1" x14ac:dyDescent="0.35">
      <c r="E706" s="42"/>
      <c r="G706" s="42"/>
    </row>
    <row r="707" spans="5:7" ht="26.25" customHeight="1" x14ac:dyDescent="0.35">
      <c r="E707" s="42"/>
      <c r="G707" s="42"/>
    </row>
    <row r="708" spans="5:7" ht="26.25" customHeight="1" x14ac:dyDescent="0.35">
      <c r="E708" s="42"/>
      <c r="G708" s="42"/>
    </row>
    <row r="709" spans="5:7" ht="26.25" customHeight="1" x14ac:dyDescent="0.35">
      <c r="E709" s="42"/>
      <c r="G709" s="42"/>
    </row>
    <row r="710" spans="5:7" ht="26.25" customHeight="1" x14ac:dyDescent="0.35">
      <c r="E710" s="42"/>
      <c r="G710" s="42"/>
    </row>
    <row r="711" spans="5:7" ht="26.25" customHeight="1" x14ac:dyDescent="0.35">
      <c r="E711" s="42"/>
      <c r="G711" s="42"/>
    </row>
    <row r="712" spans="5:7" ht="26.25" customHeight="1" x14ac:dyDescent="0.35">
      <c r="E712" s="42"/>
      <c r="G712" s="42"/>
    </row>
    <row r="713" spans="5:7" ht="26.25" customHeight="1" x14ac:dyDescent="0.35">
      <c r="E713" s="42"/>
      <c r="G713" s="42"/>
    </row>
    <row r="714" spans="5:7" ht="26.25" customHeight="1" x14ac:dyDescent="0.35">
      <c r="E714" s="42"/>
      <c r="G714" s="42"/>
    </row>
    <row r="715" spans="5:7" ht="26.25" customHeight="1" x14ac:dyDescent="0.35">
      <c r="E715" s="42"/>
      <c r="G715" s="42"/>
    </row>
    <row r="716" spans="5:7" ht="26.25" customHeight="1" x14ac:dyDescent="0.35">
      <c r="E716" s="42"/>
      <c r="G716" s="42"/>
    </row>
    <row r="717" spans="5:7" ht="26.25" customHeight="1" x14ac:dyDescent="0.35">
      <c r="E717" s="42"/>
      <c r="G717" s="42"/>
    </row>
    <row r="718" spans="5:7" ht="26.25" customHeight="1" x14ac:dyDescent="0.35">
      <c r="E718" s="42"/>
      <c r="G718" s="42"/>
    </row>
    <row r="719" spans="5:7" ht="26.25" customHeight="1" x14ac:dyDescent="0.35">
      <c r="E719" s="42"/>
      <c r="G719" s="42"/>
    </row>
    <row r="720" spans="5:7" ht="26.25" customHeight="1" x14ac:dyDescent="0.35">
      <c r="E720" s="42"/>
      <c r="G720" s="42"/>
    </row>
    <row r="721" spans="5:7" ht="26.25" customHeight="1" x14ac:dyDescent="0.35">
      <c r="E721" s="42"/>
      <c r="G721" s="42"/>
    </row>
    <row r="722" spans="5:7" ht="26.25" customHeight="1" x14ac:dyDescent="0.35">
      <c r="E722" s="42"/>
      <c r="G722" s="42"/>
    </row>
    <row r="723" spans="5:7" ht="26.25" customHeight="1" x14ac:dyDescent="0.35">
      <c r="E723" s="42"/>
      <c r="G723" s="42"/>
    </row>
    <row r="724" spans="5:7" ht="26.25" customHeight="1" x14ac:dyDescent="0.35">
      <c r="E724" s="42"/>
      <c r="G724" s="42"/>
    </row>
    <row r="725" spans="5:7" ht="26.25" customHeight="1" x14ac:dyDescent="0.35">
      <c r="E725" s="42"/>
      <c r="G725" s="42"/>
    </row>
    <row r="726" spans="5:7" ht="26.25" customHeight="1" x14ac:dyDescent="0.35">
      <c r="E726" s="42"/>
      <c r="G726" s="42"/>
    </row>
    <row r="727" spans="5:7" ht="26.25" customHeight="1" x14ac:dyDescent="0.35">
      <c r="E727" s="42"/>
      <c r="G727" s="42"/>
    </row>
    <row r="728" spans="5:7" ht="26.25" customHeight="1" x14ac:dyDescent="0.35">
      <c r="E728" s="42"/>
      <c r="G728" s="42"/>
    </row>
    <row r="729" spans="5:7" ht="26.25" customHeight="1" x14ac:dyDescent="0.35">
      <c r="E729" s="42"/>
      <c r="G729" s="42"/>
    </row>
    <row r="730" spans="5:7" ht="26.25" customHeight="1" x14ac:dyDescent="0.35">
      <c r="E730" s="42"/>
      <c r="G730" s="42"/>
    </row>
    <row r="731" spans="5:7" ht="26.25" customHeight="1" x14ac:dyDescent="0.35">
      <c r="E731" s="42"/>
      <c r="G731" s="42"/>
    </row>
    <row r="732" spans="5:7" ht="26.25" customHeight="1" x14ac:dyDescent="0.35">
      <c r="E732" s="42"/>
      <c r="G732" s="42"/>
    </row>
    <row r="733" spans="5:7" ht="26.25" customHeight="1" x14ac:dyDescent="0.35">
      <c r="E733" s="42"/>
      <c r="G733" s="42"/>
    </row>
    <row r="734" spans="5:7" ht="26.25" customHeight="1" x14ac:dyDescent="0.35">
      <c r="E734" s="42"/>
      <c r="G734" s="42"/>
    </row>
    <row r="735" spans="5:7" ht="26.25" customHeight="1" x14ac:dyDescent="0.35">
      <c r="E735" s="42"/>
      <c r="G735" s="42"/>
    </row>
    <row r="736" spans="5:7" ht="26.25" customHeight="1" x14ac:dyDescent="0.35">
      <c r="E736" s="42"/>
      <c r="G736" s="42"/>
    </row>
    <row r="737" spans="5:7" ht="26.25" customHeight="1" x14ac:dyDescent="0.35">
      <c r="E737" s="42"/>
      <c r="G737" s="42"/>
    </row>
    <row r="738" spans="5:7" ht="26.25" customHeight="1" x14ac:dyDescent="0.35">
      <c r="E738" s="42"/>
      <c r="G738" s="42"/>
    </row>
    <row r="739" spans="5:7" ht="26.25" customHeight="1" x14ac:dyDescent="0.35">
      <c r="E739" s="42"/>
      <c r="G739" s="42"/>
    </row>
    <row r="740" spans="5:7" ht="26.25" customHeight="1" x14ac:dyDescent="0.35">
      <c r="E740" s="42"/>
      <c r="G740" s="42"/>
    </row>
    <row r="741" spans="5:7" ht="26.25" customHeight="1" x14ac:dyDescent="0.35">
      <c r="E741" s="42"/>
      <c r="G741" s="42"/>
    </row>
    <row r="742" spans="5:7" ht="26.25" customHeight="1" x14ac:dyDescent="0.35">
      <c r="E742" s="42"/>
      <c r="G742" s="42"/>
    </row>
    <row r="743" spans="5:7" ht="26.25" customHeight="1" x14ac:dyDescent="0.35">
      <c r="E743" s="42"/>
      <c r="G743" s="42"/>
    </row>
    <row r="744" spans="5:7" ht="26.25" customHeight="1" x14ac:dyDescent="0.35">
      <c r="E744" s="42"/>
      <c r="G744" s="42"/>
    </row>
    <row r="745" spans="5:7" ht="26.25" customHeight="1" x14ac:dyDescent="0.35">
      <c r="E745" s="42"/>
      <c r="G745" s="42"/>
    </row>
    <row r="746" spans="5:7" ht="26.25" customHeight="1" x14ac:dyDescent="0.35">
      <c r="E746" s="42"/>
      <c r="G746" s="42"/>
    </row>
    <row r="747" spans="5:7" ht="26.25" customHeight="1" x14ac:dyDescent="0.35">
      <c r="E747" s="42"/>
      <c r="G747" s="42"/>
    </row>
    <row r="748" spans="5:7" ht="26.25" customHeight="1" x14ac:dyDescent="0.35">
      <c r="E748" s="42"/>
      <c r="G748" s="42"/>
    </row>
    <row r="749" spans="5:7" ht="26.25" customHeight="1" x14ac:dyDescent="0.35">
      <c r="E749" s="42"/>
      <c r="G749" s="42"/>
    </row>
    <row r="750" spans="5:7" ht="26.25" customHeight="1" x14ac:dyDescent="0.35">
      <c r="E750" s="42"/>
      <c r="G750" s="42"/>
    </row>
    <row r="751" spans="5:7" ht="26.25" customHeight="1" x14ac:dyDescent="0.35">
      <c r="E751" s="42"/>
      <c r="G751" s="42"/>
    </row>
    <row r="752" spans="5:7" ht="26.25" customHeight="1" x14ac:dyDescent="0.35">
      <c r="E752" s="42"/>
      <c r="G752" s="42"/>
    </row>
    <row r="753" spans="5:7" ht="26.25" customHeight="1" x14ac:dyDescent="0.35">
      <c r="E753" s="42"/>
      <c r="G753" s="42"/>
    </row>
    <row r="754" spans="5:7" ht="26.25" customHeight="1" x14ac:dyDescent="0.35">
      <c r="E754" s="42"/>
      <c r="G754" s="42"/>
    </row>
    <row r="755" spans="5:7" ht="26.25" customHeight="1" x14ac:dyDescent="0.35">
      <c r="E755" s="42"/>
      <c r="G755" s="42"/>
    </row>
    <row r="756" spans="5:7" ht="26.25" customHeight="1" x14ac:dyDescent="0.35">
      <c r="E756" s="42"/>
      <c r="G756" s="42"/>
    </row>
    <row r="757" spans="5:7" ht="26.25" customHeight="1" x14ac:dyDescent="0.35">
      <c r="E757" s="42"/>
      <c r="G757" s="42"/>
    </row>
    <row r="758" spans="5:7" ht="26.25" customHeight="1" x14ac:dyDescent="0.35">
      <c r="E758" s="42"/>
      <c r="G758" s="42"/>
    </row>
    <row r="759" spans="5:7" ht="26.25" customHeight="1" x14ac:dyDescent="0.35">
      <c r="E759" s="42"/>
      <c r="G759" s="42"/>
    </row>
    <row r="760" spans="5:7" ht="26.25" customHeight="1" x14ac:dyDescent="0.35">
      <c r="E760" s="42"/>
      <c r="G760" s="42"/>
    </row>
    <row r="761" spans="5:7" ht="26.25" customHeight="1" x14ac:dyDescent="0.35">
      <c r="E761" s="42"/>
      <c r="G761" s="42"/>
    </row>
    <row r="762" spans="5:7" ht="26.25" customHeight="1" x14ac:dyDescent="0.35">
      <c r="E762" s="42"/>
      <c r="G762" s="42"/>
    </row>
    <row r="763" spans="5:7" ht="26.25" customHeight="1" x14ac:dyDescent="0.35">
      <c r="E763" s="42"/>
      <c r="G763" s="42"/>
    </row>
    <row r="764" spans="5:7" ht="26.25" customHeight="1" x14ac:dyDescent="0.35">
      <c r="E764" s="42"/>
      <c r="G764" s="42"/>
    </row>
    <row r="765" spans="5:7" ht="26.25" customHeight="1" x14ac:dyDescent="0.35">
      <c r="E765" s="42"/>
      <c r="G765" s="42"/>
    </row>
    <row r="766" spans="5:7" ht="26.25" customHeight="1" x14ac:dyDescent="0.35">
      <c r="E766" s="42"/>
      <c r="G766" s="42"/>
    </row>
    <row r="767" spans="5:7" ht="26.25" customHeight="1" x14ac:dyDescent="0.35">
      <c r="E767" s="42"/>
      <c r="G767" s="42"/>
    </row>
    <row r="768" spans="5:7" ht="26.25" customHeight="1" x14ac:dyDescent="0.35">
      <c r="E768" s="42"/>
      <c r="G768" s="42"/>
    </row>
    <row r="769" spans="5:7" ht="26.25" customHeight="1" x14ac:dyDescent="0.35">
      <c r="E769" s="42"/>
      <c r="G769" s="42"/>
    </row>
    <row r="770" spans="5:7" ht="26.25" customHeight="1" x14ac:dyDescent="0.35">
      <c r="E770" s="42"/>
      <c r="G770" s="42"/>
    </row>
    <row r="771" spans="5:7" ht="26.25" customHeight="1" x14ac:dyDescent="0.35">
      <c r="E771" s="42"/>
      <c r="G771" s="42"/>
    </row>
    <row r="772" spans="5:7" ht="26.25" customHeight="1" x14ac:dyDescent="0.35">
      <c r="E772" s="42"/>
      <c r="G772" s="42"/>
    </row>
    <row r="773" spans="5:7" ht="26.25" customHeight="1" x14ac:dyDescent="0.35">
      <c r="E773" s="42"/>
      <c r="G773" s="42"/>
    </row>
    <row r="774" spans="5:7" ht="26.25" customHeight="1" x14ac:dyDescent="0.35">
      <c r="E774" s="42"/>
      <c r="G774" s="42"/>
    </row>
    <row r="775" spans="5:7" ht="26.25" customHeight="1" x14ac:dyDescent="0.35">
      <c r="E775" s="42"/>
      <c r="G775" s="42"/>
    </row>
    <row r="776" spans="5:7" ht="26.25" customHeight="1" x14ac:dyDescent="0.35">
      <c r="E776" s="42"/>
      <c r="G776" s="42"/>
    </row>
    <row r="777" spans="5:7" ht="26.25" customHeight="1" x14ac:dyDescent="0.35">
      <c r="E777" s="42"/>
      <c r="G777" s="42"/>
    </row>
    <row r="778" spans="5:7" ht="26.25" customHeight="1" x14ac:dyDescent="0.35">
      <c r="E778" s="42"/>
      <c r="G778" s="42"/>
    </row>
    <row r="779" spans="5:7" ht="26.25" customHeight="1" x14ac:dyDescent="0.35">
      <c r="E779" s="42"/>
      <c r="G779" s="42"/>
    </row>
    <row r="780" spans="5:7" ht="26.25" customHeight="1" x14ac:dyDescent="0.35">
      <c r="E780" s="42"/>
      <c r="G780" s="42"/>
    </row>
    <row r="781" spans="5:7" ht="26.25" customHeight="1" x14ac:dyDescent="0.35">
      <c r="E781" s="42"/>
      <c r="G781" s="42"/>
    </row>
    <row r="782" spans="5:7" ht="26.25" customHeight="1" x14ac:dyDescent="0.35">
      <c r="E782" s="42"/>
      <c r="G782" s="42"/>
    </row>
    <row r="783" spans="5:7" ht="26.25" customHeight="1" x14ac:dyDescent="0.35">
      <c r="E783" s="42"/>
      <c r="G783" s="42"/>
    </row>
    <row r="784" spans="5:7" ht="26.25" customHeight="1" x14ac:dyDescent="0.35">
      <c r="E784" s="42"/>
      <c r="G784" s="42"/>
    </row>
    <row r="785" spans="5:7" ht="26.25" customHeight="1" x14ac:dyDescent="0.35">
      <c r="E785" s="42"/>
      <c r="G785" s="42"/>
    </row>
    <row r="786" spans="5:7" ht="26.25" customHeight="1" x14ac:dyDescent="0.35">
      <c r="E786" s="42"/>
      <c r="G786" s="42"/>
    </row>
    <row r="787" spans="5:7" ht="26.25" customHeight="1" x14ac:dyDescent="0.35">
      <c r="E787" s="42"/>
      <c r="G787" s="42"/>
    </row>
    <row r="788" spans="5:7" ht="26.25" customHeight="1" x14ac:dyDescent="0.35">
      <c r="E788" s="42"/>
      <c r="G788" s="42"/>
    </row>
    <row r="789" spans="5:7" ht="26.25" customHeight="1" x14ac:dyDescent="0.35">
      <c r="E789" s="42"/>
      <c r="G789" s="42"/>
    </row>
    <row r="790" spans="5:7" ht="26.25" customHeight="1" x14ac:dyDescent="0.35">
      <c r="E790" s="42"/>
      <c r="G790" s="42"/>
    </row>
    <row r="791" spans="5:7" ht="26.25" customHeight="1" x14ac:dyDescent="0.35">
      <c r="E791" s="42"/>
      <c r="G791" s="42"/>
    </row>
    <row r="792" spans="5:7" ht="26.25" customHeight="1" x14ac:dyDescent="0.35">
      <c r="E792" s="42"/>
      <c r="G792" s="42"/>
    </row>
    <row r="793" spans="5:7" ht="26.25" customHeight="1" x14ac:dyDescent="0.35">
      <c r="E793" s="42"/>
      <c r="G793" s="42"/>
    </row>
    <row r="794" spans="5:7" ht="26.25" customHeight="1" x14ac:dyDescent="0.35">
      <c r="E794" s="42"/>
      <c r="G794" s="42"/>
    </row>
    <row r="795" spans="5:7" ht="26.25" customHeight="1" x14ac:dyDescent="0.35">
      <c r="E795" s="42"/>
      <c r="G795" s="42"/>
    </row>
    <row r="796" spans="5:7" ht="26.25" customHeight="1" x14ac:dyDescent="0.35">
      <c r="E796" s="42"/>
      <c r="G796" s="42"/>
    </row>
    <row r="797" spans="5:7" ht="26.25" customHeight="1" x14ac:dyDescent="0.35">
      <c r="E797" s="42"/>
      <c r="G797" s="42"/>
    </row>
    <row r="798" spans="5:7" ht="26.25" customHeight="1" x14ac:dyDescent="0.35">
      <c r="E798" s="42"/>
      <c r="G798" s="42"/>
    </row>
    <row r="799" spans="5:7" ht="26.25" customHeight="1" x14ac:dyDescent="0.35">
      <c r="E799" s="42"/>
      <c r="G799" s="42"/>
    </row>
    <row r="800" spans="5:7" ht="26.25" customHeight="1" x14ac:dyDescent="0.35">
      <c r="E800" s="42"/>
      <c r="G800" s="42"/>
    </row>
    <row r="801" spans="5:7" ht="26.25" customHeight="1" x14ac:dyDescent="0.35">
      <c r="E801" s="42"/>
      <c r="G801" s="42"/>
    </row>
    <row r="802" spans="5:7" ht="26.25" customHeight="1" x14ac:dyDescent="0.35">
      <c r="E802" s="42"/>
      <c r="G802" s="42"/>
    </row>
    <row r="803" spans="5:7" ht="26.25" customHeight="1" x14ac:dyDescent="0.35">
      <c r="E803" s="42"/>
      <c r="G803" s="42"/>
    </row>
    <row r="804" spans="5:7" ht="26.25" customHeight="1" x14ac:dyDescent="0.35">
      <c r="E804" s="42"/>
      <c r="G804" s="42"/>
    </row>
    <row r="805" spans="5:7" ht="26.25" customHeight="1" x14ac:dyDescent="0.35">
      <c r="E805" s="42"/>
      <c r="G805" s="42"/>
    </row>
    <row r="806" spans="5:7" ht="26.25" customHeight="1" x14ac:dyDescent="0.35">
      <c r="E806" s="42"/>
      <c r="G806" s="42"/>
    </row>
    <row r="807" spans="5:7" ht="26.25" customHeight="1" x14ac:dyDescent="0.35">
      <c r="E807" s="42"/>
      <c r="G807" s="42"/>
    </row>
    <row r="808" spans="5:7" ht="26.25" customHeight="1" x14ac:dyDescent="0.35">
      <c r="E808" s="42"/>
      <c r="G808" s="42"/>
    </row>
    <row r="809" spans="5:7" ht="26.25" customHeight="1" x14ac:dyDescent="0.35">
      <c r="E809" s="42"/>
      <c r="G809" s="42"/>
    </row>
    <row r="810" spans="5:7" ht="26.25" customHeight="1" x14ac:dyDescent="0.35">
      <c r="E810" s="42"/>
      <c r="G810" s="42"/>
    </row>
    <row r="811" spans="5:7" ht="26.25" customHeight="1" x14ac:dyDescent="0.35">
      <c r="E811" s="42"/>
      <c r="G811" s="42"/>
    </row>
    <row r="812" spans="5:7" ht="26.25" customHeight="1" x14ac:dyDescent="0.35">
      <c r="E812" s="42"/>
      <c r="G812" s="42"/>
    </row>
    <row r="813" spans="5:7" ht="26.25" customHeight="1" x14ac:dyDescent="0.35">
      <c r="E813" s="42"/>
      <c r="G813" s="42"/>
    </row>
    <row r="814" spans="5:7" ht="26.25" customHeight="1" x14ac:dyDescent="0.35">
      <c r="E814" s="42"/>
      <c r="G814" s="42"/>
    </row>
    <row r="815" spans="5:7" ht="26.25" customHeight="1" x14ac:dyDescent="0.35">
      <c r="E815" s="42"/>
      <c r="G815" s="42"/>
    </row>
    <row r="816" spans="5:7" ht="26.25" customHeight="1" x14ac:dyDescent="0.35">
      <c r="E816" s="42"/>
      <c r="G816" s="42"/>
    </row>
    <row r="817" spans="5:7" ht="26.25" customHeight="1" x14ac:dyDescent="0.35">
      <c r="E817" s="42"/>
      <c r="G817" s="42"/>
    </row>
    <row r="818" spans="5:7" ht="26.25" customHeight="1" x14ac:dyDescent="0.35">
      <c r="E818" s="42"/>
      <c r="G818" s="42"/>
    </row>
    <row r="819" spans="5:7" ht="26.25" customHeight="1" x14ac:dyDescent="0.35">
      <c r="E819" s="42"/>
      <c r="G819" s="42"/>
    </row>
    <row r="820" spans="5:7" ht="26.25" customHeight="1" x14ac:dyDescent="0.35">
      <c r="E820" s="42"/>
      <c r="G820" s="42"/>
    </row>
    <row r="821" spans="5:7" ht="26.25" customHeight="1" x14ac:dyDescent="0.35">
      <c r="E821" s="42"/>
      <c r="G821" s="42"/>
    </row>
    <row r="822" spans="5:7" ht="26.25" customHeight="1" x14ac:dyDescent="0.35">
      <c r="E822" s="42"/>
      <c r="G822" s="42"/>
    </row>
    <row r="823" spans="5:7" ht="26.25" customHeight="1" x14ac:dyDescent="0.35">
      <c r="E823" s="42"/>
      <c r="G823" s="42"/>
    </row>
    <row r="824" spans="5:7" ht="26.25" customHeight="1" x14ac:dyDescent="0.35">
      <c r="E824" s="42"/>
      <c r="G824" s="42"/>
    </row>
    <row r="825" spans="5:7" ht="26.25" customHeight="1" x14ac:dyDescent="0.35">
      <c r="E825" s="42"/>
      <c r="G825" s="42"/>
    </row>
    <row r="826" spans="5:7" ht="26.25" customHeight="1" x14ac:dyDescent="0.35">
      <c r="E826" s="42"/>
      <c r="G826" s="42"/>
    </row>
    <row r="827" spans="5:7" ht="26.25" customHeight="1" x14ac:dyDescent="0.35">
      <c r="E827" s="42"/>
      <c r="G827" s="42"/>
    </row>
    <row r="828" spans="5:7" ht="26.25" customHeight="1" x14ac:dyDescent="0.35">
      <c r="E828" s="42"/>
      <c r="G828" s="42"/>
    </row>
    <row r="829" spans="5:7" ht="26.25" customHeight="1" x14ac:dyDescent="0.35">
      <c r="E829" s="42"/>
      <c r="G829" s="42"/>
    </row>
    <row r="830" spans="5:7" ht="26.25" customHeight="1" x14ac:dyDescent="0.35">
      <c r="E830" s="42"/>
      <c r="G830" s="42"/>
    </row>
    <row r="831" spans="5:7" ht="26.25" customHeight="1" x14ac:dyDescent="0.35">
      <c r="E831" s="42"/>
      <c r="G831" s="42"/>
    </row>
    <row r="832" spans="5:7" ht="26.25" customHeight="1" x14ac:dyDescent="0.35">
      <c r="E832" s="42"/>
      <c r="G832" s="42"/>
    </row>
    <row r="833" spans="5:7" ht="26.25" customHeight="1" x14ac:dyDescent="0.35">
      <c r="E833" s="42"/>
      <c r="G833" s="42"/>
    </row>
    <row r="834" spans="5:7" ht="26.25" customHeight="1" x14ac:dyDescent="0.35">
      <c r="E834" s="42"/>
      <c r="G834" s="42"/>
    </row>
    <row r="835" spans="5:7" ht="26.25" customHeight="1" x14ac:dyDescent="0.35">
      <c r="E835" s="42"/>
      <c r="G835" s="42"/>
    </row>
    <row r="836" spans="5:7" ht="26.25" customHeight="1" x14ac:dyDescent="0.35">
      <c r="E836" s="42"/>
      <c r="G836" s="42"/>
    </row>
    <row r="837" spans="5:7" ht="26.25" customHeight="1" x14ac:dyDescent="0.35">
      <c r="E837" s="42"/>
      <c r="G837" s="42"/>
    </row>
    <row r="838" spans="5:7" ht="26.25" customHeight="1" x14ac:dyDescent="0.35">
      <c r="E838" s="42"/>
      <c r="G838" s="42"/>
    </row>
    <row r="839" spans="5:7" ht="26.25" customHeight="1" x14ac:dyDescent="0.35">
      <c r="E839" s="42"/>
      <c r="G839" s="42"/>
    </row>
    <row r="840" spans="5:7" ht="26.25" customHeight="1" x14ac:dyDescent="0.35">
      <c r="E840" s="42"/>
      <c r="G840" s="42"/>
    </row>
    <row r="841" spans="5:7" ht="26.25" customHeight="1" x14ac:dyDescent="0.35">
      <c r="E841" s="42"/>
      <c r="G841" s="42"/>
    </row>
    <row r="842" spans="5:7" ht="26.25" customHeight="1" x14ac:dyDescent="0.35">
      <c r="E842" s="42"/>
      <c r="G842" s="42"/>
    </row>
    <row r="843" spans="5:7" ht="26.25" customHeight="1" x14ac:dyDescent="0.35">
      <c r="E843" s="42"/>
      <c r="G843" s="42"/>
    </row>
    <row r="844" spans="5:7" ht="26.25" customHeight="1" x14ac:dyDescent="0.35">
      <c r="E844" s="42"/>
      <c r="G844" s="42"/>
    </row>
    <row r="845" spans="5:7" ht="26.25" customHeight="1" x14ac:dyDescent="0.35">
      <c r="E845" s="42"/>
      <c r="G845" s="42"/>
    </row>
    <row r="846" spans="5:7" ht="26.25" customHeight="1" x14ac:dyDescent="0.35">
      <c r="E846" s="42"/>
      <c r="G846" s="42"/>
    </row>
    <row r="847" spans="5:7" ht="26.25" customHeight="1" x14ac:dyDescent="0.35">
      <c r="E847" s="42"/>
      <c r="G847" s="42"/>
    </row>
    <row r="848" spans="5:7" ht="26.25" customHeight="1" x14ac:dyDescent="0.35">
      <c r="E848" s="42"/>
      <c r="G848" s="42"/>
    </row>
    <row r="849" spans="5:7" ht="26.25" customHeight="1" x14ac:dyDescent="0.35">
      <c r="E849" s="42"/>
      <c r="G849" s="42"/>
    </row>
    <row r="850" spans="5:7" ht="26.25" customHeight="1" x14ac:dyDescent="0.35">
      <c r="E850" s="42"/>
      <c r="G850" s="42"/>
    </row>
    <row r="851" spans="5:7" ht="26.25" customHeight="1" x14ac:dyDescent="0.35">
      <c r="E851" s="42"/>
      <c r="G851" s="42"/>
    </row>
    <row r="852" spans="5:7" ht="26.25" customHeight="1" x14ac:dyDescent="0.35">
      <c r="E852" s="42"/>
      <c r="G852" s="42"/>
    </row>
    <row r="853" spans="5:7" ht="26.25" customHeight="1" x14ac:dyDescent="0.35">
      <c r="E853" s="42"/>
      <c r="G853" s="42"/>
    </row>
    <row r="854" spans="5:7" ht="26.25" customHeight="1" x14ac:dyDescent="0.35">
      <c r="E854" s="42"/>
      <c r="G854" s="42"/>
    </row>
    <row r="855" spans="5:7" ht="26.25" customHeight="1" x14ac:dyDescent="0.35">
      <c r="E855" s="42"/>
      <c r="G855" s="42"/>
    </row>
    <row r="856" spans="5:7" ht="26.25" customHeight="1" x14ac:dyDescent="0.35">
      <c r="E856" s="42"/>
      <c r="G856" s="42"/>
    </row>
    <row r="857" spans="5:7" ht="26.25" customHeight="1" x14ac:dyDescent="0.35">
      <c r="E857" s="42"/>
      <c r="G857" s="42"/>
    </row>
    <row r="858" spans="5:7" ht="26.25" customHeight="1" x14ac:dyDescent="0.35">
      <c r="E858" s="42"/>
      <c r="G858" s="42"/>
    </row>
    <row r="859" spans="5:7" ht="26.25" customHeight="1" x14ac:dyDescent="0.35">
      <c r="E859" s="42"/>
      <c r="G859" s="42"/>
    </row>
    <row r="860" spans="5:7" ht="26.25" customHeight="1" x14ac:dyDescent="0.35">
      <c r="E860" s="42"/>
      <c r="G860" s="42"/>
    </row>
    <row r="861" spans="5:7" ht="26.25" customHeight="1" x14ac:dyDescent="0.35">
      <c r="E861" s="42"/>
      <c r="G861" s="42"/>
    </row>
    <row r="862" spans="5:7" ht="26.25" customHeight="1" x14ac:dyDescent="0.35">
      <c r="E862" s="42"/>
      <c r="G862" s="42"/>
    </row>
    <row r="863" spans="5:7" ht="26.25" customHeight="1" x14ac:dyDescent="0.35">
      <c r="E863" s="42"/>
      <c r="G863" s="42"/>
    </row>
    <row r="864" spans="5:7" ht="26.25" customHeight="1" x14ac:dyDescent="0.35">
      <c r="E864" s="42"/>
      <c r="G864" s="42"/>
    </row>
    <row r="865" spans="5:7" ht="26.25" customHeight="1" x14ac:dyDescent="0.35">
      <c r="E865" s="42"/>
      <c r="G865" s="42"/>
    </row>
    <row r="866" spans="5:7" ht="26.25" customHeight="1" x14ac:dyDescent="0.35">
      <c r="E866" s="42"/>
      <c r="G866" s="42"/>
    </row>
    <row r="867" spans="5:7" ht="26.25" customHeight="1" x14ac:dyDescent="0.35">
      <c r="E867" s="42"/>
      <c r="G867" s="42"/>
    </row>
    <row r="868" spans="5:7" ht="26.25" customHeight="1" x14ac:dyDescent="0.35">
      <c r="E868" s="42"/>
      <c r="G868" s="42"/>
    </row>
    <row r="869" spans="5:7" ht="26.25" customHeight="1" x14ac:dyDescent="0.35">
      <c r="E869" s="42"/>
      <c r="G869" s="42"/>
    </row>
    <row r="870" spans="5:7" ht="26.25" customHeight="1" x14ac:dyDescent="0.35">
      <c r="E870" s="42"/>
      <c r="G870" s="42"/>
    </row>
    <row r="871" spans="5:7" ht="26.25" customHeight="1" x14ac:dyDescent="0.35">
      <c r="E871" s="42"/>
      <c r="G871" s="42"/>
    </row>
    <row r="872" spans="5:7" ht="26.25" customHeight="1" x14ac:dyDescent="0.35">
      <c r="E872" s="42"/>
      <c r="G872" s="42"/>
    </row>
    <row r="873" spans="5:7" ht="26.25" customHeight="1" x14ac:dyDescent="0.35">
      <c r="E873" s="42"/>
      <c r="G873" s="42"/>
    </row>
    <row r="874" spans="5:7" ht="26.25" customHeight="1" x14ac:dyDescent="0.35">
      <c r="E874" s="42"/>
      <c r="G874" s="42"/>
    </row>
    <row r="875" spans="5:7" ht="26.25" customHeight="1" x14ac:dyDescent="0.35">
      <c r="E875" s="42"/>
      <c r="G875" s="42"/>
    </row>
    <row r="876" spans="5:7" ht="26.25" customHeight="1" x14ac:dyDescent="0.35">
      <c r="E876" s="42"/>
      <c r="G876" s="42"/>
    </row>
    <row r="877" spans="5:7" ht="26.25" customHeight="1" x14ac:dyDescent="0.35">
      <c r="E877" s="42"/>
      <c r="G877" s="42"/>
    </row>
    <row r="878" spans="5:7" ht="26.25" customHeight="1" x14ac:dyDescent="0.35">
      <c r="E878" s="42"/>
      <c r="G878" s="42"/>
    </row>
    <row r="879" spans="5:7" ht="26.25" customHeight="1" x14ac:dyDescent="0.35">
      <c r="E879" s="42"/>
      <c r="G879" s="42"/>
    </row>
    <row r="880" spans="5:7" ht="26.25" customHeight="1" x14ac:dyDescent="0.35">
      <c r="E880" s="42"/>
      <c r="G880" s="42"/>
    </row>
    <row r="881" spans="5:7" ht="26.25" customHeight="1" x14ac:dyDescent="0.35">
      <c r="E881" s="42"/>
      <c r="G881" s="42"/>
    </row>
    <row r="882" spans="5:7" ht="26.25" customHeight="1" x14ac:dyDescent="0.35">
      <c r="E882" s="42"/>
      <c r="G882" s="42"/>
    </row>
    <row r="883" spans="5:7" ht="26.25" customHeight="1" x14ac:dyDescent="0.35">
      <c r="E883" s="42"/>
      <c r="G883" s="42"/>
    </row>
    <row r="884" spans="5:7" ht="26.25" customHeight="1" x14ac:dyDescent="0.35">
      <c r="E884" s="42"/>
      <c r="G884" s="42"/>
    </row>
    <row r="885" spans="5:7" ht="26.25" customHeight="1" x14ac:dyDescent="0.35">
      <c r="E885" s="42"/>
      <c r="G885" s="42"/>
    </row>
    <row r="886" spans="5:7" ht="26.25" customHeight="1" x14ac:dyDescent="0.35">
      <c r="E886" s="42"/>
      <c r="G886" s="42"/>
    </row>
    <row r="887" spans="5:7" ht="26.25" customHeight="1" x14ac:dyDescent="0.35">
      <c r="E887" s="42"/>
      <c r="G887" s="42"/>
    </row>
    <row r="888" spans="5:7" ht="26.25" customHeight="1" x14ac:dyDescent="0.35">
      <c r="E888" s="42"/>
      <c r="G888" s="42"/>
    </row>
    <row r="889" spans="5:7" ht="26.25" customHeight="1" x14ac:dyDescent="0.35">
      <c r="E889" s="42"/>
      <c r="G889" s="42"/>
    </row>
    <row r="890" spans="5:7" ht="26.25" customHeight="1" x14ac:dyDescent="0.35">
      <c r="E890" s="42"/>
      <c r="G890" s="42"/>
    </row>
    <row r="891" spans="5:7" ht="26.25" customHeight="1" x14ac:dyDescent="0.35">
      <c r="E891" s="42"/>
      <c r="G891" s="42"/>
    </row>
    <row r="892" spans="5:7" ht="26.25" customHeight="1" x14ac:dyDescent="0.35">
      <c r="E892" s="42"/>
      <c r="G892" s="42"/>
    </row>
    <row r="893" spans="5:7" ht="26.25" customHeight="1" x14ac:dyDescent="0.35">
      <c r="E893" s="42"/>
      <c r="G893" s="42"/>
    </row>
    <row r="894" spans="5:7" ht="26.25" customHeight="1" x14ac:dyDescent="0.35">
      <c r="E894" s="42"/>
      <c r="G894" s="42"/>
    </row>
    <row r="895" spans="5:7" ht="26.25" customHeight="1" x14ac:dyDescent="0.35">
      <c r="E895" s="42"/>
      <c r="G895" s="42"/>
    </row>
    <row r="896" spans="5:7" ht="26.25" customHeight="1" x14ac:dyDescent="0.35">
      <c r="E896" s="42"/>
      <c r="G896" s="42"/>
    </row>
    <row r="897" spans="5:7" ht="26.25" customHeight="1" x14ac:dyDescent="0.35">
      <c r="E897" s="42"/>
      <c r="G897" s="42"/>
    </row>
    <row r="898" spans="5:7" ht="26.25" customHeight="1" x14ac:dyDescent="0.35">
      <c r="E898" s="42"/>
      <c r="G898" s="42"/>
    </row>
    <row r="899" spans="5:7" ht="26.25" customHeight="1" x14ac:dyDescent="0.35">
      <c r="E899" s="42"/>
      <c r="G899" s="42"/>
    </row>
    <row r="900" spans="5:7" ht="26.25" customHeight="1" x14ac:dyDescent="0.35">
      <c r="E900" s="42"/>
      <c r="G900" s="42"/>
    </row>
    <row r="901" spans="5:7" ht="26.25" customHeight="1" x14ac:dyDescent="0.35">
      <c r="E901" s="42"/>
      <c r="G901" s="42"/>
    </row>
    <row r="902" spans="5:7" ht="26.25" customHeight="1" x14ac:dyDescent="0.35">
      <c r="E902" s="42"/>
      <c r="G902" s="42"/>
    </row>
    <row r="903" spans="5:7" ht="26.25" customHeight="1" x14ac:dyDescent="0.35">
      <c r="E903" s="42"/>
      <c r="G903" s="42"/>
    </row>
    <row r="904" spans="5:7" ht="26.25" customHeight="1" x14ac:dyDescent="0.35">
      <c r="E904" s="42"/>
      <c r="G904" s="42"/>
    </row>
    <row r="905" spans="5:7" ht="26.25" customHeight="1" x14ac:dyDescent="0.35">
      <c r="E905" s="42"/>
      <c r="G905" s="42"/>
    </row>
    <row r="906" spans="5:7" ht="26.25" customHeight="1" x14ac:dyDescent="0.35">
      <c r="E906" s="42"/>
      <c r="G906" s="42"/>
    </row>
    <row r="907" spans="5:7" ht="26.25" customHeight="1" x14ac:dyDescent="0.35">
      <c r="E907" s="42"/>
      <c r="G907" s="42"/>
    </row>
    <row r="908" spans="5:7" ht="26.25" customHeight="1" x14ac:dyDescent="0.35">
      <c r="E908" s="42"/>
      <c r="G908" s="42"/>
    </row>
    <row r="909" spans="5:7" ht="26.25" customHeight="1" x14ac:dyDescent="0.35">
      <c r="E909" s="42"/>
      <c r="G909" s="42"/>
    </row>
    <row r="910" spans="5:7" ht="26.25" customHeight="1" x14ac:dyDescent="0.35">
      <c r="E910" s="42"/>
      <c r="G910" s="42"/>
    </row>
    <row r="911" spans="5:7" ht="26.25" customHeight="1" x14ac:dyDescent="0.35">
      <c r="E911" s="42"/>
      <c r="G911" s="42"/>
    </row>
    <row r="912" spans="5:7" ht="26.25" customHeight="1" x14ac:dyDescent="0.35">
      <c r="E912" s="42"/>
      <c r="G912" s="42"/>
    </row>
    <row r="913" spans="5:7" ht="26.25" customHeight="1" x14ac:dyDescent="0.35">
      <c r="E913" s="42"/>
      <c r="G913" s="42"/>
    </row>
    <row r="914" spans="5:7" ht="26.25" customHeight="1" x14ac:dyDescent="0.35">
      <c r="E914" s="42"/>
      <c r="G914" s="42"/>
    </row>
    <row r="915" spans="5:7" ht="26.25" customHeight="1" x14ac:dyDescent="0.35">
      <c r="E915" s="42"/>
      <c r="G915" s="42"/>
    </row>
    <row r="916" spans="5:7" ht="26.25" customHeight="1" x14ac:dyDescent="0.35">
      <c r="E916" s="42"/>
      <c r="G916" s="42"/>
    </row>
    <row r="917" spans="5:7" ht="26.25" customHeight="1" x14ac:dyDescent="0.35">
      <c r="E917" s="42"/>
      <c r="G917" s="42"/>
    </row>
    <row r="918" spans="5:7" ht="26.25" customHeight="1" x14ac:dyDescent="0.35">
      <c r="E918" s="42"/>
      <c r="G918" s="42"/>
    </row>
    <row r="919" spans="5:7" ht="26.25" customHeight="1" x14ac:dyDescent="0.35">
      <c r="E919" s="42"/>
      <c r="G919" s="42"/>
    </row>
    <row r="920" spans="5:7" ht="26.25" customHeight="1" x14ac:dyDescent="0.35">
      <c r="E920" s="42"/>
      <c r="G920" s="42"/>
    </row>
    <row r="921" spans="5:7" ht="26.25" customHeight="1" x14ac:dyDescent="0.35">
      <c r="E921" s="42"/>
      <c r="G921" s="42"/>
    </row>
    <row r="922" spans="5:7" ht="26.25" customHeight="1" x14ac:dyDescent="0.35">
      <c r="E922" s="42"/>
      <c r="G922" s="42"/>
    </row>
    <row r="923" spans="5:7" ht="26.25" customHeight="1" x14ac:dyDescent="0.35">
      <c r="E923" s="42"/>
      <c r="G923" s="42"/>
    </row>
    <row r="924" spans="5:7" ht="26.25" customHeight="1" x14ac:dyDescent="0.35">
      <c r="E924" s="42"/>
      <c r="G924" s="42"/>
    </row>
    <row r="925" spans="5:7" ht="26.25" customHeight="1" x14ac:dyDescent="0.35">
      <c r="E925" s="42"/>
      <c r="G925" s="42"/>
    </row>
    <row r="926" spans="5:7" ht="26.25" customHeight="1" x14ac:dyDescent="0.35">
      <c r="E926" s="42"/>
      <c r="G926" s="42"/>
    </row>
    <row r="927" spans="5:7" ht="26.25" customHeight="1" x14ac:dyDescent="0.35">
      <c r="E927" s="42"/>
      <c r="G927" s="42"/>
    </row>
    <row r="928" spans="5:7" ht="26.25" customHeight="1" x14ac:dyDescent="0.35">
      <c r="E928" s="42"/>
      <c r="G928" s="42"/>
    </row>
    <row r="929" spans="5:7" ht="26.25" customHeight="1" x14ac:dyDescent="0.35">
      <c r="E929" s="42"/>
      <c r="G929" s="42"/>
    </row>
    <row r="930" spans="5:7" ht="26.25" customHeight="1" x14ac:dyDescent="0.35">
      <c r="E930" s="42"/>
      <c r="G930" s="42"/>
    </row>
    <row r="931" spans="5:7" ht="26.25" customHeight="1" x14ac:dyDescent="0.35">
      <c r="E931" s="42"/>
      <c r="G931" s="42"/>
    </row>
    <row r="932" spans="5:7" ht="26.25" customHeight="1" x14ac:dyDescent="0.35">
      <c r="E932" s="42"/>
      <c r="G932" s="42"/>
    </row>
    <row r="933" spans="5:7" ht="26.25" customHeight="1" x14ac:dyDescent="0.35">
      <c r="E933" s="42"/>
      <c r="G933" s="42"/>
    </row>
    <row r="934" spans="5:7" ht="26.25" customHeight="1" x14ac:dyDescent="0.35">
      <c r="E934" s="42"/>
      <c r="G934" s="42"/>
    </row>
    <row r="935" spans="5:7" ht="26.25" customHeight="1" x14ac:dyDescent="0.35">
      <c r="E935" s="42"/>
      <c r="G935" s="42"/>
    </row>
    <row r="936" spans="5:7" ht="26.25" customHeight="1" x14ac:dyDescent="0.35">
      <c r="E936" s="42"/>
      <c r="G936" s="42"/>
    </row>
    <row r="937" spans="5:7" ht="26.25" customHeight="1" x14ac:dyDescent="0.35">
      <c r="E937" s="42"/>
      <c r="G937" s="42"/>
    </row>
    <row r="938" spans="5:7" ht="26.25" customHeight="1" x14ac:dyDescent="0.35">
      <c r="E938" s="42"/>
      <c r="G938" s="42"/>
    </row>
    <row r="939" spans="5:7" ht="26.25" customHeight="1" x14ac:dyDescent="0.35">
      <c r="E939" s="42"/>
      <c r="G939" s="42"/>
    </row>
    <row r="940" spans="5:7" ht="26.25" customHeight="1" x14ac:dyDescent="0.35">
      <c r="E940" s="42"/>
      <c r="G940" s="42"/>
    </row>
    <row r="941" spans="5:7" ht="26.25" customHeight="1" x14ac:dyDescent="0.35">
      <c r="E941" s="42"/>
      <c r="G941" s="42"/>
    </row>
    <row r="942" spans="5:7" ht="26.25" customHeight="1" x14ac:dyDescent="0.35">
      <c r="E942" s="42"/>
      <c r="G942" s="42"/>
    </row>
    <row r="943" spans="5:7" ht="26.25" customHeight="1" x14ac:dyDescent="0.35">
      <c r="E943" s="42"/>
      <c r="G943" s="42"/>
    </row>
    <row r="944" spans="5:7" ht="26.25" customHeight="1" x14ac:dyDescent="0.35">
      <c r="E944" s="42"/>
      <c r="G944" s="42"/>
    </row>
    <row r="945" spans="5:7" ht="26.25" customHeight="1" x14ac:dyDescent="0.35">
      <c r="E945" s="42"/>
      <c r="G945" s="42"/>
    </row>
    <row r="946" spans="5:7" ht="26.25" customHeight="1" x14ac:dyDescent="0.35">
      <c r="E946" s="42"/>
      <c r="G946" s="42"/>
    </row>
    <row r="947" spans="5:7" ht="26.25" customHeight="1" x14ac:dyDescent="0.35">
      <c r="E947" s="42"/>
      <c r="G947" s="42"/>
    </row>
    <row r="948" spans="5:7" ht="26.25" customHeight="1" x14ac:dyDescent="0.35">
      <c r="E948" s="42"/>
      <c r="G948" s="42"/>
    </row>
    <row r="949" spans="5:7" ht="26.25" customHeight="1" x14ac:dyDescent="0.35">
      <c r="E949" s="42"/>
      <c r="G949" s="42"/>
    </row>
    <row r="950" spans="5:7" ht="26.25" customHeight="1" x14ac:dyDescent="0.35">
      <c r="E950" s="42"/>
      <c r="G950" s="42"/>
    </row>
    <row r="951" spans="5:7" ht="26.25" customHeight="1" x14ac:dyDescent="0.35">
      <c r="E951" s="42"/>
      <c r="G951" s="42"/>
    </row>
    <row r="952" spans="5:7" ht="26.25" customHeight="1" x14ac:dyDescent="0.35">
      <c r="E952" s="42"/>
      <c r="G952" s="42"/>
    </row>
    <row r="953" spans="5:7" ht="26.25" customHeight="1" x14ac:dyDescent="0.35">
      <c r="E953" s="42"/>
      <c r="G953" s="42"/>
    </row>
    <row r="954" spans="5:7" ht="26.25" customHeight="1" x14ac:dyDescent="0.35">
      <c r="E954" s="42"/>
      <c r="G954" s="42"/>
    </row>
    <row r="955" spans="5:7" ht="26.25" customHeight="1" x14ac:dyDescent="0.35">
      <c r="E955" s="42"/>
      <c r="G955" s="42"/>
    </row>
    <row r="956" spans="5:7" ht="26.25" customHeight="1" x14ac:dyDescent="0.35">
      <c r="E956" s="42"/>
      <c r="G956" s="42"/>
    </row>
    <row r="957" spans="5:7" ht="26.25" customHeight="1" x14ac:dyDescent="0.35">
      <c r="E957" s="42"/>
      <c r="G957" s="42"/>
    </row>
    <row r="958" spans="5:7" ht="26.25" customHeight="1" x14ac:dyDescent="0.35">
      <c r="E958" s="42"/>
      <c r="G958" s="42"/>
    </row>
    <row r="959" spans="5:7" ht="26.25" customHeight="1" x14ac:dyDescent="0.35">
      <c r="E959" s="42"/>
      <c r="G959" s="42"/>
    </row>
    <row r="960" spans="5:7" ht="26.25" customHeight="1" x14ac:dyDescent="0.35">
      <c r="E960" s="42"/>
      <c r="G960" s="42"/>
    </row>
    <row r="961" spans="5:7" ht="26.25" customHeight="1" x14ac:dyDescent="0.35">
      <c r="E961" s="42"/>
      <c r="G961" s="42"/>
    </row>
    <row r="962" spans="5:7" ht="26.25" customHeight="1" x14ac:dyDescent="0.35">
      <c r="E962" s="42"/>
      <c r="G962" s="42"/>
    </row>
    <row r="963" spans="5:7" ht="26.25" customHeight="1" x14ac:dyDescent="0.35">
      <c r="E963" s="42"/>
      <c r="G963" s="42"/>
    </row>
    <row r="964" spans="5:7" ht="26.25" customHeight="1" x14ac:dyDescent="0.35">
      <c r="E964" s="42"/>
      <c r="G964" s="42"/>
    </row>
    <row r="965" spans="5:7" ht="26.25" customHeight="1" x14ac:dyDescent="0.35">
      <c r="E965" s="42"/>
      <c r="G965" s="42"/>
    </row>
    <row r="966" spans="5:7" ht="26.25" customHeight="1" x14ac:dyDescent="0.35">
      <c r="E966" s="42"/>
      <c r="G966" s="42"/>
    </row>
    <row r="967" spans="5:7" ht="26.25" customHeight="1" x14ac:dyDescent="0.35">
      <c r="E967" s="42"/>
      <c r="G967" s="42"/>
    </row>
    <row r="968" spans="5:7" ht="26.25" customHeight="1" x14ac:dyDescent="0.35">
      <c r="E968" s="42"/>
      <c r="G968" s="42"/>
    </row>
    <row r="969" spans="5:7" ht="26.25" customHeight="1" x14ac:dyDescent="0.35">
      <c r="E969" s="42"/>
      <c r="G969" s="42"/>
    </row>
    <row r="970" spans="5:7" ht="26.25" customHeight="1" x14ac:dyDescent="0.35">
      <c r="E970" s="42"/>
      <c r="G970" s="42"/>
    </row>
    <row r="971" spans="5:7" ht="26.25" customHeight="1" x14ac:dyDescent="0.35">
      <c r="E971" s="42"/>
      <c r="G971" s="42"/>
    </row>
    <row r="972" spans="5:7" ht="26.25" customHeight="1" x14ac:dyDescent="0.35">
      <c r="E972" s="42"/>
      <c r="G972" s="42"/>
    </row>
    <row r="973" spans="5:7" ht="26.25" customHeight="1" x14ac:dyDescent="0.35">
      <c r="E973" s="42"/>
      <c r="G973" s="42"/>
    </row>
    <row r="974" spans="5:7" ht="26.25" customHeight="1" x14ac:dyDescent="0.35">
      <c r="E974" s="42"/>
      <c r="G974" s="42"/>
    </row>
    <row r="975" spans="5:7" ht="26.25" customHeight="1" x14ac:dyDescent="0.35">
      <c r="E975" s="42"/>
      <c r="G975" s="42"/>
    </row>
    <row r="976" spans="5:7" ht="26.25" customHeight="1" x14ac:dyDescent="0.35">
      <c r="E976" s="42"/>
      <c r="G976" s="42"/>
    </row>
    <row r="977" spans="5:7" ht="26.25" customHeight="1" x14ac:dyDescent="0.35">
      <c r="E977" s="42"/>
      <c r="G977" s="42"/>
    </row>
    <row r="978" spans="5:7" ht="26.25" customHeight="1" x14ac:dyDescent="0.35">
      <c r="E978" s="42"/>
      <c r="G978" s="42"/>
    </row>
    <row r="979" spans="5:7" ht="26.25" customHeight="1" x14ac:dyDescent="0.35">
      <c r="E979" s="42"/>
      <c r="G979" s="42"/>
    </row>
    <row r="980" spans="5:7" ht="26.25" customHeight="1" x14ac:dyDescent="0.35">
      <c r="E980" s="42"/>
      <c r="G980" s="42"/>
    </row>
    <row r="981" spans="5:7" ht="26.25" customHeight="1" x14ac:dyDescent="0.35">
      <c r="E981" s="42"/>
      <c r="G981" s="42"/>
    </row>
    <row r="982" spans="5:7" ht="26.25" customHeight="1" x14ac:dyDescent="0.35">
      <c r="E982" s="42"/>
      <c r="G982" s="42"/>
    </row>
    <row r="983" spans="5:7" ht="26.25" customHeight="1" x14ac:dyDescent="0.35">
      <c r="E983" s="42"/>
      <c r="G983" s="42"/>
    </row>
    <row r="984" spans="5:7" ht="26.25" customHeight="1" x14ac:dyDescent="0.35">
      <c r="E984" s="42"/>
      <c r="G984" s="42"/>
    </row>
    <row r="985" spans="5:7" ht="26.25" customHeight="1" x14ac:dyDescent="0.35">
      <c r="E985" s="42"/>
      <c r="G985" s="42"/>
    </row>
    <row r="986" spans="5:7" ht="26.25" customHeight="1" x14ac:dyDescent="0.35">
      <c r="E986" s="42"/>
      <c r="G986" s="42"/>
    </row>
    <row r="987" spans="5:7" ht="26.25" customHeight="1" x14ac:dyDescent="0.35">
      <c r="E987" s="42"/>
      <c r="G987" s="42"/>
    </row>
    <row r="988" spans="5:7" ht="26.25" customHeight="1" x14ac:dyDescent="0.35">
      <c r="E988" s="42"/>
      <c r="G988" s="42"/>
    </row>
    <row r="989" spans="5:7" ht="26.25" customHeight="1" x14ac:dyDescent="0.35">
      <c r="E989" s="42"/>
      <c r="G989" s="42"/>
    </row>
    <row r="990" spans="5:7" ht="26.25" customHeight="1" x14ac:dyDescent="0.35">
      <c r="E990" s="42"/>
      <c r="G990" s="42"/>
    </row>
    <row r="991" spans="5:7" ht="26.25" customHeight="1" x14ac:dyDescent="0.35">
      <c r="E991" s="42"/>
      <c r="G991" s="42"/>
    </row>
    <row r="992" spans="5:7" ht="26.25" customHeight="1" x14ac:dyDescent="0.35">
      <c r="E992" s="42"/>
      <c r="G992" s="42"/>
    </row>
    <row r="993" spans="5:7" ht="26.25" customHeight="1" x14ac:dyDescent="0.35">
      <c r="E993" s="42"/>
      <c r="G993" s="42"/>
    </row>
    <row r="994" spans="5:7" ht="26.25" customHeight="1" x14ac:dyDescent="0.35">
      <c r="E994" s="42"/>
      <c r="G994" s="42"/>
    </row>
    <row r="995" spans="5:7" ht="26.25" customHeight="1" x14ac:dyDescent="0.35">
      <c r="E995" s="42"/>
      <c r="G995" s="42"/>
    </row>
    <row r="996" spans="5:7" ht="26.25" customHeight="1" x14ac:dyDescent="0.35">
      <c r="E996" s="42"/>
      <c r="G996" s="42"/>
    </row>
    <row r="997" spans="5:7" ht="26.25" customHeight="1" x14ac:dyDescent="0.35">
      <c r="E997" s="42"/>
      <c r="G997" s="42"/>
    </row>
    <row r="998" spans="5:7" ht="26.25" customHeight="1" x14ac:dyDescent="0.35">
      <c r="E998" s="42"/>
      <c r="G998" s="42"/>
    </row>
    <row r="999" spans="5:7" ht="26.25" customHeight="1" x14ac:dyDescent="0.35">
      <c r="E999" s="42"/>
      <c r="G999" s="42"/>
    </row>
    <row r="1000" spans="5:7" ht="26.25" customHeight="1" x14ac:dyDescent="0.35">
      <c r="E1000" s="42"/>
      <c r="G1000" s="42"/>
    </row>
    <row r="1001" spans="5:7" ht="26.25" customHeight="1" x14ac:dyDescent="0.35">
      <c r="E1001" s="42"/>
      <c r="G1001" s="42"/>
    </row>
    <row r="1002" spans="5:7" ht="26.25" customHeight="1" x14ac:dyDescent="0.35">
      <c r="E1002" s="42"/>
      <c r="G1002" s="42"/>
    </row>
    <row r="1003" spans="5:7" ht="26.25" customHeight="1" x14ac:dyDescent="0.35">
      <c r="E1003" s="42"/>
      <c r="G1003" s="42"/>
    </row>
    <row r="1004" spans="5:7" ht="26.25" customHeight="1" x14ac:dyDescent="0.35">
      <c r="E1004" s="42"/>
      <c r="G1004" s="42"/>
    </row>
    <row r="1005" spans="5:7" ht="26.25" customHeight="1" x14ac:dyDescent="0.35">
      <c r="E1005" s="42"/>
      <c r="G1005" s="42"/>
    </row>
    <row r="1006" spans="5:7" ht="26.25" customHeight="1" x14ac:dyDescent="0.35">
      <c r="E1006" s="42"/>
      <c r="G1006" s="42"/>
    </row>
    <row r="1007" spans="5:7" ht="26.25" customHeight="1" x14ac:dyDescent="0.35">
      <c r="E1007" s="42"/>
      <c r="G1007" s="42"/>
    </row>
    <row r="1008" spans="5:7" ht="26.25" customHeight="1" x14ac:dyDescent="0.35">
      <c r="E1008" s="42"/>
      <c r="G1008" s="42"/>
    </row>
    <row r="1009" spans="5:7" ht="26.25" customHeight="1" x14ac:dyDescent="0.35">
      <c r="E1009" s="42"/>
      <c r="G1009" s="42"/>
    </row>
    <row r="1010" spans="5:7" ht="26.25" customHeight="1" x14ac:dyDescent="0.35">
      <c r="E1010" s="42"/>
      <c r="G1010" s="42"/>
    </row>
    <row r="1011" spans="5:7" ht="26.25" customHeight="1" x14ac:dyDescent="0.35">
      <c r="E1011" s="42"/>
      <c r="G1011" s="42"/>
    </row>
    <row r="1012" spans="5:7" ht="26.25" customHeight="1" x14ac:dyDescent="0.35">
      <c r="E1012" s="42"/>
      <c r="G1012" s="42"/>
    </row>
    <row r="1013" spans="5:7" ht="26.25" customHeight="1" x14ac:dyDescent="0.35">
      <c r="E1013" s="42"/>
      <c r="G1013" s="42"/>
    </row>
    <row r="1014" spans="5:7" ht="26.25" customHeight="1" x14ac:dyDescent="0.35">
      <c r="E1014" s="42"/>
      <c r="G1014" s="42"/>
    </row>
    <row r="1015" spans="5:7" ht="26.25" customHeight="1" x14ac:dyDescent="0.35">
      <c r="E1015" s="42"/>
      <c r="G1015" s="42"/>
    </row>
    <row r="1016" spans="5:7" ht="26.25" customHeight="1" x14ac:dyDescent="0.35">
      <c r="E1016" s="42"/>
      <c r="G1016" s="42"/>
    </row>
    <row r="1017" spans="5:7" ht="26.25" customHeight="1" x14ac:dyDescent="0.35">
      <c r="E1017" s="42"/>
      <c r="G1017" s="42"/>
    </row>
    <row r="1018" spans="5:7" ht="26.25" customHeight="1" x14ac:dyDescent="0.35">
      <c r="E1018" s="42"/>
      <c r="G1018" s="42"/>
    </row>
    <row r="1019" spans="5:7" ht="26.25" customHeight="1" x14ac:dyDescent="0.35">
      <c r="E1019" s="42"/>
      <c r="G1019" s="42"/>
    </row>
    <row r="1020" spans="5:7" ht="26.25" customHeight="1" x14ac:dyDescent="0.35">
      <c r="E1020" s="42"/>
      <c r="G1020" s="42"/>
    </row>
    <row r="1021" spans="5:7" ht="26.25" customHeight="1" x14ac:dyDescent="0.35">
      <c r="E1021" s="42"/>
      <c r="G1021" s="42"/>
    </row>
    <row r="1022" spans="5:7" ht="26.25" customHeight="1" x14ac:dyDescent="0.35">
      <c r="E1022" s="42"/>
      <c r="G1022" s="42"/>
    </row>
    <row r="1023" spans="5:7" ht="26.25" customHeight="1" x14ac:dyDescent="0.35">
      <c r="E1023" s="42"/>
      <c r="G1023" s="42"/>
    </row>
    <row r="1024" spans="5:7" ht="26.25" customHeight="1" x14ac:dyDescent="0.35">
      <c r="E1024" s="42"/>
      <c r="G1024" s="42"/>
    </row>
    <row r="1025" spans="5:7" ht="26.25" customHeight="1" x14ac:dyDescent="0.35">
      <c r="E1025" s="42"/>
      <c r="G1025" s="42"/>
    </row>
    <row r="1026" spans="5:7" ht="26.25" customHeight="1" x14ac:dyDescent="0.35">
      <c r="E1026" s="42"/>
      <c r="G1026" s="42"/>
    </row>
    <row r="1027" spans="5:7" ht="26.25" customHeight="1" x14ac:dyDescent="0.35">
      <c r="E1027" s="42"/>
      <c r="G1027" s="42"/>
    </row>
    <row r="1028" spans="5:7" ht="26.25" customHeight="1" x14ac:dyDescent="0.35">
      <c r="E1028" s="42"/>
      <c r="G1028" s="42"/>
    </row>
  </sheetData>
  <sheetProtection algorithmName="SHA-512" hashValue="/yuEVRgj9ApSyfvn4+hhIZsJnpGwdGPmiOI5v2yPYHRdwcK7qMNTE2FHCahHe1R4VMAqzQCuBu8oBahockCtrw==" saltValue="Co/HRmWCF19L0mj5mxdgyw==" spinCount="100000" sheet="1" objects="1" scenarios="1" selectLockedCells="1"/>
  <mergeCells count="5">
    <mergeCell ref="B1:B3"/>
    <mergeCell ref="D20:E20"/>
    <mergeCell ref="D39:E39"/>
    <mergeCell ref="C43:E43"/>
    <mergeCell ref="B49:B50"/>
  </mergeCells>
  <phoneticPr fontId="1"/>
  <dataValidations count="6">
    <dataValidation type="list" allowBlank="1" showInputMessage="1" showErrorMessage="1" sqref="D2" xr:uid="{00000000-0002-0000-0100-000000000000}">
      <formula1>"戸建,集合"</formula1>
    </dataValidation>
    <dataValidation type="list" allowBlank="1" showErrorMessage="1" sqref="F2" xr:uid="{00000000-0002-0000-0100-000001000000}">
      <formula1>"新築,既存"</formula1>
    </dataValidation>
    <dataValidation type="list" allowBlank="1" showInputMessage="1" showErrorMessage="1" sqref="J9:J16 J28:J35" xr:uid="{00000000-0002-0000-0100-000002000000}">
      <formula1>"　,￥80000,￥50000,￥20000"</formula1>
    </dataValidation>
    <dataValidation type="list" allowBlank="1" showInputMessage="1" showErrorMessage="1" sqref="D6 D25" xr:uid="{00000000-0002-0000-0100-000003000000}">
      <formula1>"　,陸屋根上乗せ工事あり"</formula1>
    </dataValidation>
    <dataValidation type="list" allowBlank="1" showInputMessage="1" showErrorMessage="1" sqref="H2" xr:uid="{00000000-0002-0000-0100-000004000000}">
      <formula1>"　,瑕疵保険あり"</formula1>
    </dataValidation>
    <dataValidation type="list" allowBlank="1" showInputMessage="1" showErrorMessage="1" sqref="H19 J19 H38 J38" xr:uid="{00000000-0002-0000-0100-000005000000}">
      <formula1>"　,設置あり"</formula1>
    </dataValidation>
  </dataValidations>
  <pageMargins left="0.7" right="0.7" top="0.75" bottom="0.75" header="0" footer="0"/>
  <pageSetup scale="55" orientation="landscape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/>
  <dimension ref="A1:Z1034"/>
  <sheetViews>
    <sheetView zoomScale="85" zoomScaleNormal="85" workbookViewId="0">
      <selection activeCell="D2" sqref="D2"/>
    </sheetView>
  </sheetViews>
  <sheetFormatPr defaultColWidth="14.453125" defaultRowHeight="15" customHeight="1" x14ac:dyDescent="0.35"/>
  <cols>
    <col min="1" max="1" width="3.81640625" style="42" customWidth="1"/>
    <col min="2" max="2" width="33.81640625" style="39" customWidth="1"/>
    <col min="3" max="3" width="3.81640625" style="39" customWidth="1"/>
    <col min="4" max="4" width="30.81640625" style="39" customWidth="1"/>
    <col min="5" max="5" width="3.6328125" style="39" customWidth="1"/>
    <col min="6" max="6" width="27.81640625" style="39" customWidth="1"/>
    <col min="7" max="7" width="3.81640625" style="39" customWidth="1"/>
    <col min="8" max="8" width="27.81640625" style="39" customWidth="1"/>
    <col min="9" max="9" width="3.81640625" style="39" customWidth="1"/>
    <col min="10" max="10" width="27.81640625" style="39" customWidth="1"/>
    <col min="11" max="11" width="5.81640625" style="39" customWidth="1"/>
    <col min="12" max="12" width="12.81640625" style="39" customWidth="1"/>
    <col min="13" max="13" width="12.81640625" style="39" hidden="1" customWidth="1"/>
    <col min="14" max="14" width="3.81640625" style="39" hidden="1" customWidth="1"/>
    <col min="15" max="15" width="5.81640625" style="39" hidden="1" customWidth="1"/>
    <col min="16" max="18" width="8.6328125" style="39" hidden="1" customWidth="1"/>
    <col min="19" max="19" width="3.81640625" style="39" hidden="1" customWidth="1"/>
    <col min="20" max="22" width="8.6328125" style="39" hidden="1" customWidth="1"/>
    <col min="23" max="23" width="3.81640625" style="39" hidden="1" customWidth="1"/>
    <col min="24" max="26" width="8.6328125" style="39" hidden="1" customWidth="1"/>
    <col min="27" max="16384" width="14.453125" style="39"/>
  </cols>
  <sheetData>
    <row r="1" spans="1:26" ht="25" customHeight="1" thickBot="1" x14ac:dyDescent="0.65">
      <c r="A1" s="51">
        <v>1</v>
      </c>
      <c r="B1" s="99" t="s">
        <v>41</v>
      </c>
      <c r="C1" s="49"/>
      <c r="D1" s="81" t="s">
        <v>3</v>
      </c>
      <c r="E1" s="49"/>
      <c r="F1" s="79" t="s">
        <v>15</v>
      </c>
      <c r="G1" s="49"/>
      <c r="H1" s="79" t="s">
        <v>57</v>
      </c>
      <c r="I1" s="49"/>
      <c r="M1" s="39" t="s">
        <v>13</v>
      </c>
    </row>
    <row r="2" spans="1:26" ht="25" customHeight="1" thickBot="1" x14ac:dyDescent="0.4">
      <c r="A2" s="51"/>
      <c r="B2" s="99"/>
      <c r="C2" s="49"/>
      <c r="D2" s="41"/>
      <c r="E2" s="51"/>
      <c r="F2" s="43"/>
      <c r="G2" s="49"/>
      <c r="H2" s="48"/>
      <c r="I2" s="49"/>
      <c r="M2" s="39">
        <f>SUM(F9:F16)+SUM(F28:F35)+SUM(F47:F54)</f>
        <v>0</v>
      </c>
      <c r="N2" s="39" t="s">
        <v>0</v>
      </c>
      <c r="P2" s="39">
        <f>IF(D6="陸屋根上乗せ工事あり",F21,0)</f>
        <v>0</v>
      </c>
      <c r="Q2" s="39">
        <f>IF(D25="陸屋根上乗せ工事あり",F40,0)</f>
        <v>0</v>
      </c>
      <c r="T2" s="39">
        <f>IF(D44="陸屋根上乗せ工事あり",F59,0)</f>
        <v>0</v>
      </c>
      <c r="U2" s="39">
        <f>ROUND(SUM(P2,Q2,T2),2)</f>
        <v>0</v>
      </c>
    </row>
    <row r="3" spans="1:26" ht="10" customHeight="1" x14ac:dyDescent="0.35">
      <c r="A3" s="51"/>
      <c r="B3" s="99"/>
      <c r="C3" s="49"/>
      <c r="D3" s="50"/>
      <c r="E3" s="51"/>
      <c r="F3" s="50"/>
      <c r="G3" s="49"/>
      <c r="H3" s="50"/>
      <c r="I3" s="49"/>
      <c r="J3" s="40"/>
      <c r="L3" s="40"/>
      <c r="M3" s="40"/>
    </row>
    <row r="4" spans="1:26" ht="10" customHeight="1" x14ac:dyDescent="0.35">
      <c r="D4" s="40"/>
      <c r="E4" s="42"/>
      <c r="F4" s="40"/>
      <c r="H4" s="40"/>
      <c r="J4" s="40"/>
      <c r="L4" s="40"/>
      <c r="M4" s="40"/>
    </row>
    <row r="5" spans="1:26" ht="25" customHeight="1" thickBot="1" x14ac:dyDescent="0.65">
      <c r="A5" s="60">
        <v>2</v>
      </c>
      <c r="B5" s="16" t="s">
        <v>16</v>
      </c>
      <c r="C5" s="57"/>
      <c r="D5" s="82" t="s">
        <v>59</v>
      </c>
      <c r="E5" s="60"/>
      <c r="F5" s="57"/>
      <c r="G5" s="57"/>
      <c r="H5" s="62"/>
      <c r="I5" s="57"/>
      <c r="J5" s="62"/>
      <c r="K5" s="57"/>
      <c r="L5" s="40"/>
      <c r="M5" s="40"/>
    </row>
    <row r="6" spans="1:26" ht="25" customHeight="1" thickBot="1" x14ac:dyDescent="0.4">
      <c r="A6" s="60"/>
      <c r="B6" s="16" t="s">
        <v>32</v>
      </c>
      <c r="C6" s="57"/>
      <c r="D6" s="41"/>
      <c r="E6" s="60"/>
      <c r="F6" s="57"/>
      <c r="G6" s="57"/>
      <c r="H6" s="62"/>
      <c r="I6" s="57"/>
      <c r="J6" s="62"/>
      <c r="K6" s="57"/>
      <c r="L6" s="40"/>
      <c r="M6" s="40"/>
    </row>
    <row r="7" spans="1:26" s="45" customFormat="1" ht="10" customHeight="1" x14ac:dyDescent="0.35">
      <c r="A7" s="75"/>
      <c r="B7" s="58"/>
      <c r="C7" s="58"/>
      <c r="D7" s="58"/>
      <c r="E7" s="75"/>
      <c r="F7" s="58"/>
      <c r="G7" s="75"/>
      <c r="H7" s="58"/>
      <c r="I7" s="58"/>
      <c r="J7" s="76"/>
      <c r="K7" s="58"/>
      <c r="P7" s="45" t="s">
        <v>10</v>
      </c>
      <c r="T7" s="45" t="s">
        <v>11</v>
      </c>
      <c r="X7" s="45" t="s">
        <v>12</v>
      </c>
    </row>
    <row r="8" spans="1:26" s="45" customFormat="1" ht="25" customHeight="1" thickBot="1" x14ac:dyDescent="0.4">
      <c r="A8" s="75"/>
      <c r="B8" s="58"/>
      <c r="C8" s="58"/>
      <c r="D8" s="17" t="s">
        <v>35</v>
      </c>
      <c r="E8" s="16"/>
      <c r="F8" s="17" t="s">
        <v>26</v>
      </c>
      <c r="G8" s="16"/>
      <c r="H8" s="17" t="s">
        <v>27</v>
      </c>
      <c r="I8" s="15"/>
      <c r="J8" s="21" t="s">
        <v>45</v>
      </c>
      <c r="K8" s="58"/>
    </row>
    <row r="9" spans="1:26" ht="25" customHeight="1" thickBot="1" x14ac:dyDescent="0.4">
      <c r="A9" s="60"/>
      <c r="B9" s="57"/>
      <c r="C9" s="57"/>
      <c r="D9" s="46"/>
      <c r="E9" s="61" t="s">
        <v>1</v>
      </c>
      <c r="F9" s="46"/>
      <c r="G9" s="61" t="s">
        <v>2</v>
      </c>
      <c r="H9" s="65">
        <f t="shared" ref="H9:H16" si="0">D9*F9</f>
        <v>0</v>
      </c>
      <c r="I9" s="57"/>
      <c r="J9" s="85"/>
      <c r="K9" s="57"/>
      <c r="P9" s="39">
        <f>IF(J9="￥50000",H9,0)</f>
        <v>0</v>
      </c>
      <c r="Q9" s="39">
        <f>IF(J9="￥20000",H9,0)</f>
        <v>0</v>
      </c>
      <c r="R9" s="39">
        <f>IF(J9="￥80000",H9,0)</f>
        <v>0</v>
      </c>
      <c r="T9" s="39">
        <f>IF(J28="￥50000",H28,0)</f>
        <v>0</v>
      </c>
      <c r="U9" s="39">
        <f>IF(J28="￥20000",H28,0)</f>
        <v>0</v>
      </c>
      <c r="V9" s="39">
        <f>IF(J28="￥80000",H28,0)</f>
        <v>0</v>
      </c>
      <c r="X9" s="39">
        <f>IF(J47="￥50000",H47,0)</f>
        <v>0</v>
      </c>
      <c r="Y9" s="39">
        <f>IF(J47="￥20000",H47,0)</f>
        <v>0</v>
      </c>
      <c r="Z9" s="39">
        <f>IF(J47="￥80000",H47,0)</f>
        <v>0</v>
      </c>
    </row>
    <row r="10" spans="1:26" ht="25" customHeight="1" thickBot="1" x14ac:dyDescent="0.4">
      <c r="A10" s="60"/>
      <c r="B10" s="57"/>
      <c r="C10" s="57"/>
      <c r="D10" s="46"/>
      <c r="E10" s="61" t="s">
        <v>1</v>
      </c>
      <c r="F10" s="46"/>
      <c r="G10" s="61" t="s">
        <v>2</v>
      </c>
      <c r="H10" s="65">
        <f t="shared" si="0"/>
        <v>0</v>
      </c>
      <c r="I10" s="57"/>
      <c r="J10" s="85"/>
      <c r="K10" s="57"/>
      <c r="P10" s="39">
        <f t="shared" ref="P10:P16" si="1">IF(J10="￥50000",H10,0)</f>
        <v>0</v>
      </c>
      <c r="Q10" s="39">
        <f t="shared" ref="Q10:Q16" si="2">IF(J10="￥20000",H10,0)</f>
        <v>0</v>
      </c>
      <c r="R10" s="39">
        <f t="shared" ref="R10:R16" si="3">IF(J10="￥80000",H10,0)</f>
        <v>0</v>
      </c>
      <c r="T10" s="39">
        <f t="shared" ref="T10:T16" si="4">IF(J29="￥50000",H29,0)</f>
        <v>0</v>
      </c>
      <c r="U10" s="39">
        <f t="shared" ref="U10:U16" si="5">IF(J29="￥20000",H29,0)</f>
        <v>0</v>
      </c>
      <c r="V10" s="39">
        <f t="shared" ref="V10:V16" si="6">IF(J29="￥80000",H29,0)</f>
        <v>0</v>
      </c>
      <c r="X10" s="39">
        <f t="shared" ref="X10:X16" si="7">IF(J48="￥50000",H48,0)</f>
        <v>0</v>
      </c>
      <c r="Y10" s="39">
        <f t="shared" ref="Y10:Y16" si="8">IF(J48="￥20000",H48,0)</f>
        <v>0</v>
      </c>
      <c r="Z10" s="39">
        <f t="shared" ref="Z10:Z16" si="9">IF(J48="￥80000",H48,0)</f>
        <v>0</v>
      </c>
    </row>
    <row r="11" spans="1:26" ht="25" customHeight="1" thickBot="1" x14ac:dyDescent="0.4">
      <c r="A11" s="60"/>
      <c r="B11" s="57"/>
      <c r="C11" s="57"/>
      <c r="D11" s="46"/>
      <c r="E11" s="61" t="s">
        <v>1</v>
      </c>
      <c r="F11" s="46"/>
      <c r="G11" s="61" t="s">
        <v>2</v>
      </c>
      <c r="H11" s="65">
        <f t="shared" si="0"/>
        <v>0</v>
      </c>
      <c r="I11" s="57"/>
      <c r="J11" s="85"/>
      <c r="K11" s="57"/>
      <c r="P11" s="39">
        <f t="shared" si="1"/>
        <v>0</v>
      </c>
      <c r="Q11" s="39">
        <f t="shared" si="2"/>
        <v>0</v>
      </c>
      <c r="R11" s="39">
        <f t="shared" si="3"/>
        <v>0</v>
      </c>
      <c r="T11" s="39">
        <f t="shared" si="4"/>
        <v>0</v>
      </c>
      <c r="U11" s="39">
        <f t="shared" si="5"/>
        <v>0</v>
      </c>
      <c r="V11" s="39">
        <f t="shared" si="6"/>
        <v>0</v>
      </c>
      <c r="X11" s="39">
        <f t="shared" si="7"/>
        <v>0</v>
      </c>
      <c r="Y11" s="39">
        <f t="shared" si="8"/>
        <v>0</v>
      </c>
      <c r="Z11" s="39">
        <f t="shared" si="9"/>
        <v>0</v>
      </c>
    </row>
    <row r="12" spans="1:26" ht="25" customHeight="1" thickBot="1" x14ac:dyDescent="0.4">
      <c r="A12" s="60"/>
      <c r="B12" s="57"/>
      <c r="C12" s="57"/>
      <c r="D12" s="46"/>
      <c r="E12" s="61" t="s">
        <v>1</v>
      </c>
      <c r="F12" s="46"/>
      <c r="G12" s="61" t="s">
        <v>2</v>
      </c>
      <c r="H12" s="65">
        <f t="shared" si="0"/>
        <v>0</v>
      </c>
      <c r="I12" s="57"/>
      <c r="J12" s="85"/>
      <c r="K12" s="57"/>
      <c r="P12" s="39">
        <f t="shared" si="1"/>
        <v>0</v>
      </c>
      <c r="Q12" s="39">
        <f t="shared" si="2"/>
        <v>0</v>
      </c>
      <c r="R12" s="39">
        <f t="shared" si="3"/>
        <v>0</v>
      </c>
      <c r="T12" s="39">
        <f t="shared" si="4"/>
        <v>0</v>
      </c>
      <c r="U12" s="39">
        <f t="shared" si="5"/>
        <v>0</v>
      </c>
      <c r="V12" s="39">
        <f t="shared" si="6"/>
        <v>0</v>
      </c>
      <c r="X12" s="39">
        <f t="shared" si="7"/>
        <v>0</v>
      </c>
      <c r="Y12" s="39">
        <f t="shared" si="8"/>
        <v>0</v>
      </c>
      <c r="Z12" s="39">
        <f t="shared" si="9"/>
        <v>0</v>
      </c>
    </row>
    <row r="13" spans="1:26" ht="25" customHeight="1" thickBot="1" x14ac:dyDescent="0.4">
      <c r="A13" s="60"/>
      <c r="B13" s="57"/>
      <c r="C13" s="57"/>
      <c r="D13" s="46"/>
      <c r="E13" s="61" t="s">
        <v>1</v>
      </c>
      <c r="F13" s="46"/>
      <c r="G13" s="61" t="s">
        <v>2</v>
      </c>
      <c r="H13" s="65">
        <f t="shared" si="0"/>
        <v>0</v>
      </c>
      <c r="I13" s="57"/>
      <c r="J13" s="85"/>
      <c r="K13" s="57"/>
      <c r="P13" s="39">
        <f t="shared" si="1"/>
        <v>0</v>
      </c>
      <c r="Q13" s="39">
        <f t="shared" si="2"/>
        <v>0</v>
      </c>
      <c r="R13" s="39">
        <f t="shared" si="3"/>
        <v>0</v>
      </c>
      <c r="T13" s="39">
        <f t="shared" si="4"/>
        <v>0</v>
      </c>
      <c r="U13" s="39">
        <f t="shared" si="5"/>
        <v>0</v>
      </c>
      <c r="V13" s="39">
        <f t="shared" si="6"/>
        <v>0</v>
      </c>
      <c r="X13" s="39">
        <f t="shared" si="7"/>
        <v>0</v>
      </c>
      <c r="Y13" s="39">
        <f t="shared" si="8"/>
        <v>0</v>
      </c>
      <c r="Z13" s="39">
        <f t="shared" si="9"/>
        <v>0</v>
      </c>
    </row>
    <row r="14" spans="1:26" ht="25" customHeight="1" thickBot="1" x14ac:dyDescent="0.4">
      <c r="A14" s="60"/>
      <c r="B14" s="57"/>
      <c r="C14" s="57"/>
      <c r="D14" s="46"/>
      <c r="E14" s="61" t="s">
        <v>1</v>
      </c>
      <c r="F14" s="46"/>
      <c r="G14" s="61" t="s">
        <v>2</v>
      </c>
      <c r="H14" s="65">
        <f t="shared" si="0"/>
        <v>0</v>
      </c>
      <c r="I14" s="57"/>
      <c r="J14" s="85"/>
      <c r="K14" s="57"/>
      <c r="P14" s="39">
        <f t="shared" si="1"/>
        <v>0</v>
      </c>
      <c r="Q14" s="39">
        <f t="shared" si="2"/>
        <v>0</v>
      </c>
      <c r="R14" s="39">
        <f t="shared" si="3"/>
        <v>0</v>
      </c>
      <c r="T14" s="39">
        <f t="shared" si="4"/>
        <v>0</v>
      </c>
      <c r="U14" s="39">
        <f t="shared" si="5"/>
        <v>0</v>
      </c>
      <c r="V14" s="39">
        <f t="shared" si="6"/>
        <v>0</v>
      </c>
      <c r="X14" s="39">
        <f t="shared" si="7"/>
        <v>0</v>
      </c>
      <c r="Y14" s="39">
        <f t="shared" si="8"/>
        <v>0</v>
      </c>
      <c r="Z14" s="39">
        <f t="shared" si="9"/>
        <v>0</v>
      </c>
    </row>
    <row r="15" spans="1:26" ht="25" customHeight="1" thickBot="1" x14ac:dyDescent="0.4">
      <c r="A15" s="60"/>
      <c r="B15" s="57"/>
      <c r="C15" s="57"/>
      <c r="D15" s="46"/>
      <c r="E15" s="61" t="s">
        <v>1</v>
      </c>
      <c r="F15" s="46"/>
      <c r="G15" s="61" t="s">
        <v>2</v>
      </c>
      <c r="H15" s="65">
        <f t="shared" si="0"/>
        <v>0</v>
      </c>
      <c r="I15" s="57"/>
      <c r="J15" s="85"/>
      <c r="K15" s="57"/>
      <c r="P15" s="39">
        <f t="shared" si="1"/>
        <v>0</v>
      </c>
      <c r="Q15" s="39">
        <f t="shared" si="2"/>
        <v>0</v>
      </c>
      <c r="R15" s="39">
        <f t="shared" si="3"/>
        <v>0</v>
      </c>
      <c r="T15" s="39">
        <f t="shared" si="4"/>
        <v>0</v>
      </c>
      <c r="U15" s="39">
        <f t="shared" si="5"/>
        <v>0</v>
      </c>
      <c r="V15" s="39">
        <f t="shared" si="6"/>
        <v>0</v>
      </c>
      <c r="X15" s="39">
        <f t="shared" si="7"/>
        <v>0</v>
      </c>
      <c r="Y15" s="39">
        <f t="shared" si="8"/>
        <v>0</v>
      </c>
      <c r="Z15" s="39">
        <f t="shared" si="9"/>
        <v>0</v>
      </c>
    </row>
    <row r="16" spans="1:26" ht="25" customHeight="1" thickBot="1" x14ac:dyDescent="0.4">
      <c r="A16" s="60"/>
      <c r="B16" s="57"/>
      <c r="C16" s="57"/>
      <c r="D16" s="46"/>
      <c r="E16" s="61" t="s">
        <v>1</v>
      </c>
      <c r="F16" s="46"/>
      <c r="G16" s="61" t="s">
        <v>2</v>
      </c>
      <c r="H16" s="65">
        <f t="shared" si="0"/>
        <v>0</v>
      </c>
      <c r="I16" s="57"/>
      <c r="J16" s="85"/>
      <c r="K16" s="57"/>
      <c r="P16" s="39">
        <f t="shared" si="1"/>
        <v>0</v>
      </c>
      <c r="Q16" s="39">
        <f t="shared" si="2"/>
        <v>0</v>
      </c>
      <c r="R16" s="39">
        <f t="shared" si="3"/>
        <v>0</v>
      </c>
      <c r="T16" s="39">
        <f t="shared" si="4"/>
        <v>0</v>
      </c>
      <c r="U16" s="39">
        <f t="shared" si="5"/>
        <v>0</v>
      </c>
      <c r="V16" s="39">
        <f t="shared" si="6"/>
        <v>0</v>
      </c>
      <c r="X16" s="39">
        <f t="shared" si="7"/>
        <v>0</v>
      </c>
      <c r="Y16" s="39">
        <f t="shared" si="8"/>
        <v>0</v>
      </c>
      <c r="Z16" s="39">
        <f t="shared" si="9"/>
        <v>0</v>
      </c>
    </row>
    <row r="17" spans="1:26" ht="10" customHeight="1" x14ac:dyDescent="0.35">
      <c r="A17" s="60"/>
      <c r="B17" s="57"/>
      <c r="C17" s="57"/>
      <c r="D17" s="57"/>
      <c r="E17" s="60"/>
      <c r="F17" s="57"/>
      <c r="G17" s="60"/>
      <c r="H17" s="57"/>
      <c r="I17" s="57"/>
      <c r="J17" s="57"/>
      <c r="K17" s="57"/>
      <c r="P17" s="39">
        <f>SUM(P9:P16)/1000</f>
        <v>0</v>
      </c>
      <c r="Q17" s="39">
        <f>SUM(Q9:Q16)/1000</f>
        <v>0</v>
      </c>
      <c r="R17" s="39">
        <f>SUM(R9:R16)/1000</f>
        <v>0</v>
      </c>
      <c r="T17" s="39">
        <f>SUM(T9:T16)/1000</f>
        <v>0</v>
      </c>
      <c r="U17" s="39">
        <f>SUM(U9:U16)/1000</f>
        <v>0</v>
      </c>
      <c r="V17" s="39">
        <f>SUM(V9:V16)/1000</f>
        <v>0</v>
      </c>
      <c r="X17" s="39">
        <f>SUM(X9:X16)/1000</f>
        <v>0</v>
      </c>
      <c r="Y17" s="39">
        <f>SUM(Y9:Y16)/1000</f>
        <v>0</v>
      </c>
      <c r="Z17" s="39">
        <f>SUM(Z9:Z16)/1000</f>
        <v>0</v>
      </c>
    </row>
    <row r="18" spans="1:26" ht="35.5" thickBot="1" x14ac:dyDescent="0.65">
      <c r="A18" s="60"/>
      <c r="B18" s="57"/>
      <c r="C18" s="57"/>
      <c r="D18" s="22" t="s">
        <v>17</v>
      </c>
      <c r="E18" s="60"/>
      <c r="F18" s="57"/>
      <c r="G18" s="60"/>
      <c r="H18" s="20" t="s">
        <v>36</v>
      </c>
      <c r="I18" s="15"/>
      <c r="J18" s="20" t="s">
        <v>37</v>
      </c>
      <c r="K18" s="57"/>
      <c r="P18" s="39">
        <f>IFERROR(ROUND(F21*P17/D19,3),0)</f>
        <v>0</v>
      </c>
      <c r="Q18" s="39">
        <f>IFERROR(ROUND(F21*Q17/D19,3),0)</f>
        <v>0</v>
      </c>
      <c r="R18" s="39">
        <f>IFERROR(ROUND(F21*R17/D19,3),0)</f>
        <v>0</v>
      </c>
      <c r="T18" s="39">
        <f>IFERROR(ROUND(F40*T17/D38,3),0)</f>
        <v>0</v>
      </c>
      <c r="U18" s="39">
        <f>IFERROR(ROUND(F40*U17/D38,3),0)</f>
        <v>0</v>
      </c>
      <c r="V18" s="39">
        <f>IFERROR(ROUND(F21*V17/D19,3),0)</f>
        <v>0</v>
      </c>
      <c r="X18" s="39">
        <f>IFERROR(ROUND(F59*X17/D57,3),0)</f>
        <v>0</v>
      </c>
      <c r="Y18" s="39">
        <f>IFERROR(ROUND(F59*Y17/D57,3),0)</f>
        <v>0</v>
      </c>
      <c r="Z18" s="39">
        <f>IFERROR(ROUND(F21*Z17/D19,3),0)</f>
        <v>0</v>
      </c>
    </row>
    <row r="19" spans="1:26" ht="25" customHeight="1" thickBot="1" x14ac:dyDescent="0.4">
      <c r="A19" s="60"/>
      <c r="B19" s="57"/>
      <c r="C19" s="57"/>
      <c r="D19" s="65">
        <f>SUM(H9:H16)/1000</f>
        <v>0</v>
      </c>
      <c r="E19" s="57"/>
      <c r="F19" s="57"/>
      <c r="G19" s="57"/>
      <c r="H19" s="38"/>
      <c r="I19" s="15"/>
      <c r="J19" s="38"/>
      <c r="K19" s="57"/>
      <c r="P19" s="39">
        <f>IFERROR(ROUND(SUM(P18,T18,X18),3),0)</f>
        <v>0</v>
      </c>
      <c r="Q19" s="39">
        <f>IFERROR(ROUND(SUM(Q18,U18,Y18),3),0)</f>
        <v>0</v>
      </c>
      <c r="R19" s="39">
        <f>IFERROR(ROUND(SUM(R18,V18,Z18),3),0)</f>
        <v>0</v>
      </c>
    </row>
    <row r="20" spans="1:26" ht="25" customHeight="1" thickBot="1" x14ac:dyDescent="0.65">
      <c r="A20" s="60"/>
      <c r="B20" s="57"/>
      <c r="C20" s="57"/>
      <c r="D20" s="100" t="s">
        <v>46</v>
      </c>
      <c r="E20" s="100"/>
      <c r="F20" s="59" t="s">
        <v>28</v>
      </c>
      <c r="G20" s="57"/>
      <c r="H20" s="57"/>
      <c r="I20" s="57"/>
      <c r="J20" s="57"/>
      <c r="K20" s="57"/>
      <c r="P20" s="39">
        <f>IFERROR(ROUND(P19,2)*50000,0)</f>
        <v>0</v>
      </c>
      <c r="Q20" s="39">
        <f>IFERROR(ROUND(Q19,2)*20000,0)</f>
        <v>0</v>
      </c>
      <c r="R20" s="39">
        <f>IFERROR(ROUND(R19,2)*80000,0)</f>
        <v>0</v>
      </c>
    </row>
    <row r="21" spans="1:26" ht="25" customHeight="1" thickBot="1" x14ac:dyDescent="0.4">
      <c r="A21" s="60"/>
      <c r="B21" s="57"/>
      <c r="C21" s="57"/>
      <c r="D21" s="46"/>
      <c r="E21" s="57"/>
      <c r="F21" s="65">
        <f>MIN(D21,D19)</f>
        <v>0</v>
      </c>
      <c r="G21" s="57"/>
      <c r="H21" s="57"/>
      <c r="I21" s="57"/>
      <c r="J21" s="57"/>
      <c r="K21" s="57"/>
      <c r="P21" s="39">
        <f>ROUND(SUM(IF(H19="設置あり",F21,0),IF(H38="設置あり",F40,0),IF(H57="設置あり",F59,0)),2)*10000</f>
        <v>0</v>
      </c>
      <c r="Q21" s="39">
        <f>ROUND(SUM(IF(J19="設置あり",F21,0),IF(J38="設置あり",F40,0),IF(J57="設置あり",F59,0)),2)*20000</f>
        <v>0</v>
      </c>
      <c r="T21" s="39">
        <f>SUM(P21,Q21)</f>
        <v>0</v>
      </c>
    </row>
    <row r="22" spans="1:26" ht="10" customHeight="1" x14ac:dyDescent="0.6">
      <c r="A22" s="60"/>
      <c r="B22" s="57"/>
      <c r="C22" s="57"/>
      <c r="D22" s="59"/>
      <c r="E22" s="57"/>
      <c r="F22" s="57"/>
      <c r="G22" s="57"/>
      <c r="H22" s="59"/>
      <c r="I22" s="57"/>
      <c r="J22" s="57"/>
      <c r="K22" s="57"/>
    </row>
    <row r="23" spans="1:26" ht="10" customHeight="1" x14ac:dyDescent="0.6">
      <c r="D23" s="47"/>
      <c r="H23" s="47"/>
    </row>
    <row r="24" spans="1:26" ht="25" customHeight="1" thickBot="1" x14ac:dyDescent="0.65">
      <c r="A24" s="60"/>
      <c r="B24" s="16"/>
      <c r="C24" s="57"/>
      <c r="D24" s="82" t="s">
        <v>59</v>
      </c>
      <c r="E24" s="57"/>
      <c r="F24" s="57"/>
      <c r="G24" s="57"/>
      <c r="H24" s="57"/>
      <c r="I24" s="57"/>
      <c r="J24" s="57"/>
      <c r="K24" s="57"/>
    </row>
    <row r="25" spans="1:26" ht="25" customHeight="1" thickBot="1" x14ac:dyDescent="0.4">
      <c r="A25" s="60"/>
      <c r="B25" s="16" t="s">
        <v>33</v>
      </c>
      <c r="C25" s="57"/>
      <c r="D25" s="41"/>
      <c r="E25" s="57"/>
      <c r="F25" s="57"/>
      <c r="G25" s="57"/>
      <c r="H25" s="57"/>
      <c r="I25" s="57"/>
      <c r="J25" s="57"/>
      <c r="K25" s="57"/>
    </row>
    <row r="26" spans="1:26" ht="10" customHeight="1" x14ac:dyDescent="0.35">
      <c r="A26" s="60"/>
      <c r="B26" s="57"/>
      <c r="C26" s="57"/>
      <c r="D26" s="57"/>
      <c r="E26" s="57"/>
      <c r="F26" s="57"/>
      <c r="G26" s="57"/>
      <c r="H26" s="57"/>
      <c r="I26" s="57"/>
      <c r="J26" s="64"/>
      <c r="K26" s="57"/>
    </row>
    <row r="27" spans="1:26" ht="25" customHeight="1" thickBot="1" x14ac:dyDescent="0.4">
      <c r="A27" s="60"/>
      <c r="B27" s="57"/>
      <c r="C27" s="57"/>
      <c r="D27" s="17" t="s">
        <v>35</v>
      </c>
      <c r="E27" s="16"/>
      <c r="F27" s="17" t="s">
        <v>26</v>
      </c>
      <c r="G27" s="16"/>
      <c r="H27" s="17" t="s">
        <v>27</v>
      </c>
      <c r="I27" s="15"/>
      <c r="J27" s="21" t="s">
        <v>45</v>
      </c>
      <c r="K27" s="57"/>
    </row>
    <row r="28" spans="1:26" ht="25" customHeight="1" thickBot="1" x14ac:dyDescent="0.4">
      <c r="A28" s="60"/>
      <c r="B28" s="57"/>
      <c r="C28" s="57"/>
      <c r="D28" s="46"/>
      <c r="E28" s="61" t="s">
        <v>1</v>
      </c>
      <c r="F28" s="46"/>
      <c r="G28" s="61" t="s">
        <v>2</v>
      </c>
      <c r="H28" s="65">
        <f t="shared" ref="H28:H35" si="10">D28*F28</f>
        <v>0</v>
      </c>
      <c r="I28" s="57"/>
      <c r="J28" s="85"/>
      <c r="K28" s="57"/>
    </row>
    <row r="29" spans="1:26" ht="25" customHeight="1" thickBot="1" x14ac:dyDescent="0.4">
      <c r="A29" s="60"/>
      <c r="B29" s="57"/>
      <c r="C29" s="57"/>
      <c r="D29" s="46"/>
      <c r="E29" s="61" t="s">
        <v>1</v>
      </c>
      <c r="F29" s="46"/>
      <c r="G29" s="61" t="s">
        <v>2</v>
      </c>
      <c r="H29" s="65">
        <f t="shared" si="10"/>
        <v>0</v>
      </c>
      <c r="I29" s="57"/>
      <c r="J29" s="85"/>
      <c r="K29" s="57"/>
    </row>
    <row r="30" spans="1:26" ht="25" customHeight="1" thickBot="1" x14ac:dyDescent="0.4">
      <c r="A30" s="60"/>
      <c r="B30" s="57"/>
      <c r="C30" s="57"/>
      <c r="D30" s="46"/>
      <c r="E30" s="61" t="s">
        <v>1</v>
      </c>
      <c r="F30" s="46"/>
      <c r="G30" s="61" t="s">
        <v>2</v>
      </c>
      <c r="H30" s="65">
        <f t="shared" si="10"/>
        <v>0</v>
      </c>
      <c r="I30" s="57"/>
      <c r="J30" s="85"/>
      <c r="K30" s="57"/>
    </row>
    <row r="31" spans="1:26" ht="25" customHeight="1" thickBot="1" x14ac:dyDescent="0.4">
      <c r="A31" s="60"/>
      <c r="B31" s="57"/>
      <c r="C31" s="57"/>
      <c r="D31" s="46"/>
      <c r="E31" s="61" t="s">
        <v>1</v>
      </c>
      <c r="F31" s="46"/>
      <c r="G31" s="61" t="s">
        <v>2</v>
      </c>
      <c r="H31" s="65">
        <f t="shared" si="10"/>
        <v>0</v>
      </c>
      <c r="I31" s="57"/>
      <c r="J31" s="85"/>
      <c r="K31" s="57"/>
      <c r="O31" s="42"/>
    </row>
    <row r="32" spans="1:26" ht="25" customHeight="1" thickBot="1" x14ac:dyDescent="0.4">
      <c r="A32" s="60"/>
      <c r="B32" s="57"/>
      <c r="C32" s="57"/>
      <c r="D32" s="46"/>
      <c r="E32" s="61" t="s">
        <v>1</v>
      </c>
      <c r="F32" s="46"/>
      <c r="G32" s="61" t="s">
        <v>2</v>
      </c>
      <c r="H32" s="65">
        <f t="shared" si="10"/>
        <v>0</v>
      </c>
      <c r="I32" s="57"/>
      <c r="J32" s="85"/>
      <c r="K32" s="57"/>
    </row>
    <row r="33" spans="1:11" ht="25" customHeight="1" thickBot="1" x14ac:dyDescent="0.4">
      <c r="A33" s="60"/>
      <c r="B33" s="57"/>
      <c r="C33" s="57"/>
      <c r="D33" s="46"/>
      <c r="E33" s="61" t="s">
        <v>1</v>
      </c>
      <c r="F33" s="46"/>
      <c r="G33" s="61" t="s">
        <v>2</v>
      </c>
      <c r="H33" s="65">
        <f t="shared" si="10"/>
        <v>0</v>
      </c>
      <c r="I33" s="57"/>
      <c r="J33" s="85"/>
      <c r="K33" s="57"/>
    </row>
    <row r="34" spans="1:11" ht="25" customHeight="1" thickBot="1" x14ac:dyDescent="0.4">
      <c r="A34" s="60"/>
      <c r="B34" s="57"/>
      <c r="C34" s="57"/>
      <c r="D34" s="46"/>
      <c r="E34" s="61" t="s">
        <v>1</v>
      </c>
      <c r="F34" s="46"/>
      <c r="G34" s="61" t="s">
        <v>2</v>
      </c>
      <c r="H34" s="65">
        <f t="shared" si="10"/>
        <v>0</v>
      </c>
      <c r="I34" s="57"/>
      <c r="J34" s="85"/>
      <c r="K34" s="57"/>
    </row>
    <row r="35" spans="1:11" ht="25" customHeight="1" thickBot="1" x14ac:dyDescent="0.4">
      <c r="A35" s="60"/>
      <c r="B35" s="57"/>
      <c r="C35" s="57"/>
      <c r="D35" s="46"/>
      <c r="E35" s="61" t="s">
        <v>1</v>
      </c>
      <c r="F35" s="46"/>
      <c r="G35" s="61" t="s">
        <v>2</v>
      </c>
      <c r="H35" s="65">
        <f t="shared" si="10"/>
        <v>0</v>
      </c>
      <c r="I35" s="57"/>
      <c r="J35" s="85"/>
      <c r="K35" s="57"/>
    </row>
    <row r="36" spans="1:11" ht="10" customHeight="1" x14ac:dyDescent="0.35">
      <c r="A36" s="60"/>
      <c r="B36" s="57"/>
      <c r="C36" s="57"/>
      <c r="D36" s="57"/>
      <c r="E36" s="60"/>
      <c r="F36" s="57"/>
      <c r="G36" s="60"/>
      <c r="H36" s="57"/>
      <c r="I36" s="57"/>
      <c r="J36" s="57"/>
      <c r="K36" s="57"/>
    </row>
    <row r="37" spans="1:11" ht="35.5" thickBot="1" x14ac:dyDescent="0.65">
      <c r="A37" s="60"/>
      <c r="B37" s="57"/>
      <c r="C37" s="57"/>
      <c r="D37" s="22" t="s">
        <v>17</v>
      </c>
      <c r="E37" s="60"/>
      <c r="F37" s="57"/>
      <c r="G37" s="60"/>
      <c r="H37" s="20" t="s">
        <v>36</v>
      </c>
      <c r="I37" s="15"/>
      <c r="J37" s="20" t="s">
        <v>37</v>
      </c>
      <c r="K37" s="57"/>
    </row>
    <row r="38" spans="1:11" ht="25" customHeight="1" thickBot="1" x14ac:dyDescent="0.4">
      <c r="A38" s="60"/>
      <c r="B38" s="57"/>
      <c r="C38" s="57"/>
      <c r="D38" s="65">
        <f>SUM(H28:H35)/1000</f>
        <v>0</v>
      </c>
      <c r="E38" s="57"/>
      <c r="F38" s="57"/>
      <c r="G38" s="57"/>
      <c r="H38" s="38"/>
      <c r="I38" s="15"/>
      <c r="J38" s="38"/>
      <c r="K38" s="57"/>
    </row>
    <row r="39" spans="1:11" ht="25" customHeight="1" thickBot="1" x14ac:dyDescent="0.65">
      <c r="A39" s="60"/>
      <c r="B39" s="57"/>
      <c r="C39" s="57"/>
      <c r="D39" s="100" t="s">
        <v>46</v>
      </c>
      <c r="E39" s="100"/>
      <c r="F39" s="59" t="s">
        <v>29</v>
      </c>
      <c r="G39" s="57"/>
      <c r="H39" s="57"/>
      <c r="I39" s="57"/>
      <c r="J39" s="57"/>
      <c r="K39" s="57"/>
    </row>
    <row r="40" spans="1:11" ht="25" customHeight="1" thickBot="1" x14ac:dyDescent="0.4">
      <c r="A40" s="60"/>
      <c r="B40" s="57"/>
      <c r="C40" s="57"/>
      <c r="D40" s="46"/>
      <c r="E40" s="57"/>
      <c r="F40" s="65">
        <f>MIN(D40,D38)</f>
        <v>0</v>
      </c>
      <c r="G40" s="57"/>
      <c r="H40" s="57"/>
      <c r="I40" s="57"/>
      <c r="J40" s="57"/>
      <c r="K40" s="57"/>
    </row>
    <row r="41" spans="1:11" ht="10" customHeight="1" x14ac:dyDescent="0.35">
      <c r="A41" s="60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t="10" customHeight="1" x14ac:dyDescent="0.35"/>
    <row r="43" spans="1:11" ht="25" customHeight="1" thickBot="1" x14ac:dyDescent="0.65">
      <c r="A43" s="60"/>
      <c r="B43" s="16"/>
      <c r="C43" s="57"/>
      <c r="D43" s="82" t="s">
        <v>59</v>
      </c>
      <c r="E43" s="60"/>
      <c r="F43" s="57"/>
      <c r="G43" s="60"/>
      <c r="H43" s="57"/>
      <c r="I43" s="57"/>
      <c r="J43" s="57"/>
      <c r="K43" s="57"/>
    </row>
    <row r="44" spans="1:11" ht="25" customHeight="1" thickBot="1" x14ac:dyDescent="0.4">
      <c r="A44" s="60"/>
      <c r="B44" s="16" t="s">
        <v>34</v>
      </c>
      <c r="C44" s="57"/>
      <c r="D44" s="41"/>
      <c r="E44" s="60"/>
      <c r="F44" s="57"/>
      <c r="G44" s="60"/>
      <c r="H44" s="57"/>
      <c r="I44" s="57"/>
      <c r="J44" s="57"/>
      <c r="K44" s="57"/>
    </row>
    <row r="45" spans="1:11" ht="10" customHeight="1" x14ac:dyDescent="0.35">
      <c r="A45" s="60"/>
      <c r="B45" s="57"/>
      <c r="C45" s="57"/>
      <c r="D45" s="57"/>
      <c r="E45" s="57"/>
      <c r="F45" s="57"/>
      <c r="G45" s="57"/>
      <c r="H45" s="57"/>
      <c r="I45" s="57"/>
      <c r="J45" s="64"/>
      <c r="K45" s="57"/>
    </row>
    <row r="46" spans="1:11" ht="25" customHeight="1" thickBot="1" x14ac:dyDescent="0.4">
      <c r="A46" s="60"/>
      <c r="B46" s="57"/>
      <c r="C46" s="57"/>
      <c r="D46" s="17" t="s">
        <v>35</v>
      </c>
      <c r="E46" s="16"/>
      <c r="F46" s="17" t="s">
        <v>26</v>
      </c>
      <c r="G46" s="16"/>
      <c r="H46" s="17" t="s">
        <v>27</v>
      </c>
      <c r="I46" s="15"/>
      <c r="J46" s="21" t="s">
        <v>45</v>
      </c>
      <c r="K46" s="57"/>
    </row>
    <row r="47" spans="1:11" ht="25" customHeight="1" thickBot="1" x14ac:dyDescent="0.4">
      <c r="A47" s="60"/>
      <c r="B47" s="57"/>
      <c r="C47" s="57"/>
      <c r="D47" s="46"/>
      <c r="E47" s="61" t="s">
        <v>1</v>
      </c>
      <c r="F47" s="46"/>
      <c r="G47" s="61" t="s">
        <v>2</v>
      </c>
      <c r="H47" s="65">
        <f t="shared" ref="H47:H54" si="11">D47*F47</f>
        <v>0</v>
      </c>
      <c r="I47" s="57"/>
      <c r="J47" s="85"/>
      <c r="K47" s="57"/>
    </row>
    <row r="48" spans="1:11" ht="25" customHeight="1" thickBot="1" x14ac:dyDescent="0.4">
      <c r="A48" s="60"/>
      <c r="B48" s="57"/>
      <c r="C48" s="57"/>
      <c r="D48" s="46"/>
      <c r="E48" s="61" t="s">
        <v>1</v>
      </c>
      <c r="F48" s="46"/>
      <c r="G48" s="61" t="s">
        <v>2</v>
      </c>
      <c r="H48" s="65">
        <f t="shared" si="11"/>
        <v>0</v>
      </c>
      <c r="I48" s="57"/>
      <c r="J48" s="85"/>
      <c r="K48" s="57"/>
    </row>
    <row r="49" spans="1:11" ht="25" customHeight="1" thickBot="1" x14ac:dyDescent="0.4">
      <c r="A49" s="60"/>
      <c r="B49" s="57"/>
      <c r="C49" s="57"/>
      <c r="D49" s="46"/>
      <c r="E49" s="61" t="s">
        <v>1</v>
      </c>
      <c r="F49" s="46"/>
      <c r="G49" s="61" t="s">
        <v>2</v>
      </c>
      <c r="H49" s="65">
        <f t="shared" si="11"/>
        <v>0</v>
      </c>
      <c r="I49" s="57"/>
      <c r="J49" s="85"/>
      <c r="K49" s="57"/>
    </row>
    <row r="50" spans="1:11" ht="25" customHeight="1" thickBot="1" x14ac:dyDescent="0.4">
      <c r="A50" s="60"/>
      <c r="B50" s="57"/>
      <c r="C50" s="57"/>
      <c r="D50" s="46"/>
      <c r="E50" s="61" t="s">
        <v>1</v>
      </c>
      <c r="F50" s="46"/>
      <c r="G50" s="61" t="s">
        <v>2</v>
      </c>
      <c r="H50" s="65">
        <f t="shared" si="11"/>
        <v>0</v>
      </c>
      <c r="I50" s="57"/>
      <c r="J50" s="85"/>
      <c r="K50" s="57"/>
    </row>
    <row r="51" spans="1:11" ht="25" customHeight="1" thickBot="1" x14ac:dyDescent="0.4">
      <c r="A51" s="60"/>
      <c r="B51" s="57"/>
      <c r="C51" s="57"/>
      <c r="D51" s="46"/>
      <c r="E51" s="61" t="s">
        <v>1</v>
      </c>
      <c r="F51" s="46"/>
      <c r="G51" s="61" t="s">
        <v>2</v>
      </c>
      <c r="H51" s="65">
        <f t="shared" si="11"/>
        <v>0</v>
      </c>
      <c r="I51" s="57"/>
      <c r="J51" s="85"/>
      <c r="K51" s="57"/>
    </row>
    <row r="52" spans="1:11" ht="25" customHeight="1" thickBot="1" x14ac:dyDescent="0.4">
      <c r="A52" s="60"/>
      <c r="B52" s="57"/>
      <c r="C52" s="57"/>
      <c r="D52" s="46"/>
      <c r="E52" s="61" t="s">
        <v>1</v>
      </c>
      <c r="F52" s="46"/>
      <c r="G52" s="61" t="s">
        <v>2</v>
      </c>
      <c r="H52" s="65">
        <f t="shared" si="11"/>
        <v>0</v>
      </c>
      <c r="I52" s="57"/>
      <c r="J52" s="85"/>
      <c r="K52" s="57"/>
    </row>
    <row r="53" spans="1:11" ht="25" customHeight="1" thickBot="1" x14ac:dyDescent="0.4">
      <c r="A53" s="60"/>
      <c r="B53" s="57"/>
      <c r="C53" s="57"/>
      <c r="D53" s="46"/>
      <c r="E53" s="61" t="s">
        <v>1</v>
      </c>
      <c r="F53" s="46"/>
      <c r="G53" s="61" t="s">
        <v>2</v>
      </c>
      <c r="H53" s="65">
        <f t="shared" si="11"/>
        <v>0</v>
      </c>
      <c r="I53" s="57"/>
      <c r="J53" s="85"/>
      <c r="K53" s="57"/>
    </row>
    <row r="54" spans="1:11" ht="25" customHeight="1" thickBot="1" x14ac:dyDescent="0.4">
      <c r="A54" s="60"/>
      <c r="B54" s="57"/>
      <c r="C54" s="57"/>
      <c r="D54" s="46"/>
      <c r="E54" s="61" t="s">
        <v>1</v>
      </c>
      <c r="F54" s="46"/>
      <c r="G54" s="61" t="s">
        <v>2</v>
      </c>
      <c r="H54" s="65">
        <f t="shared" si="11"/>
        <v>0</v>
      </c>
      <c r="I54" s="57"/>
      <c r="J54" s="85"/>
      <c r="K54" s="57"/>
    </row>
    <row r="55" spans="1:11" ht="10" customHeight="1" x14ac:dyDescent="0.35">
      <c r="A55" s="60"/>
      <c r="B55" s="57"/>
      <c r="C55" s="57"/>
      <c r="D55" s="57"/>
      <c r="E55" s="60"/>
      <c r="F55" s="57"/>
      <c r="G55" s="60"/>
      <c r="H55" s="57"/>
      <c r="I55" s="57"/>
      <c r="J55" s="57"/>
      <c r="K55" s="57"/>
    </row>
    <row r="56" spans="1:11" ht="35.5" thickBot="1" x14ac:dyDescent="0.65">
      <c r="A56" s="60"/>
      <c r="B56" s="57"/>
      <c r="C56" s="57"/>
      <c r="D56" s="22" t="s">
        <v>17</v>
      </c>
      <c r="E56" s="60"/>
      <c r="F56" s="57"/>
      <c r="G56" s="60"/>
      <c r="H56" s="20" t="s">
        <v>36</v>
      </c>
      <c r="I56" s="15"/>
      <c r="J56" s="20" t="s">
        <v>37</v>
      </c>
      <c r="K56" s="57"/>
    </row>
    <row r="57" spans="1:11" ht="25" customHeight="1" thickBot="1" x14ac:dyDescent="0.4">
      <c r="A57" s="60"/>
      <c r="B57" s="57"/>
      <c r="C57" s="57"/>
      <c r="D57" s="65">
        <f>SUM(H47:H54)/1000</f>
        <v>0</v>
      </c>
      <c r="E57" s="57"/>
      <c r="F57" s="57"/>
      <c r="G57" s="57"/>
      <c r="H57" s="38"/>
      <c r="I57" s="15"/>
      <c r="J57" s="38"/>
      <c r="K57" s="57"/>
    </row>
    <row r="58" spans="1:11" ht="25" customHeight="1" thickBot="1" x14ac:dyDescent="0.65">
      <c r="A58" s="60"/>
      <c r="B58" s="57"/>
      <c r="C58" s="57"/>
      <c r="D58" s="100" t="s">
        <v>46</v>
      </c>
      <c r="E58" s="100"/>
      <c r="F58" s="59" t="s">
        <v>30</v>
      </c>
      <c r="G58" s="57"/>
      <c r="H58" s="57"/>
      <c r="I58" s="57"/>
      <c r="J58" s="57"/>
      <c r="K58" s="57"/>
    </row>
    <row r="59" spans="1:11" ht="25" customHeight="1" thickBot="1" x14ac:dyDescent="0.4">
      <c r="A59" s="60"/>
      <c r="B59" s="57"/>
      <c r="C59" s="57"/>
      <c r="D59" s="46"/>
      <c r="E59" s="57"/>
      <c r="F59" s="65">
        <f>MIN(D59,D57)</f>
        <v>0</v>
      </c>
      <c r="G59" s="57"/>
      <c r="H59" s="57"/>
      <c r="I59" s="57"/>
      <c r="J59" s="57"/>
      <c r="K59" s="57"/>
    </row>
    <row r="60" spans="1:11" ht="10" customHeight="1" x14ac:dyDescent="0.35">
      <c r="A60" s="60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t="10" customHeight="1" x14ac:dyDescent="0.35"/>
    <row r="62" spans="1:11" ht="33" customHeight="1" thickBot="1" x14ac:dyDescent="0.4">
      <c r="A62" s="66">
        <v>3</v>
      </c>
      <c r="B62" s="34" t="s">
        <v>18</v>
      </c>
      <c r="C62" s="102" t="s">
        <v>55</v>
      </c>
      <c r="D62" s="102"/>
      <c r="E62" s="102"/>
      <c r="F62" s="89" t="s">
        <v>19</v>
      </c>
      <c r="G62" s="89"/>
      <c r="H62" s="89" t="s">
        <v>20</v>
      </c>
      <c r="I62" s="89"/>
      <c r="J62" s="52" t="s">
        <v>48</v>
      </c>
      <c r="K62" s="52"/>
    </row>
    <row r="63" spans="1:11" ht="25" customHeight="1" thickBot="1" x14ac:dyDescent="0.4">
      <c r="A63" s="66"/>
      <c r="B63" s="83" t="s">
        <v>38</v>
      </c>
      <c r="C63" s="52"/>
      <c r="D63" s="69"/>
      <c r="E63" s="34" t="s">
        <v>49</v>
      </c>
      <c r="F63" s="69"/>
      <c r="G63" s="34" t="s">
        <v>49</v>
      </c>
      <c r="H63" s="69"/>
      <c r="I63" s="34" t="s">
        <v>50</v>
      </c>
      <c r="J63" s="48"/>
      <c r="K63" s="52"/>
    </row>
    <row r="64" spans="1:11" s="3" customFormat="1" ht="25" customHeight="1" thickBot="1" x14ac:dyDescent="0.7">
      <c r="A64" s="34"/>
      <c r="B64" s="83"/>
      <c r="C64" s="33"/>
      <c r="D64" s="88" t="s">
        <v>51</v>
      </c>
      <c r="E64" s="34"/>
      <c r="F64" s="78"/>
      <c r="G64" s="34"/>
      <c r="H64" s="78"/>
      <c r="I64" s="34"/>
      <c r="J64" s="78"/>
      <c r="K64" s="35"/>
    </row>
    <row r="65" spans="1:11" s="3" customFormat="1" ht="25" customHeight="1" thickTop="1" thickBot="1" x14ac:dyDescent="0.7">
      <c r="A65" s="34"/>
      <c r="B65" s="83"/>
      <c r="C65" s="34" t="s">
        <v>52</v>
      </c>
      <c r="D65" s="87">
        <f>SUM(D63,F63,H63)-J63</f>
        <v>0</v>
      </c>
      <c r="E65" s="34"/>
      <c r="F65" s="78"/>
      <c r="G65" s="34"/>
      <c r="H65" s="78"/>
      <c r="I65" s="34"/>
      <c r="J65" s="78"/>
      <c r="K65" s="35"/>
    </row>
    <row r="66" spans="1:11" s="3" customFormat="1" ht="10" customHeight="1" thickTop="1" x14ac:dyDescent="0.35">
      <c r="A66" s="34"/>
      <c r="B66" s="33"/>
      <c r="C66" s="33"/>
      <c r="D66" s="33"/>
      <c r="E66" s="33"/>
      <c r="F66" s="33"/>
      <c r="G66" s="33"/>
      <c r="H66" s="33"/>
      <c r="I66" s="33"/>
      <c r="J66" s="33"/>
      <c r="K66" s="33"/>
    </row>
    <row r="67" spans="1:11" s="3" customFormat="1" ht="10" customHeight="1" x14ac:dyDescent="0.35">
      <c r="A67" s="8"/>
    </row>
    <row r="68" spans="1:11" ht="25" customHeight="1" thickBot="1" x14ac:dyDescent="0.65">
      <c r="A68" s="86">
        <v>4</v>
      </c>
      <c r="B68" s="101" t="s">
        <v>56</v>
      </c>
      <c r="C68" s="95"/>
      <c r="D68" s="91" t="s">
        <v>54</v>
      </c>
      <c r="E68" s="95"/>
      <c r="F68" s="95"/>
      <c r="G68" s="95"/>
      <c r="H68" s="95"/>
      <c r="I68" s="95"/>
      <c r="J68" s="95"/>
      <c r="K68" s="95"/>
    </row>
    <row r="69" spans="1:11" ht="25" customHeight="1" thickBot="1" x14ac:dyDescent="0.4">
      <c r="A69" s="86"/>
      <c r="B69" s="101"/>
      <c r="C69" s="95"/>
      <c r="D69" s="69"/>
      <c r="E69" s="96"/>
      <c r="F69" s="97"/>
      <c r="G69" s="95"/>
      <c r="H69" s="97"/>
      <c r="I69" s="97"/>
      <c r="J69" s="97"/>
      <c r="K69" s="95"/>
    </row>
    <row r="70" spans="1:11" ht="10" customHeight="1" x14ac:dyDescent="0.35">
      <c r="A70" s="86"/>
      <c r="B70" s="90"/>
      <c r="C70" s="95"/>
      <c r="D70" s="95"/>
      <c r="E70" s="95"/>
      <c r="F70" s="95"/>
      <c r="G70" s="95"/>
      <c r="H70" s="95"/>
      <c r="I70" s="95"/>
      <c r="J70" s="95"/>
      <c r="K70" s="95"/>
    </row>
    <row r="71" spans="1:11" ht="10" customHeight="1" x14ac:dyDescent="0.6">
      <c r="D71" s="47"/>
      <c r="E71" s="42"/>
      <c r="G71" s="42"/>
      <c r="H71" s="47"/>
    </row>
    <row r="72" spans="1:11" ht="25" customHeight="1" x14ac:dyDescent="0.6">
      <c r="A72" s="54">
        <v>5</v>
      </c>
      <c r="B72" s="30" t="s">
        <v>21</v>
      </c>
      <c r="C72" s="53"/>
      <c r="D72" s="26" t="s">
        <v>47</v>
      </c>
      <c r="E72" s="53"/>
      <c r="F72" s="53"/>
      <c r="G72" s="53"/>
      <c r="H72" s="53"/>
      <c r="I72" s="53"/>
      <c r="J72" s="53"/>
      <c r="K72" s="53"/>
    </row>
    <row r="73" spans="1:11" ht="25" customHeight="1" x14ac:dyDescent="0.35">
      <c r="A73" s="54"/>
      <c r="B73" s="23" t="s">
        <v>22</v>
      </c>
      <c r="C73" s="53"/>
      <c r="D73" s="72">
        <f>ROUND(SUM(F21,F40,F59),2)</f>
        <v>0</v>
      </c>
      <c r="E73" s="53"/>
      <c r="F73" s="53"/>
      <c r="G73" s="53"/>
      <c r="H73" s="53"/>
      <c r="I73" s="53"/>
      <c r="J73" s="53"/>
      <c r="K73" s="53"/>
    </row>
    <row r="74" spans="1:11" ht="25" customHeight="1" x14ac:dyDescent="0.6">
      <c r="A74" s="54"/>
      <c r="B74" s="53"/>
      <c r="C74" s="53"/>
      <c r="D74" s="56" t="s">
        <v>42</v>
      </c>
      <c r="E74" s="53"/>
      <c r="F74" s="56" t="s">
        <v>6</v>
      </c>
      <c r="G74" s="53"/>
      <c r="H74" s="53"/>
      <c r="I74" s="53"/>
      <c r="J74" s="53"/>
      <c r="K74" s="53"/>
    </row>
    <row r="75" spans="1:11" ht="25" customHeight="1" x14ac:dyDescent="0.35">
      <c r="A75" s="54"/>
      <c r="B75" s="53"/>
      <c r="C75" s="53"/>
      <c r="D75" s="73">
        <f>IFERROR(ROUNDDOWN(MIN(D63,IF(AND(F2="新築",D73&lt;=3.6,D73*120000&lt;360000),D73*120000,IF(AND(F2="新築",D73&lt;=3.6,D73*120000&gt;=360000),360000,IF(AND(F2="新築",D73&gt;3.6),D73*100000,IF(AND(F2="既存",D73&lt;=3.75,F21*150000&lt;450000),D73*150000,IF(AND(F2="既存",D73&lt;=3.75,D73*150000&gt;=450000),450000,IF(AND(F2="既存",D73&gt;3.75),D73*120000,""))))))),-3),0)</f>
        <v>0</v>
      </c>
      <c r="E75" s="53"/>
      <c r="F75" s="73">
        <f>ROUNDDOWN(SUM(P20,Q20,R20,T21),-3)</f>
        <v>0</v>
      </c>
      <c r="G75" s="53"/>
      <c r="H75" s="53"/>
      <c r="I75" s="53"/>
      <c r="J75" s="53"/>
      <c r="K75" s="53"/>
    </row>
    <row r="76" spans="1:11" ht="25" customHeight="1" x14ac:dyDescent="0.6">
      <c r="A76" s="54"/>
      <c r="B76" s="53"/>
      <c r="C76" s="53"/>
      <c r="D76" s="56" t="s">
        <v>7</v>
      </c>
      <c r="E76" s="53"/>
      <c r="F76" s="56" t="s">
        <v>8</v>
      </c>
      <c r="G76" s="53"/>
      <c r="H76" s="71" t="s">
        <v>9</v>
      </c>
      <c r="I76" s="53"/>
      <c r="J76" s="53"/>
      <c r="K76" s="53"/>
    </row>
    <row r="77" spans="1:11" ht="25" customHeight="1" x14ac:dyDescent="0.35">
      <c r="A77" s="54"/>
      <c r="B77" s="53"/>
      <c r="C77" s="53"/>
      <c r="D77" s="73">
        <f>ROUNDDOWN(IF(F63="",0,MIN(IF(AND(F2="既存",D2="戸建",U2&gt;0),U2*100000,IF(AND(D2="集合",U2&gt;0),U2*200000,0)),F63)),-3)</f>
        <v>0</v>
      </c>
      <c r="E77" s="54"/>
      <c r="F77" s="73">
        <f>ROUNDDOWN(IF(H63="",0,MIN(IF(AND(F2="既存",U2&gt;0),U2*180000,0),H63)),-3)</f>
        <v>0</v>
      </c>
      <c r="G77" s="53"/>
      <c r="H77" s="73">
        <f>ROUNDDOWN(D75+F75+D77+F77,-3)</f>
        <v>0</v>
      </c>
      <c r="I77" s="53"/>
      <c r="J77" s="53"/>
      <c r="K77" s="53"/>
    </row>
    <row r="78" spans="1:11" ht="25" customHeight="1" thickBot="1" x14ac:dyDescent="0.65">
      <c r="A78" s="54"/>
      <c r="B78" s="53"/>
      <c r="C78" s="53"/>
      <c r="D78" s="26" t="s">
        <v>53</v>
      </c>
      <c r="E78" s="53"/>
      <c r="F78" s="25" t="s">
        <v>23</v>
      </c>
      <c r="G78" s="53"/>
      <c r="H78" s="56" t="s">
        <v>43</v>
      </c>
      <c r="I78" s="53"/>
      <c r="J78" s="70" t="s">
        <v>24</v>
      </c>
      <c r="K78" s="53"/>
    </row>
    <row r="79" spans="1:11" ht="25" customHeight="1" thickTop="1" thickBot="1" x14ac:dyDescent="0.4">
      <c r="A79" s="54"/>
      <c r="B79" s="53"/>
      <c r="C79" s="53"/>
      <c r="D79" s="73">
        <f>D65-D69</f>
        <v>0</v>
      </c>
      <c r="E79" s="54"/>
      <c r="F79" s="73">
        <f>ROUNDDOWN(MIN(H77,D79),-3)</f>
        <v>0</v>
      </c>
      <c r="G79" s="53"/>
      <c r="H79" s="73">
        <f>IF(AND(H2="瑕疵保険あり",F2="既存"),7000,0)</f>
        <v>0</v>
      </c>
      <c r="I79" s="53"/>
      <c r="J79" s="74">
        <f>SUM(F79,H79)</f>
        <v>0</v>
      </c>
      <c r="K79" s="53"/>
    </row>
    <row r="80" spans="1:11" ht="10" customHeight="1" thickTop="1" x14ac:dyDescent="0.35">
      <c r="A80" s="54"/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5:7" ht="26.25" customHeight="1" x14ac:dyDescent="0.35"/>
    <row r="82" spans="5:7" ht="26.25" customHeight="1" x14ac:dyDescent="0.35"/>
    <row r="83" spans="5:7" ht="26.25" customHeight="1" x14ac:dyDescent="0.35"/>
    <row r="84" spans="5:7" ht="26.25" customHeight="1" x14ac:dyDescent="0.35"/>
    <row r="85" spans="5:7" ht="26.25" customHeight="1" x14ac:dyDescent="0.35">
      <c r="E85" s="42"/>
      <c r="G85" s="42"/>
    </row>
    <row r="86" spans="5:7" ht="26.25" customHeight="1" x14ac:dyDescent="0.35">
      <c r="E86" s="42"/>
      <c r="G86" s="42"/>
    </row>
    <row r="87" spans="5:7" ht="26.25" customHeight="1" x14ac:dyDescent="0.35">
      <c r="E87" s="42"/>
      <c r="G87" s="42"/>
    </row>
    <row r="88" spans="5:7" ht="26.25" customHeight="1" x14ac:dyDescent="0.35">
      <c r="E88" s="42"/>
      <c r="G88" s="42"/>
    </row>
    <row r="89" spans="5:7" ht="26.25" customHeight="1" x14ac:dyDescent="0.35">
      <c r="E89" s="42"/>
      <c r="G89" s="42"/>
    </row>
    <row r="90" spans="5:7" ht="26.25" customHeight="1" x14ac:dyDescent="0.35">
      <c r="E90" s="42"/>
      <c r="G90" s="42"/>
    </row>
    <row r="91" spans="5:7" ht="26.25" customHeight="1" x14ac:dyDescent="0.35">
      <c r="E91" s="42"/>
      <c r="G91" s="42"/>
    </row>
    <row r="92" spans="5:7" ht="26.25" customHeight="1" x14ac:dyDescent="0.35">
      <c r="E92" s="42"/>
      <c r="G92" s="42"/>
    </row>
    <row r="93" spans="5:7" ht="26.25" customHeight="1" x14ac:dyDescent="0.35">
      <c r="E93" s="42"/>
      <c r="G93" s="42"/>
    </row>
    <row r="94" spans="5:7" ht="26.25" customHeight="1" x14ac:dyDescent="0.35">
      <c r="E94" s="42"/>
      <c r="G94" s="42"/>
    </row>
    <row r="95" spans="5:7" ht="26.25" customHeight="1" x14ac:dyDescent="0.35">
      <c r="E95" s="42"/>
      <c r="G95" s="42"/>
    </row>
    <row r="96" spans="5:7" ht="26.25" customHeight="1" x14ac:dyDescent="0.35">
      <c r="E96" s="42"/>
      <c r="G96" s="42"/>
    </row>
    <row r="97" spans="5:7" ht="26.25" customHeight="1" x14ac:dyDescent="0.35">
      <c r="E97" s="42"/>
      <c r="G97" s="42"/>
    </row>
    <row r="98" spans="5:7" ht="26.25" customHeight="1" x14ac:dyDescent="0.35">
      <c r="E98" s="42"/>
      <c r="G98" s="42"/>
    </row>
    <row r="99" spans="5:7" ht="26.25" customHeight="1" x14ac:dyDescent="0.35">
      <c r="E99" s="42"/>
      <c r="G99" s="42"/>
    </row>
    <row r="100" spans="5:7" ht="26.25" customHeight="1" x14ac:dyDescent="0.35">
      <c r="E100" s="42"/>
      <c r="G100" s="42"/>
    </row>
    <row r="101" spans="5:7" ht="26.25" customHeight="1" x14ac:dyDescent="0.35">
      <c r="E101" s="42"/>
      <c r="G101" s="42"/>
    </row>
    <row r="102" spans="5:7" ht="26.25" customHeight="1" x14ac:dyDescent="0.35">
      <c r="E102" s="42"/>
      <c r="G102" s="42"/>
    </row>
    <row r="103" spans="5:7" ht="26.25" customHeight="1" x14ac:dyDescent="0.35">
      <c r="E103" s="42"/>
      <c r="G103" s="42"/>
    </row>
    <row r="104" spans="5:7" ht="26.25" customHeight="1" x14ac:dyDescent="0.35">
      <c r="E104" s="42"/>
      <c r="G104" s="42"/>
    </row>
    <row r="105" spans="5:7" ht="26.25" customHeight="1" x14ac:dyDescent="0.35">
      <c r="E105" s="42"/>
      <c r="G105" s="42"/>
    </row>
    <row r="106" spans="5:7" ht="26.25" customHeight="1" x14ac:dyDescent="0.35">
      <c r="E106" s="42"/>
      <c r="G106" s="42"/>
    </row>
    <row r="107" spans="5:7" ht="26.25" customHeight="1" x14ac:dyDescent="0.35">
      <c r="E107" s="42"/>
      <c r="G107" s="42"/>
    </row>
    <row r="108" spans="5:7" ht="26.25" customHeight="1" x14ac:dyDescent="0.35">
      <c r="E108" s="42"/>
      <c r="G108" s="42"/>
    </row>
    <row r="109" spans="5:7" ht="26.25" customHeight="1" x14ac:dyDescent="0.35">
      <c r="E109" s="42"/>
      <c r="G109" s="42"/>
    </row>
    <row r="110" spans="5:7" ht="26.25" customHeight="1" x14ac:dyDescent="0.35">
      <c r="E110" s="42"/>
      <c r="G110" s="42"/>
    </row>
    <row r="111" spans="5:7" ht="26.25" customHeight="1" x14ac:dyDescent="0.35">
      <c r="E111" s="42"/>
      <c r="G111" s="42"/>
    </row>
    <row r="112" spans="5:7" ht="26.25" customHeight="1" x14ac:dyDescent="0.35">
      <c r="E112" s="42"/>
      <c r="G112" s="42"/>
    </row>
    <row r="113" spans="5:7" ht="26.25" customHeight="1" x14ac:dyDescent="0.35">
      <c r="E113" s="42"/>
      <c r="G113" s="42"/>
    </row>
    <row r="114" spans="5:7" ht="26.25" customHeight="1" x14ac:dyDescent="0.35">
      <c r="E114" s="42"/>
      <c r="G114" s="42"/>
    </row>
    <row r="115" spans="5:7" ht="26.25" customHeight="1" x14ac:dyDescent="0.35">
      <c r="E115" s="42"/>
      <c r="G115" s="42"/>
    </row>
    <row r="116" spans="5:7" ht="26.25" customHeight="1" x14ac:dyDescent="0.35">
      <c r="E116" s="42"/>
      <c r="G116" s="42"/>
    </row>
    <row r="117" spans="5:7" ht="26.25" customHeight="1" x14ac:dyDescent="0.35">
      <c r="E117" s="42"/>
      <c r="G117" s="42"/>
    </row>
    <row r="118" spans="5:7" ht="26.25" customHeight="1" x14ac:dyDescent="0.35">
      <c r="E118" s="42"/>
      <c r="G118" s="42"/>
    </row>
    <row r="119" spans="5:7" ht="26.25" customHeight="1" x14ac:dyDescent="0.35">
      <c r="E119" s="42"/>
      <c r="G119" s="42"/>
    </row>
    <row r="120" spans="5:7" ht="26.25" customHeight="1" x14ac:dyDescent="0.35">
      <c r="E120" s="42"/>
      <c r="G120" s="42"/>
    </row>
    <row r="121" spans="5:7" ht="26.25" customHeight="1" x14ac:dyDescent="0.35">
      <c r="E121" s="42"/>
      <c r="G121" s="42"/>
    </row>
    <row r="122" spans="5:7" ht="26.25" customHeight="1" x14ac:dyDescent="0.35">
      <c r="E122" s="42"/>
      <c r="G122" s="42"/>
    </row>
    <row r="123" spans="5:7" ht="26.25" customHeight="1" x14ac:dyDescent="0.35">
      <c r="E123" s="42"/>
      <c r="G123" s="42"/>
    </row>
    <row r="124" spans="5:7" ht="26.25" customHeight="1" x14ac:dyDescent="0.35">
      <c r="E124" s="42"/>
      <c r="G124" s="42"/>
    </row>
    <row r="125" spans="5:7" ht="26.25" customHeight="1" x14ac:dyDescent="0.35">
      <c r="E125" s="42"/>
      <c r="G125" s="42"/>
    </row>
    <row r="126" spans="5:7" ht="26.25" customHeight="1" x14ac:dyDescent="0.35">
      <c r="E126" s="42"/>
      <c r="G126" s="42"/>
    </row>
    <row r="127" spans="5:7" ht="26.25" customHeight="1" x14ac:dyDescent="0.35">
      <c r="E127" s="42"/>
      <c r="G127" s="42"/>
    </row>
    <row r="128" spans="5:7" ht="26.25" customHeight="1" x14ac:dyDescent="0.35">
      <c r="E128" s="42"/>
      <c r="G128" s="42"/>
    </row>
    <row r="129" spans="5:7" ht="26.25" customHeight="1" x14ac:dyDescent="0.35">
      <c r="E129" s="42"/>
      <c r="G129" s="42"/>
    </row>
    <row r="130" spans="5:7" ht="26.25" customHeight="1" x14ac:dyDescent="0.35">
      <c r="E130" s="42"/>
      <c r="G130" s="42"/>
    </row>
    <row r="131" spans="5:7" ht="26.25" customHeight="1" x14ac:dyDescent="0.35">
      <c r="E131" s="42"/>
      <c r="G131" s="42"/>
    </row>
    <row r="132" spans="5:7" ht="26.25" customHeight="1" x14ac:dyDescent="0.35">
      <c r="E132" s="42"/>
      <c r="G132" s="42"/>
    </row>
    <row r="133" spans="5:7" ht="26.25" customHeight="1" x14ac:dyDescent="0.35">
      <c r="E133" s="42"/>
      <c r="G133" s="42"/>
    </row>
    <row r="134" spans="5:7" ht="26.25" customHeight="1" x14ac:dyDescent="0.35">
      <c r="E134" s="42"/>
      <c r="G134" s="42"/>
    </row>
    <row r="135" spans="5:7" ht="26.25" customHeight="1" x14ac:dyDescent="0.35">
      <c r="E135" s="42"/>
      <c r="G135" s="42"/>
    </row>
    <row r="136" spans="5:7" ht="26.25" customHeight="1" x14ac:dyDescent="0.35">
      <c r="E136" s="42"/>
      <c r="G136" s="42"/>
    </row>
    <row r="137" spans="5:7" ht="26.25" customHeight="1" x14ac:dyDescent="0.35">
      <c r="E137" s="42"/>
      <c r="G137" s="42"/>
    </row>
    <row r="138" spans="5:7" ht="26.25" customHeight="1" x14ac:dyDescent="0.35">
      <c r="E138" s="42"/>
      <c r="G138" s="42"/>
    </row>
    <row r="139" spans="5:7" ht="26.25" customHeight="1" x14ac:dyDescent="0.35">
      <c r="E139" s="42"/>
      <c r="G139" s="42"/>
    </row>
    <row r="140" spans="5:7" ht="26.25" customHeight="1" x14ac:dyDescent="0.35">
      <c r="E140" s="42"/>
      <c r="G140" s="42"/>
    </row>
    <row r="141" spans="5:7" ht="26.25" customHeight="1" x14ac:dyDescent="0.35">
      <c r="E141" s="42"/>
      <c r="G141" s="42"/>
    </row>
    <row r="142" spans="5:7" ht="26.25" customHeight="1" x14ac:dyDescent="0.35">
      <c r="E142" s="42"/>
      <c r="G142" s="42"/>
    </row>
    <row r="143" spans="5:7" ht="26.25" customHeight="1" x14ac:dyDescent="0.35">
      <c r="E143" s="42"/>
      <c r="G143" s="42"/>
    </row>
    <row r="144" spans="5:7" ht="26.25" customHeight="1" x14ac:dyDescent="0.35">
      <c r="E144" s="42"/>
      <c r="G144" s="42"/>
    </row>
    <row r="145" spans="5:7" ht="26.25" customHeight="1" x14ac:dyDescent="0.35">
      <c r="E145" s="42"/>
      <c r="G145" s="42"/>
    </row>
    <row r="146" spans="5:7" ht="26.25" customHeight="1" x14ac:dyDescent="0.35">
      <c r="E146" s="42"/>
      <c r="G146" s="42"/>
    </row>
    <row r="147" spans="5:7" ht="26.25" customHeight="1" x14ac:dyDescent="0.35">
      <c r="E147" s="42"/>
      <c r="G147" s="42"/>
    </row>
    <row r="148" spans="5:7" ht="26.25" customHeight="1" x14ac:dyDescent="0.35">
      <c r="E148" s="42"/>
      <c r="G148" s="42"/>
    </row>
    <row r="149" spans="5:7" ht="26.25" customHeight="1" x14ac:dyDescent="0.35">
      <c r="E149" s="42"/>
      <c r="G149" s="42"/>
    </row>
    <row r="150" spans="5:7" ht="26.25" customHeight="1" x14ac:dyDescent="0.35">
      <c r="E150" s="42"/>
      <c r="G150" s="42"/>
    </row>
    <row r="151" spans="5:7" ht="26.25" customHeight="1" x14ac:dyDescent="0.35">
      <c r="E151" s="42"/>
      <c r="G151" s="42"/>
    </row>
    <row r="152" spans="5:7" ht="26.25" customHeight="1" x14ac:dyDescent="0.35">
      <c r="E152" s="42"/>
      <c r="G152" s="42"/>
    </row>
    <row r="153" spans="5:7" ht="26.25" customHeight="1" x14ac:dyDescent="0.35">
      <c r="E153" s="42"/>
      <c r="G153" s="42"/>
    </row>
    <row r="154" spans="5:7" ht="26.25" customHeight="1" x14ac:dyDescent="0.35">
      <c r="E154" s="42"/>
      <c r="G154" s="42"/>
    </row>
    <row r="155" spans="5:7" ht="26.25" customHeight="1" x14ac:dyDescent="0.35">
      <c r="E155" s="42"/>
      <c r="G155" s="42"/>
    </row>
    <row r="156" spans="5:7" ht="26.25" customHeight="1" x14ac:dyDescent="0.35">
      <c r="E156" s="42"/>
      <c r="G156" s="42"/>
    </row>
    <row r="157" spans="5:7" ht="26.25" customHeight="1" x14ac:dyDescent="0.35">
      <c r="E157" s="42"/>
      <c r="G157" s="42"/>
    </row>
    <row r="158" spans="5:7" ht="26.25" customHeight="1" x14ac:dyDescent="0.35">
      <c r="E158" s="42"/>
      <c r="G158" s="42"/>
    </row>
    <row r="159" spans="5:7" ht="26.25" customHeight="1" x14ac:dyDescent="0.35">
      <c r="E159" s="42"/>
      <c r="G159" s="42"/>
    </row>
    <row r="160" spans="5:7" ht="26.25" customHeight="1" x14ac:dyDescent="0.35">
      <c r="E160" s="42"/>
      <c r="G160" s="42"/>
    </row>
    <row r="161" spans="5:7" ht="26.25" customHeight="1" x14ac:dyDescent="0.35">
      <c r="E161" s="42"/>
      <c r="G161" s="42"/>
    </row>
    <row r="162" spans="5:7" ht="26.25" customHeight="1" x14ac:dyDescent="0.35">
      <c r="E162" s="42"/>
      <c r="G162" s="42"/>
    </row>
    <row r="163" spans="5:7" ht="26.25" customHeight="1" x14ac:dyDescent="0.35">
      <c r="E163" s="42"/>
      <c r="G163" s="42"/>
    </row>
    <row r="164" spans="5:7" ht="26.25" customHeight="1" x14ac:dyDescent="0.35">
      <c r="E164" s="42"/>
      <c r="G164" s="42"/>
    </row>
    <row r="165" spans="5:7" ht="26.25" customHeight="1" x14ac:dyDescent="0.35">
      <c r="E165" s="42"/>
      <c r="G165" s="42"/>
    </row>
    <row r="166" spans="5:7" ht="26.25" customHeight="1" x14ac:dyDescent="0.35">
      <c r="E166" s="42"/>
      <c r="G166" s="42"/>
    </row>
    <row r="167" spans="5:7" ht="26.25" customHeight="1" x14ac:dyDescent="0.35">
      <c r="E167" s="42"/>
      <c r="G167" s="42"/>
    </row>
    <row r="168" spans="5:7" ht="26.25" customHeight="1" x14ac:dyDescent="0.35">
      <c r="E168" s="42"/>
      <c r="G168" s="42"/>
    </row>
    <row r="169" spans="5:7" ht="26.25" customHeight="1" x14ac:dyDescent="0.35">
      <c r="E169" s="42"/>
      <c r="G169" s="42"/>
    </row>
    <row r="170" spans="5:7" ht="26.25" customHeight="1" x14ac:dyDescent="0.35">
      <c r="E170" s="42"/>
      <c r="G170" s="42"/>
    </row>
    <row r="171" spans="5:7" ht="26.25" customHeight="1" x14ac:dyDescent="0.35">
      <c r="E171" s="42"/>
      <c r="G171" s="42"/>
    </row>
    <row r="172" spans="5:7" ht="26.25" customHeight="1" x14ac:dyDescent="0.35">
      <c r="E172" s="42"/>
      <c r="G172" s="42"/>
    </row>
    <row r="173" spans="5:7" ht="26.25" customHeight="1" x14ac:dyDescent="0.35">
      <c r="E173" s="42"/>
      <c r="G173" s="42"/>
    </row>
    <row r="174" spans="5:7" ht="26.25" customHeight="1" x14ac:dyDescent="0.35">
      <c r="E174" s="42"/>
      <c r="G174" s="42"/>
    </row>
    <row r="175" spans="5:7" ht="26.25" customHeight="1" x14ac:dyDescent="0.35">
      <c r="E175" s="42"/>
      <c r="G175" s="42"/>
    </row>
    <row r="176" spans="5:7" ht="26.25" customHeight="1" x14ac:dyDescent="0.35">
      <c r="E176" s="42"/>
      <c r="G176" s="42"/>
    </row>
    <row r="177" spans="5:7" ht="26.25" customHeight="1" x14ac:dyDescent="0.35">
      <c r="E177" s="42"/>
      <c r="G177" s="42"/>
    </row>
    <row r="178" spans="5:7" ht="26.25" customHeight="1" x14ac:dyDescent="0.35">
      <c r="E178" s="42"/>
      <c r="G178" s="42"/>
    </row>
    <row r="179" spans="5:7" ht="26.25" customHeight="1" x14ac:dyDescent="0.35">
      <c r="E179" s="42"/>
      <c r="G179" s="42"/>
    </row>
    <row r="180" spans="5:7" ht="26.25" customHeight="1" x14ac:dyDescent="0.35">
      <c r="E180" s="42"/>
      <c r="G180" s="42"/>
    </row>
    <row r="181" spans="5:7" ht="26.25" customHeight="1" x14ac:dyDescent="0.35">
      <c r="E181" s="42"/>
      <c r="G181" s="42"/>
    </row>
    <row r="182" spans="5:7" ht="26.25" customHeight="1" x14ac:dyDescent="0.35">
      <c r="E182" s="42"/>
      <c r="G182" s="42"/>
    </row>
    <row r="183" spans="5:7" ht="26.25" customHeight="1" x14ac:dyDescent="0.35">
      <c r="E183" s="42"/>
      <c r="G183" s="42"/>
    </row>
    <row r="184" spans="5:7" ht="26.25" customHeight="1" x14ac:dyDescent="0.35">
      <c r="E184" s="42"/>
      <c r="G184" s="42"/>
    </row>
    <row r="185" spans="5:7" ht="26.25" customHeight="1" x14ac:dyDescent="0.35">
      <c r="E185" s="42"/>
      <c r="G185" s="42"/>
    </row>
    <row r="186" spans="5:7" ht="26.25" customHeight="1" x14ac:dyDescent="0.35">
      <c r="E186" s="42"/>
      <c r="G186" s="42"/>
    </row>
    <row r="187" spans="5:7" ht="26.25" customHeight="1" x14ac:dyDescent="0.35">
      <c r="E187" s="42"/>
      <c r="G187" s="42"/>
    </row>
    <row r="188" spans="5:7" ht="26.25" customHeight="1" x14ac:dyDescent="0.35">
      <c r="E188" s="42"/>
      <c r="G188" s="42"/>
    </row>
    <row r="189" spans="5:7" ht="26.25" customHeight="1" x14ac:dyDescent="0.35">
      <c r="E189" s="42"/>
      <c r="G189" s="42"/>
    </row>
    <row r="190" spans="5:7" ht="26.25" customHeight="1" x14ac:dyDescent="0.35">
      <c r="E190" s="42"/>
      <c r="G190" s="42"/>
    </row>
    <row r="191" spans="5:7" ht="26.25" customHeight="1" x14ac:dyDescent="0.35">
      <c r="E191" s="42"/>
      <c r="G191" s="42"/>
    </row>
    <row r="192" spans="5:7" ht="26.25" customHeight="1" x14ac:dyDescent="0.35">
      <c r="E192" s="42"/>
      <c r="G192" s="42"/>
    </row>
    <row r="193" spans="5:7" ht="26.25" customHeight="1" x14ac:dyDescent="0.35">
      <c r="E193" s="42"/>
      <c r="G193" s="42"/>
    </row>
    <row r="194" spans="5:7" ht="26.25" customHeight="1" x14ac:dyDescent="0.35">
      <c r="E194" s="42"/>
      <c r="G194" s="42"/>
    </row>
    <row r="195" spans="5:7" ht="26.25" customHeight="1" x14ac:dyDescent="0.35">
      <c r="E195" s="42"/>
      <c r="G195" s="42"/>
    </row>
    <row r="196" spans="5:7" ht="26.25" customHeight="1" x14ac:dyDescent="0.35">
      <c r="E196" s="42"/>
      <c r="G196" s="42"/>
    </row>
    <row r="197" spans="5:7" ht="26.25" customHeight="1" x14ac:dyDescent="0.35">
      <c r="E197" s="42"/>
      <c r="G197" s="42"/>
    </row>
    <row r="198" spans="5:7" ht="26.25" customHeight="1" x14ac:dyDescent="0.35">
      <c r="E198" s="42"/>
      <c r="G198" s="42"/>
    </row>
    <row r="199" spans="5:7" ht="26.25" customHeight="1" x14ac:dyDescent="0.35">
      <c r="E199" s="42"/>
      <c r="G199" s="42"/>
    </row>
    <row r="200" spans="5:7" ht="26.25" customHeight="1" x14ac:dyDescent="0.35">
      <c r="E200" s="42"/>
      <c r="G200" s="42"/>
    </row>
    <row r="201" spans="5:7" ht="26.25" customHeight="1" x14ac:dyDescent="0.35">
      <c r="E201" s="42"/>
      <c r="G201" s="42"/>
    </row>
    <row r="202" spans="5:7" ht="26.25" customHeight="1" x14ac:dyDescent="0.35">
      <c r="E202" s="42"/>
      <c r="G202" s="42"/>
    </row>
    <row r="203" spans="5:7" ht="26.25" customHeight="1" x14ac:dyDescent="0.35">
      <c r="E203" s="42"/>
      <c r="G203" s="42"/>
    </row>
    <row r="204" spans="5:7" ht="26.25" customHeight="1" x14ac:dyDescent="0.35">
      <c r="E204" s="42"/>
      <c r="G204" s="42"/>
    </row>
    <row r="205" spans="5:7" ht="26.25" customHeight="1" x14ac:dyDescent="0.35">
      <c r="E205" s="42"/>
      <c r="G205" s="42"/>
    </row>
    <row r="206" spans="5:7" ht="26.25" customHeight="1" x14ac:dyDescent="0.35">
      <c r="E206" s="42"/>
      <c r="G206" s="42"/>
    </row>
    <row r="207" spans="5:7" ht="26.25" customHeight="1" x14ac:dyDescent="0.35">
      <c r="E207" s="42"/>
      <c r="G207" s="42"/>
    </row>
    <row r="208" spans="5:7" ht="26.25" customHeight="1" x14ac:dyDescent="0.35">
      <c r="E208" s="42"/>
      <c r="G208" s="42"/>
    </row>
    <row r="209" spans="5:7" ht="26.25" customHeight="1" x14ac:dyDescent="0.35">
      <c r="E209" s="42"/>
      <c r="G209" s="42"/>
    </row>
    <row r="210" spans="5:7" ht="26.25" customHeight="1" x14ac:dyDescent="0.35">
      <c r="E210" s="42"/>
      <c r="G210" s="42"/>
    </row>
    <row r="211" spans="5:7" ht="26.25" customHeight="1" x14ac:dyDescent="0.35">
      <c r="E211" s="42"/>
      <c r="G211" s="42"/>
    </row>
    <row r="212" spans="5:7" ht="26.25" customHeight="1" x14ac:dyDescent="0.35">
      <c r="E212" s="42"/>
      <c r="G212" s="42"/>
    </row>
    <row r="213" spans="5:7" ht="26.25" customHeight="1" x14ac:dyDescent="0.35">
      <c r="E213" s="42"/>
      <c r="G213" s="42"/>
    </row>
    <row r="214" spans="5:7" ht="26.25" customHeight="1" x14ac:dyDescent="0.35">
      <c r="E214" s="42"/>
      <c r="G214" s="42"/>
    </row>
    <row r="215" spans="5:7" ht="26.25" customHeight="1" x14ac:dyDescent="0.35">
      <c r="E215" s="42"/>
      <c r="G215" s="42"/>
    </row>
    <row r="216" spans="5:7" ht="26.25" customHeight="1" x14ac:dyDescent="0.35">
      <c r="E216" s="42"/>
      <c r="G216" s="42"/>
    </row>
    <row r="217" spans="5:7" ht="26.25" customHeight="1" x14ac:dyDescent="0.35">
      <c r="E217" s="42"/>
      <c r="G217" s="42"/>
    </row>
    <row r="218" spans="5:7" ht="26.25" customHeight="1" x14ac:dyDescent="0.35">
      <c r="E218" s="42"/>
      <c r="G218" s="42"/>
    </row>
    <row r="219" spans="5:7" ht="26.25" customHeight="1" x14ac:dyDescent="0.35">
      <c r="E219" s="42"/>
      <c r="G219" s="42"/>
    </row>
    <row r="220" spans="5:7" ht="26.25" customHeight="1" x14ac:dyDescent="0.35">
      <c r="E220" s="42"/>
      <c r="G220" s="42"/>
    </row>
    <row r="221" spans="5:7" ht="26.25" customHeight="1" x14ac:dyDescent="0.35">
      <c r="E221" s="42"/>
      <c r="G221" s="42"/>
    </row>
    <row r="222" spans="5:7" ht="26.25" customHeight="1" x14ac:dyDescent="0.35">
      <c r="E222" s="42"/>
      <c r="G222" s="42"/>
    </row>
    <row r="223" spans="5:7" ht="26.25" customHeight="1" x14ac:dyDescent="0.35">
      <c r="E223" s="42"/>
      <c r="G223" s="42"/>
    </row>
    <row r="224" spans="5:7" ht="26.25" customHeight="1" x14ac:dyDescent="0.35">
      <c r="E224" s="42"/>
      <c r="G224" s="42"/>
    </row>
    <row r="225" spans="5:7" ht="26.25" customHeight="1" x14ac:dyDescent="0.35">
      <c r="E225" s="42"/>
      <c r="G225" s="42"/>
    </row>
    <row r="226" spans="5:7" ht="26.25" customHeight="1" x14ac:dyDescent="0.35">
      <c r="E226" s="42"/>
      <c r="G226" s="42"/>
    </row>
    <row r="227" spans="5:7" ht="26.25" customHeight="1" x14ac:dyDescent="0.35">
      <c r="E227" s="42"/>
      <c r="G227" s="42"/>
    </row>
    <row r="228" spans="5:7" ht="26.25" customHeight="1" x14ac:dyDescent="0.35">
      <c r="E228" s="42"/>
      <c r="G228" s="42"/>
    </row>
    <row r="229" spans="5:7" ht="26.25" customHeight="1" x14ac:dyDescent="0.35">
      <c r="E229" s="42"/>
      <c r="G229" s="42"/>
    </row>
    <row r="230" spans="5:7" ht="26.25" customHeight="1" x14ac:dyDescent="0.35">
      <c r="E230" s="42"/>
      <c r="G230" s="42"/>
    </row>
    <row r="231" spans="5:7" ht="26.25" customHeight="1" x14ac:dyDescent="0.35">
      <c r="E231" s="42"/>
      <c r="G231" s="42"/>
    </row>
    <row r="232" spans="5:7" ht="26.25" customHeight="1" x14ac:dyDescent="0.35">
      <c r="E232" s="42"/>
      <c r="G232" s="42"/>
    </row>
    <row r="233" spans="5:7" ht="26.25" customHeight="1" x14ac:dyDescent="0.35">
      <c r="E233" s="42"/>
      <c r="G233" s="42"/>
    </row>
    <row r="234" spans="5:7" ht="26.25" customHeight="1" x14ac:dyDescent="0.35">
      <c r="E234" s="42"/>
      <c r="G234" s="42"/>
    </row>
    <row r="235" spans="5:7" ht="26.25" customHeight="1" x14ac:dyDescent="0.35">
      <c r="E235" s="42"/>
      <c r="G235" s="42"/>
    </row>
    <row r="236" spans="5:7" ht="26.25" customHeight="1" x14ac:dyDescent="0.35">
      <c r="E236" s="42"/>
      <c r="G236" s="42"/>
    </row>
    <row r="237" spans="5:7" ht="26.25" customHeight="1" x14ac:dyDescent="0.35">
      <c r="E237" s="42"/>
      <c r="G237" s="42"/>
    </row>
    <row r="238" spans="5:7" ht="26.25" customHeight="1" x14ac:dyDescent="0.35">
      <c r="E238" s="42"/>
      <c r="G238" s="42"/>
    </row>
    <row r="239" spans="5:7" ht="26.25" customHeight="1" x14ac:dyDescent="0.35">
      <c r="E239" s="42"/>
      <c r="G239" s="42"/>
    </row>
    <row r="240" spans="5:7" ht="26.25" customHeight="1" x14ac:dyDescent="0.35">
      <c r="E240" s="42"/>
      <c r="G240" s="42"/>
    </row>
    <row r="241" spans="5:7" ht="26.25" customHeight="1" x14ac:dyDescent="0.35">
      <c r="E241" s="42"/>
      <c r="G241" s="42"/>
    </row>
    <row r="242" spans="5:7" ht="26.25" customHeight="1" x14ac:dyDescent="0.35">
      <c r="E242" s="42"/>
      <c r="G242" s="42"/>
    </row>
    <row r="243" spans="5:7" ht="26.25" customHeight="1" x14ac:dyDescent="0.35">
      <c r="E243" s="42"/>
      <c r="G243" s="42"/>
    </row>
    <row r="244" spans="5:7" ht="26.25" customHeight="1" x14ac:dyDescent="0.35">
      <c r="E244" s="42"/>
      <c r="G244" s="42"/>
    </row>
    <row r="245" spans="5:7" ht="26.25" customHeight="1" x14ac:dyDescent="0.35">
      <c r="E245" s="42"/>
      <c r="G245" s="42"/>
    </row>
    <row r="246" spans="5:7" ht="26.25" customHeight="1" x14ac:dyDescent="0.35">
      <c r="E246" s="42"/>
      <c r="G246" s="42"/>
    </row>
    <row r="247" spans="5:7" ht="26.25" customHeight="1" x14ac:dyDescent="0.35">
      <c r="E247" s="42"/>
      <c r="G247" s="42"/>
    </row>
    <row r="248" spans="5:7" ht="26.25" customHeight="1" x14ac:dyDescent="0.35">
      <c r="E248" s="42"/>
      <c r="G248" s="42"/>
    </row>
    <row r="249" spans="5:7" ht="26.25" customHeight="1" x14ac:dyDescent="0.35">
      <c r="E249" s="42"/>
      <c r="G249" s="42"/>
    </row>
    <row r="250" spans="5:7" ht="26.25" customHeight="1" x14ac:dyDescent="0.35">
      <c r="E250" s="42"/>
      <c r="G250" s="42"/>
    </row>
    <row r="251" spans="5:7" ht="26.25" customHeight="1" x14ac:dyDescent="0.35">
      <c r="E251" s="42"/>
      <c r="G251" s="42"/>
    </row>
    <row r="252" spans="5:7" ht="26.25" customHeight="1" x14ac:dyDescent="0.35">
      <c r="E252" s="42"/>
      <c r="G252" s="42"/>
    </row>
    <row r="253" spans="5:7" ht="26.25" customHeight="1" x14ac:dyDescent="0.35">
      <c r="E253" s="42"/>
      <c r="G253" s="42"/>
    </row>
    <row r="254" spans="5:7" ht="26.25" customHeight="1" x14ac:dyDescent="0.35">
      <c r="E254" s="42"/>
      <c r="G254" s="42"/>
    </row>
    <row r="255" spans="5:7" ht="26.25" customHeight="1" x14ac:dyDescent="0.35">
      <c r="E255" s="42"/>
      <c r="G255" s="42"/>
    </row>
    <row r="256" spans="5:7" ht="26.25" customHeight="1" x14ac:dyDescent="0.35">
      <c r="E256" s="42"/>
      <c r="G256" s="42"/>
    </row>
    <row r="257" spans="5:7" ht="26.25" customHeight="1" x14ac:dyDescent="0.35">
      <c r="E257" s="42"/>
      <c r="G257" s="42"/>
    </row>
    <row r="258" spans="5:7" ht="26.25" customHeight="1" x14ac:dyDescent="0.35">
      <c r="E258" s="42"/>
      <c r="G258" s="42"/>
    </row>
    <row r="259" spans="5:7" ht="26.25" customHeight="1" x14ac:dyDescent="0.35">
      <c r="E259" s="42"/>
      <c r="G259" s="42"/>
    </row>
    <row r="260" spans="5:7" ht="26.25" customHeight="1" x14ac:dyDescent="0.35">
      <c r="E260" s="42"/>
      <c r="G260" s="42"/>
    </row>
    <row r="261" spans="5:7" ht="26.25" customHeight="1" x14ac:dyDescent="0.35">
      <c r="E261" s="42"/>
      <c r="G261" s="42"/>
    </row>
    <row r="262" spans="5:7" ht="26.25" customHeight="1" x14ac:dyDescent="0.35">
      <c r="E262" s="42"/>
      <c r="G262" s="42"/>
    </row>
    <row r="263" spans="5:7" ht="26.25" customHeight="1" x14ac:dyDescent="0.35">
      <c r="E263" s="42"/>
      <c r="G263" s="42"/>
    </row>
    <row r="264" spans="5:7" ht="26.25" customHeight="1" x14ac:dyDescent="0.35">
      <c r="E264" s="42"/>
      <c r="G264" s="42"/>
    </row>
    <row r="265" spans="5:7" ht="26.25" customHeight="1" x14ac:dyDescent="0.35">
      <c r="E265" s="42"/>
      <c r="G265" s="42"/>
    </row>
    <row r="266" spans="5:7" ht="26.25" customHeight="1" x14ac:dyDescent="0.35">
      <c r="E266" s="42"/>
      <c r="G266" s="42"/>
    </row>
    <row r="267" spans="5:7" ht="26.25" customHeight="1" x14ac:dyDescent="0.35">
      <c r="E267" s="42"/>
      <c r="G267" s="42"/>
    </row>
    <row r="268" spans="5:7" ht="26.25" customHeight="1" x14ac:dyDescent="0.35">
      <c r="E268" s="42"/>
      <c r="G268" s="42"/>
    </row>
    <row r="269" spans="5:7" ht="26.25" customHeight="1" x14ac:dyDescent="0.35">
      <c r="E269" s="42"/>
      <c r="G269" s="42"/>
    </row>
    <row r="270" spans="5:7" ht="26.25" customHeight="1" x14ac:dyDescent="0.35">
      <c r="E270" s="42"/>
      <c r="G270" s="42"/>
    </row>
    <row r="271" spans="5:7" ht="26.25" customHeight="1" x14ac:dyDescent="0.35">
      <c r="E271" s="42"/>
      <c r="G271" s="42"/>
    </row>
    <row r="272" spans="5:7" ht="26.25" customHeight="1" x14ac:dyDescent="0.35">
      <c r="E272" s="42"/>
      <c r="G272" s="42"/>
    </row>
    <row r="273" spans="5:7" ht="26.25" customHeight="1" x14ac:dyDescent="0.35">
      <c r="E273" s="42"/>
      <c r="G273" s="42"/>
    </row>
    <row r="274" spans="5:7" ht="26.25" customHeight="1" x14ac:dyDescent="0.35">
      <c r="E274" s="42"/>
      <c r="G274" s="42"/>
    </row>
    <row r="275" spans="5:7" ht="26.25" customHeight="1" x14ac:dyDescent="0.35">
      <c r="E275" s="42"/>
      <c r="G275" s="42"/>
    </row>
    <row r="276" spans="5:7" ht="26.25" customHeight="1" x14ac:dyDescent="0.35">
      <c r="E276" s="42"/>
      <c r="G276" s="42"/>
    </row>
    <row r="277" spans="5:7" ht="26.25" customHeight="1" x14ac:dyDescent="0.35">
      <c r="E277" s="42"/>
      <c r="G277" s="42"/>
    </row>
    <row r="278" spans="5:7" ht="26.25" customHeight="1" x14ac:dyDescent="0.35">
      <c r="E278" s="42"/>
      <c r="G278" s="42"/>
    </row>
    <row r="279" spans="5:7" ht="26.25" customHeight="1" x14ac:dyDescent="0.35">
      <c r="E279" s="42"/>
      <c r="G279" s="42"/>
    </row>
    <row r="280" spans="5:7" ht="26.25" customHeight="1" x14ac:dyDescent="0.35">
      <c r="E280" s="42"/>
      <c r="G280" s="42"/>
    </row>
    <row r="281" spans="5:7" ht="26.25" customHeight="1" x14ac:dyDescent="0.35">
      <c r="E281" s="42"/>
      <c r="G281" s="42"/>
    </row>
    <row r="282" spans="5:7" ht="26.25" customHeight="1" x14ac:dyDescent="0.35">
      <c r="E282" s="42"/>
      <c r="G282" s="42"/>
    </row>
    <row r="283" spans="5:7" ht="26.25" customHeight="1" x14ac:dyDescent="0.35">
      <c r="E283" s="42"/>
      <c r="G283" s="42"/>
    </row>
    <row r="284" spans="5:7" ht="26.25" customHeight="1" x14ac:dyDescent="0.35">
      <c r="E284" s="42"/>
      <c r="G284" s="42"/>
    </row>
    <row r="285" spans="5:7" ht="26.25" customHeight="1" x14ac:dyDescent="0.35">
      <c r="E285" s="42"/>
      <c r="G285" s="42"/>
    </row>
    <row r="286" spans="5:7" ht="26.25" customHeight="1" x14ac:dyDescent="0.35">
      <c r="E286" s="42"/>
      <c r="G286" s="42"/>
    </row>
    <row r="287" spans="5:7" ht="26.25" customHeight="1" x14ac:dyDescent="0.35">
      <c r="E287" s="42"/>
      <c r="G287" s="42"/>
    </row>
    <row r="288" spans="5:7" ht="26.25" customHeight="1" x14ac:dyDescent="0.35">
      <c r="E288" s="42"/>
      <c r="G288" s="42"/>
    </row>
    <row r="289" spans="5:7" ht="26.25" customHeight="1" x14ac:dyDescent="0.35">
      <c r="E289" s="42"/>
      <c r="G289" s="42"/>
    </row>
    <row r="290" spans="5:7" ht="26.25" customHeight="1" x14ac:dyDescent="0.35">
      <c r="E290" s="42"/>
      <c r="G290" s="42"/>
    </row>
    <row r="291" spans="5:7" ht="26.25" customHeight="1" x14ac:dyDescent="0.35">
      <c r="E291" s="42"/>
      <c r="G291" s="42"/>
    </row>
    <row r="292" spans="5:7" ht="26.25" customHeight="1" x14ac:dyDescent="0.35">
      <c r="E292" s="42"/>
      <c r="G292" s="42"/>
    </row>
    <row r="293" spans="5:7" ht="26.25" customHeight="1" x14ac:dyDescent="0.35">
      <c r="E293" s="42"/>
      <c r="G293" s="42"/>
    </row>
    <row r="294" spans="5:7" ht="26.25" customHeight="1" x14ac:dyDescent="0.35">
      <c r="E294" s="42"/>
      <c r="G294" s="42"/>
    </row>
    <row r="295" spans="5:7" ht="26.25" customHeight="1" x14ac:dyDescent="0.35">
      <c r="E295" s="42"/>
      <c r="G295" s="42"/>
    </row>
    <row r="296" spans="5:7" ht="26.25" customHeight="1" x14ac:dyDescent="0.35">
      <c r="E296" s="42"/>
      <c r="G296" s="42"/>
    </row>
    <row r="297" spans="5:7" ht="26.25" customHeight="1" x14ac:dyDescent="0.35">
      <c r="E297" s="42"/>
      <c r="G297" s="42"/>
    </row>
    <row r="298" spans="5:7" ht="26.25" customHeight="1" x14ac:dyDescent="0.35">
      <c r="E298" s="42"/>
      <c r="G298" s="42"/>
    </row>
    <row r="299" spans="5:7" ht="26.25" customHeight="1" x14ac:dyDescent="0.35">
      <c r="E299" s="42"/>
      <c r="G299" s="42"/>
    </row>
    <row r="300" spans="5:7" ht="26.25" customHeight="1" x14ac:dyDescent="0.35">
      <c r="E300" s="42"/>
      <c r="G300" s="42"/>
    </row>
    <row r="301" spans="5:7" ht="26.25" customHeight="1" x14ac:dyDescent="0.35">
      <c r="E301" s="42"/>
      <c r="G301" s="42"/>
    </row>
    <row r="302" spans="5:7" ht="26.25" customHeight="1" x14ac:dyDescent="0.35">
      <c r="E302" s="42"/>
      <c r="G302" s="42"/>
    </row>
    <row r="303" spans="5:7" ht="26.25" customHeight="1" x14ac:dyDescent="0.35">
      <c r="E303" s="42"/>
      <c r="G303" s="42"/>
    </row>
    <row r="304" spans="5:7" ht="26.25" customHeight="1" x14ac:dyDescent="0.35">
      <c r="E304" s="42"/>
      <c r="G304" s="42"/>
    </row>
    <row r="305" spans="5:7" ht="26.25" customHeight="1" x14ac:dyDescent="0.35">
      <c r="E305" s="42"/>
      <c r="G305" s="42"/>
    </row>
    <row r="306" spans="5:7" ht="26.25" customHeight="1" x14ac:dyDescent="0.35">
      <c r="E306" s="42"/>
      <c r="G306" s="42"/>
    </row>
    <row r="307" spans="5:7" ht="26.25" customHeight="1" x14ac:dyDescent="0.35">
      <c r="E307" s="42"/>
      <c r="G307" s="42"/>
    </row>
    <row r="308" spans="5:7" ht="26.25" customHeight="1" x14ac:dyDescent="0.35">
      <c r="E308" s="42"/>
      <c r="G308" s="42"/>
    </row>
    <row r="309" spans="5:7" ht="26.25" customHeight="1" x14ac:dyDescent="0.35">
      <c r="E309" s="42"/>
      <c r="G309" s="42"/>
    </row>
    <row r="310" spans="5:7" ht="26.25" customHeight="1" x14ac:dyDescent="0.35">
      <c r="E310" s="42"/>
      <c r="G310" s="42"/>
    </row>
    <row r="311" spans="5:7" ht="26.25" customHeight="1" x14ac:dyDescent="0.35">
      <c r="E311" s="42"/>
      <c r="G311" s="42"/>
    </row>
    <row r="312" spans="5:7" ht="26.25" customHeight="1" x14ac:dyDescent="0.35">
      <c r="E312" s="42"/>
      <c r="G312" s="42"/>
    </row>
    <row r="313" spans="5:7" ht="26.25" customHeight="1" x14ac:dyDescent="0.35">
      <c r="E313" s="42"/>
      <c r="G313" s="42"/>
    </row>
    <row r="314" spans="5:7" ht="26.25" customHeight="1" x14ac:dyDescent="0.35">
      <c r="E314" s="42"/>
      <c r="G314" s="42"/>
    </row>
    <row r="315" spans="5:7" ht="26.25" customHeight="1" x14ac:dyDescent="0.35">
      <c r="E315" s="42"/>
      <c r="G315" s="42"/>
    </row>
    <row r="316" spans="5:7" ht="26.25" customHeight="1" x14ac:dyDescent="0.35">
      <c r="E316" s="42"/>
      <c r="G316" s="42"/>
    </row>
    <row r="317" spans="5:7" ht="26.25" customHeight="1" x14ac:dyDescent="0.35">
      <c r="E317" s="42"/>
      <c r="G317" s="42"/>
    </row>
    <row r="318" spans="5:7" ht="26.25" customHeight="1" x14ac:dyDescent="0.35">
      <c r="E318" s="42"/>
      <c r="G318" s="42"/>
    </row>
    <row r="319" spans="5:7" ht="26.25" customHeight="1" x14ac:dyDescent="0.35">
      <c r="E319" s="42"/>
      <c r="G319" s="42"/>
    </row>
    <row r="320" spans="5:7" ht="26.25" customHeight="1" x14ac:dyDescent="0.35">
      <c r="E320" s="42"/>
      <c r="G320" s="42"/>
    </row>
    <row r="321" spans="5:7" ht="26.25" customHeight="1" x14ac:dyDescent="0.35">
      <c r="E321" s="42"/>
      <c r="G321" s="42"/>
    </row>
    <row r="322" spans="5:7" ht="26.25" customHeight="1" x14ac:dyDescent="0.35">
      <c r="E322" s="42"/>
      <c r="G322" s="42"/>
    </row>
    <row r="323" spans="5:7" ht="26.25" customHeight="1" x14ac:dyDescent="0.35">
      <c r="E323" s="42"/>
      <c r="G323" s="42"/>
    </row>
    <row r="324" spans="5:7" ht="26.25" customHeight="1" x14ac:dyDescent="0.35">
      <c r="E324" s="42"/>
      <c r="G324" s="42"/>
    </row>
    <row r="325" spans="5:7" ht="26.25" customHeight="1" x14ac:dyDescent="0.35">
      <c r="E325" s="42"/>
      <c r="G325" s="42"/>
    </row>
    <row r="326" spans="5:7" ht="26.25" customHeight="1" x14ac:dyDescent="0.35">
      <c r="E326" s="42"/>
      <c r="G326" s="42"/>
    </row>
    <row r="327" spans="5:7" ht="26.25" customHeight="1" x14ac:dyDescent="0.35">
      <c r="E327" s="42"/>
      <c r="G327" s="42"/>
    </row>
    <row r="328" spans="5:7" ht="26.25" customHeight="1" x14ac:dyDescent="0.35">
      <c r="E328" s="42"/>
      <c r="G328" s="42"/>
    </row>
    <row r="329" spans="5:7" ht="26.25" customHeight="1" x14ac:dyDescent="0.35">
      <c r="E329" s="42"/>
      <c r="G329" s="42"/>
    </row>
    <row r="330" spans="5:7" ht="26.25" customHeight="1" x14ac:dyDescent="0.35">
      <c r="E330" s="42"/>
      <c r="G330" s="42"/>
    </row>
    <row r="331" spans="5:7" ht="26.25" customHeight="1" x14ac:dyDescent="0.35">
      <c r="E331" s="42"/>
      <c r="G331" s="42"/>
    </row>
    <row r="332" spans="5:7" ht="26.25" customHeight="1" x14ac:dyDescent="0.35">
      <c r="E332" s="42"/>
      <c r="G332" s="42"/>
    </row>
    <row r="333" spans="5:7" ht="26.25" customHeight="1" x14ac:dyDescent="0.35">
      <c r="E333" s="42"/>
      <c r="G333" s="42"/>
    </row>
    <row r="334" spans="5:7" ht="26.25" customHeight="1" x14ac:dyDescent="0.35">
      <c r="E334" s="42"/>
      <c r="G334" s="42"/>
    </row>
    <row r="335" spans="5:7" ht="26.25" customHeight="1" x14ac:dyDescent="0.35">
      <c r="E335" s="42"/>
      <c r="G335" s="42"/>
    </row>
    <row r="336" spans="5:7" ht="26.25" customHeight="1" x14ac:dyDescent="0.35">
      <c r="E336" s="42"/>
      <c r="G336" s="42"/>
    </row>
    <row r="337" spans="5:7" ht="26.25" customHeight="1" x14ac:dyDescent="0.35">
      <c r="E337" s="42"/>
      <c r="G337" s="42"/>
    </row>
    <row r="338" spans="5:7" ht="26.25" customHeight="1" x14ac:dyDescent="0.35">
      <c r="E338" s="42"/>
      <c r="G338" s="42"/>
    </row>
    <row r="339" spans="5:7" ht="26.25" customHeight="1" x14ac:dyDescent="0.35">
      <c r="E339" s="42"/>
      <c r="G339" s="42"/>
    </row>
    <row r="340" spans="5:7" ht="26.25" customHeight="1" x14ac:dyDescent="0.35">
      <c r="E340" s="42"/>
      <c r="G340" s="42"/>
    </row>
    <row r="341" spans="5:7" ht="26.25" customHeight="1" x14ac:dyDescent="0.35">
      <c r="E341" s="42"/>
      <c r="G341" s="42"/>
    </row>
    <row r="342" spans="5:7" ht="26.25" customHeight="1" x14ac:dyDescent="0.35">
      <c r="E342" s="42"/>
      <c r="G342" s="42"/>
    </row>
    <row r="343" spans="5:7" ht="26.25" customHeight="1" x14ac:dyDescent="0.35">
      <c r="E343" s="42"/>
      <c r="G343" s="42"/>
    </row>
    <row r="344" spans="5:7" ht="26.25" customHeight="1" x14ac:dyDescent="0.35">
      <c r="E344" s="42"/>
      <c r="G344" s="42"/>
    </row>
    <row r="345" spans="5:7" ht="26.25" customHeight="1" x14ac:dyDescent="0.35">
      <c r="E345" s="42"/>
      <c r="G345" s="42"/>
    </row>
    <row r="346" spans="5:7" ht="26.25" customHeight="1" x14ac:dyDescent="0.35">
      <c r="E346" s="42"/>
      <c r="G346" s="42"/>
    </row>
    <row r="347" spans="5:7" ht="26.25" customHeight="1" x14ac:dyDescent="0.35">
      <c r="E347" s="42"/>
      <c r="G347" s="42"/>
    </row>
    <row r="348" spans="5:7" ht="26.25" customHeight="1" x14ac:dyDescent="0.35">
      <c r="E348" s="42"/>
      <c r="G348" s="42"/>
    </row>
    <row r="349" spans="5:7" ht="26.25" customHeight="1" x14ac:dyDescent="0.35">
      <c r="E349" s="42"/>
      <c r="G349" s="42"/>
    </row>
    <row r="350" spans="5:7" ht="26.25" customHeight="1" x14ac:dyDescent="0.35">
      <c r="E350" s="42"/>
      <c r="G350" s="42"/>
    </row>
    <row r="351" spans="5:7" ht="26.25" customHeight="1" x14ac:dyDescent="0.35">
      <c r="E351" s="42"/>
      <c r="G351" s="42"/>
    </row>
    <row r="352" spans="5:7" ht="26.25" customHeight="1" x14ac:dyDescent="0.35">
      <c r="E352" s="42"/>
      <c r="G352" s="42"/>
    </row>
    <row r="353" spans="5:7" ht="26.25" customHeight="1" x14ac:dyDescent="0.35">
      <c r="E353" s="42"/>
      <c r="G353" s="42"/>
    </row>
    <row r="354" spans="5:7" ht="26.25" customHeight="1" x14ac:dyDescent="0.35">
      <c r="E354" s="42"/>
      <c r="G354" s="42"/>
    </row>
    <row r="355" spans="5:7" ht="26.25" customHeight="1" x14ac:dyDescent="0.35">
      <c r="E355" s="42"/>
      <c r="G355" s="42"/>
    </row>
    <row r="356" spans="5:7" ht="26.25" customHeight="1" x14ac:dyDescent="0.35">
      <c r="E356" s="42"/>
      <c r="G356" s="42"/>
    </row>
    <row r="357" spans="5:7" ht="26.25" customHeight="1" x14ac:dyDescent="0.35">
      <c r="E357" s="42"/>
      <c r="G357" s="42"/>
    </row>
    <row r="358" spans="5:7" ht="26.25" customHeight="1" x14ac:dyDescent="0.35">
      <c r="E358" s="42"/>
      <c r="G358" s="42"/>
    </row>
    <row r="359" spans="5:7" ht="26.25" customHeight="1" x14ac:dyDescent="0.35">
      <c r="E359" s="42"/>
      <c r="G359" s="42"/>
    </row>
    <row r="360" spans="5:7" ht="26.25" customHeight="1" x14ac:dyDescent="0.35">
      <c r="E360" s="42"/>
      <c r="G360" s="42"/>
    </row>
    <row r="361" spans="5:7" ht="26.25" customHeight="1" x14ac:dyDescent="0.35">
      <c r="E361" s="42"/>
      <c r="G361" s="42"/>
    </row>
    <row r="362" spans="5:7" ht="26.25" customHeight="1" x14ac:dyDescent="0.35">
      <c r="E362" s="42"/>
      <c r="G362" s="42"/>
    </row>
    <row r="363" spans="5:7" ht="26.25" customHeight="1" x14ac:dyDescent="0.35">
      <c r="E363" s="42"/>
      <c r="G363" s="42"/>
    </row>
    <row r="364" spans="5:7" ht="26.25" customHeight="1" x14ac:dyDescent="0.35">
      <c r="E364" s="42"/>
      <c r="G364" s="42"/>
    </row>
    <row r="365" spans="5:7" ht="26.25" customHeight="1" x14ac:dyDescent="0.35">
      <c r="E365" s="42"/>
      <c r="G365" s="42"/>
    </row>
    <row r="366" spans="5:7" ht="26.25" customHeight="1" x14ac:dyDescent="0.35">
      <c r="E366" s="42"/>
      <c r="G366" s="42"/>
    </row>
    <row r="367" spans="5:7" ht="26.25" customHeight="1" x14ac:dyDescent="0.35">
      <c r="E367" s="42"/>
      <c r="G367" s="42"/>
    </row>
    <row r="368" spans="5:7" ht="26.25" customHeight="1" x14ac:dyDescent="0.35">
      <c r="E368" s="42"/>
      <c r="G368" s="42"/>
    </row>
    <row r="369" spans="5:7" ht="26.25" customHeight="1" x14ac:dyDescent="0.35">
      <c r="E369" s="42"/>
      <c r="G369" s="42"/>
    </row>
    <row r="370" spans="5:7" ht="26.25" customHeight="1" x14ac:dyDescent="0.35">
      <c r="E370" s="42"/>
      <c r="G370" s="42"/>
    </row>
    <row r="371" spans="5:7" ht="26.25" customHeight="1" x14ac:dyDescent="0.35">
      <c r="E371" s="42"/>
      <c r="G371" s="42"/>
    </row>
    <row r="372" spans="5:7" ht="26.25" customHeight="1" x14ac:dyDescent="0.35">
      <c r="E372" s="42"/>
      <c r="G372" s="42"/>
    </row>
    <row r="373" spans="5:7" ht="26.25" customHeight="1" x14ac:dyDescent="0.35">
      <c r="E373" s="42"/>
      <c r="G373" s="42"/>
    </row>
    <row r="374" spans="5:7" ht="26.25" customHeight="1" x14ac:dyDescent="0.35">
      <c r="E374" s="42"/>
      <c r="G374" s="42"/>
    </row>
    <row r="375" spans="5:7" ht="26.25" customHeight="1" x14ac:dyDescent="0.35">
      <c r="E375" s="42"/>
      <c r="G375" s="42"/>
    </row>
    <row r="376" spans="5:7" ht="26.25" customHeight="1" x14ac:dyDescent="0.35">
      <c r="E376" s="42"/>
      <c r="G376" s="42"/>
    </row>
    <row r="377" spans="5:7" ht="26.25" customHeight="1" x14ac:dyDescent="0.35">
      <c r="E377" s="42"/>
      <c r="G377" s="42"/>
    </row>
    <row r="378" spans="5:7" ht="26.25" customHeight="1" x14ac:dyDescent="0.35">
      <c r="E378" s="42"/>
      <c r="G378" s="42"/>
    </row>
    <row r="379" spans="5:7" ht="26.25" customHeight="1" x14ac:dyDescent="0.35">
      <c r="E379" s="42"/>
      <c r="G379" s="42"/>
    </row>
    <row r="380" spans="5:7" ht="26.25" customHeight="1" x14ac:dyDescent="0.35">
      <c r="E380" s="42"/>
      <c r="G380" s="42"/>
    </row>
    <row r="381" spans="5:7" ht="26.25" customHeight="1" x14ac:dyDescent="0.35">
      <c r="E381" s="42"/>
      <c r="G381" s="42"/>
    </row>
    <row r="382" spans="5:7" ht="26.25" customHeight="1" x14ac:dyDescent="0.35">
      <c r="E382" s="42"/>
      <c r="G382" s="42"/>
    </row>
    <row r="383" spans="5:7" ht="26.25" customHeight="1" x14ac:dyDescent="0.35">
      <c r="E383" s="42"/>
      <c r="G383" s="42"/>
    </row>
    <row r="384" spans="5:7" ht="26.25" customHeight="1" x14ac:dyDescent="0.35">
      <c r="E384" s="42"/>
      <c r="G384" s="42"/>
    </row>
    <row r="385" spans="5:7" ht="26.25" customHeight="1" x14ac:dyDescent="0.35">
      <c r="E385" s="42"/>
      <c r="G385" s="42"/>
    </row>
    <row r="386" spans="5:7" ht="26.25" customHeight="1" x14ac:dyDescent="0.35">
      <c r="E386" s="42"/>
      <c r="G386" s="42"/>
    </row>
    <row r="387" spans="5:7" ht="26.25" customHeight="1" x14ac:dyDescent="0.35">
      <c r="E387" s="42"/>
      <c r="G387" s="42"/>
    </row>
    <row r="388" spans="5:7" ht="26.25" customHeight="1" x14ac:dyDescent="0.35">
      <c r="E388" s="42"/>
      <c r="G388" s="42"/>
    </row>
    <row r="389" spans="5:7" ht="26.25" customHeight="1" x14ac:dyDescent="0.35">
      <c r="E389" s="42"/>
      <c r="G389" s="42"/>
    </row>
    <row r="390" spans="5:7" ht="26.25" customHeight="1" x14ac:dyDescent="0.35">
      <c r="E390" s="42"/>
      <c r="G390" s="42"/>
    </row>
    <row r="391" spans="5:7" ht="26.25" customHeight="1" x14ac:dyDescent="0.35">
      <c r="E391" s="42"/>
      <c r="G391" s="42"/>
    </row>
    <row r="392" spans="5:7" ht="26.25" customHeight="1" x14ac:dyDescent="0.35">
      <c r="E392" s="42"/>
      <c r="G392" s="42"/>
    </row>
    <row r="393" spans="5:7" ht="26.25" customHeight="1" x14ac:dyDescent="0.35">
      <c r="E393" s="42"/>
      <c r="G393" s="42"/>
    </row>
    <row r="394" spans="5:7" ht="26.25" customHeight="1" x14ac:dyDescent="0.35">
      <c r="E394" s="42"/>
      <c r="G394" s="42"/>
    </row>
    <row r="395" spans="5:7" ht="26.25" customHeight="1" x14ac:dyDescent="0.35">
      <c r="E395" s="42"/>
      <c r="G395" s="42"/>
    </row>
    <row r="396" spans="5:7" ht="26.25" customHeight="1" x14ac:dyDescent="0.35">
      <c r="E396" s="42"/>
      <c r="G396" s="42"/>
    </row>
    <row r="397" spans="5:7" ht="26.25" customHeight="1" x14ac:dyDescent="0.35">
      <c r="E397" s="42"/>
      <c r="G397" s="42"/>
    </row>
    <row r="398" spans="5:7" ht="26.25" customHeight="1" x14ac:dyDescent="0.35">
      <c r="E398" s="42"/>
      <c r="G398" s="42"/>
    </row>
    <row r="399" spans="5:7" ht="26.25" customHeight="1" x14ac:dyDescent="0.35">
      <c r="E399" s="42"/>
      <c r="G399" s="42"/>
    </row>
    <row r="400" spans="5:7" ht="26.25" customHeight="1" x14ac:dyDescent="0.35">
      <c r="E400" s="42"/>
      <c r="G400" s="42"/>
    </row>
    <row r="401" spans="5:7" ht="26.25" customHeight="1" x14ac:dyDescent="0.35">
      <c r="E401" s="42"/>
      <c r="G401" s="42"/>
    </row>
    <row r="402" spans="5:7" ht="26.25" customHeight="1" x14ac:dyDescent="0.35">
      <c r="E402" s="42"/>
      <c r="G402" s="42"/>
    </row>
    <row r="403" spans="5:7" ht="26.25" customHeight="1" x14ac:dyDescent="0.35">
      <c r="E403" s="42"/>
      <c r="G403" s="42"/>
    </row>
    <row r="404" spans="5:7" ht="26.25" customHeight="1" x14ac:dyDescent="0.35">
      <c r="E404" s="42"/>
      <c r="G404" s="42"/>
    </row>
    <row r="405" spans="5:7" ht="26.25" customHeight="1" x14ac:dyDescent="0.35">
      <c r="E405" s="42"/>
      <c r="G405" s="42"/>
    </row>
    <row r="406" spans="5:7" ht="26.25" customHeight="1" x14ac:dyDescent="0.35">
      <c r="E406" s="42"/>
      <c r="G406" s="42"/>
    </row>
    <row r="407" spans="5:7" ht="26.25" customHeight="1" x14ac:dyDescent="0.35">
      <c r="E407" s="42"/>
      <c r="G407" s="42"/>
    </row>
    <row r="408" spans="5:7" ht="26.25" customHeight="1" x14ac:dyDescent="0.35">
      <c r="E408" s="42"/>
      <c r="G408" s="42"/>
    </row>
    <row r="409" spans="5:7" ht="26.25" customHeight="1" x14ac:dyDescent="0.35">
      <c r="E409" s="42"/>
      <c r="G409" s="42"/>
    </row>
    <row r="410" spans="5:7" ht="26.25" customHeight="1" x14ac:dyDescent="0.35">
      <c r="E410" s="42"/>
      <c r="G410" s="42"/>
    </row>
    <row r="411" spans="5:7" ht="26.25" customHeight="1" x14ac:dyDescent="0.35">
      <c r="E411" s="42"/>
      <c r="G411" s="42"/>
    </row>
    <row r="412" spans="5:7" ht="26.25" customHeight="1" x14ac:dyDescent="0.35">
      <c r="E412" s="42"/>
      <c r="G412" s="42"/>
    </row>
    <row r="413" spans="5:7" ht="26.25" customHeight="1" x14ac:dyDescent="0.35">
      <c r="E413" s="42"/>
      <c r="G413" s="42"/>
    </row>
    <row r="414" spans="5:7" ht="26.25" customHeight="1" x14ac:dyDescent="0.35">
      <c r="E414" s="42"/>
      <c r="G414" s="42"/>
    </row>
    <row r="415" spans="5:7" ht="26.25" customHeight="1" x14ac:dyDescent="0.35">
      <c r="E415" s="42"/>
      <c r="G415" s="42"/>
    </row>
    <row r="416" spans="5:7" ht="26.25" customHeight="1" x14ac:dyDescent="0.35">
      <c r="E416" s="42"/>
      <c r="G416" s="42"/>
    </row>
    <row r="417" spans="5:7" ht="26.25" customHeight="1" x14ac:dyDescent="0.35">
      <c r="E417" s="42"/>
      <c r="G417" s="42"/>
    </row>
    <row r="418" spans="5:7" ht="26.25" customHeight="1" x14ac:dyDescent="0.35">
      <c r="E418" s="42"/>
      <c r="G418" s="42"/>
    </row>
    <row r="419" spans="5:7" ht="26.25" customHeight="1" x14ac:dyDescent="0.35">
      <c r="E419" s="42"/>
      <c r="G419" s="42"/>
    </row>
    <row r="420" spans="5:7" ht="26.25" customHeight="1" x14ac:dyDescent="0.35">
      <c r="E420" s="42"/>
      <c r="G420" s="42"/>
    </row>
    <row r="421" spans="5:7" ht="26.25" customHeight="1" x14ac:dyDescent="0.35">
      <c r="E421" s="42"/>
      <c r="G421" s="42"/>
    </row>
    <row r="422" spans="5:7" ht="26.25" customHeight="1" x14ac:dyDescent="0.35">
      <c r="E422" s="42"/>
      <c r="G422" s="42"/>
    </row>
    <row r="423" spans="5:7" ht="26.25" customHeight="1" x14ac:dyDescent="0.35">
      <c r="E423" s="42"/>
      <c r="G423" s="42"/>
    </row>
    <row r="424" spans="5:7" ht="26.25" customHeight="1" x14ac:dyDescent="0.35">
      <c r="E424" s="42"/>
      <c r="G424" s="42"/>
    </row>
    <row r="425" spans="5:7" ht="26.25" customHeight="1" x14ac:dyDescent="0.35">
      <c r="E425" s="42"/>
      <c r="G425" s="42"/>
    </row>
    <row r="426" spans="5:7" ht="26.25" customHeight="1" x14ac:dyDescent="0.35">
      <c r="E426" s="42"/>
      <c r="G426" s="42"/>
    </row>
    <row r="427" spans="5:7" ht="26.25" customHeight="1" x14ac:dyDescent="0.35">
      <c r="E427" s="42"/>
      <c r="G427" s="42"/>
    </row>
    <row r="428" spans="5:7" ht="26.25" customHeight="1" x14ac:dyDescent="0.35">
      <c r="E428" s="42"/>
      <c r="G428" s="42"/>
    </row>
    <row r="429" spans="5:7" ht="26.25" customHeight="1" x14ac:dyDescent="0.35">
      <c r="E429" s="42"/>
      <c r="G429" s="42"/>
    </row>
    <row r="430" spans="5:7" ht="26.25" customHeight="1" x14ac:dyDescent="0.35">
      <c r="E430" s="42"/>
      <c r="G430" s="42"/>
    </row>
    <row r="431" spans="5:7" ht="26.25" customHeight="1" x14ac:dyDescent="0.35">
      <c r="E431" s="42"/>
      <c r="G431" s="42"/>
    </row>
    <row r="432" spans="5:7" ht="26.25" customHeight="1" x14ac:dyDescent="0.35">
      <c r="E432" s="42"/>
      <c r="G432" s="42"/>
    </row>
    <row r="433" spans="5:7" ht="26.25" customHeight="1" x14ac:dyDescent="0.35">
      <c r="E433" s="42"/>
      <c r="G433" s="42"/>
    </row>
    <row r="434" spans="5:7" ht="26.25" customHeight="1" x14ac:dyDescent="0.35">
      <c r="E434" s="42"/>
      <c r="G434" s="42"/>
    </row>
    <row r="435" spans="5:7" ht="26.25" customHeight="1" x14ac:dyDescent="0.35">
      <c r="E435" s="42"/>
      <c r="G435" s="42"/>
    </row>
    <row r="436" spans="5:7" ht="26.25" customHeight="1" x14ac:dyDescent="0.35">
      <c r="E436" s="42"/>
      <c r="G436" s="42"/>
    </row>
    <row r="437" spans="5:7" ht="26.25" customHeight="1" x14ac:dyDescent="0.35">
      <c r="E437" s="42"/>
      <c r="G437" s="42"/>
    </row>
    <row r="438" spans="5:7" ht="26.25" customHeight="1" x14ac:dyDescent="0.35">
      <c r="E438" s="42"/>
      <c r="G438" s="42"/>
    </row>
    <row r="439" spans="5:7" ht="26.25" customHeight="1" x14ac:dyDescent="0.35">
      <c r="E439" s="42"/>
      <c r="G439" s="42"/>
    </row>
    <row r="440" spans="5:7" ht="26.25" customHeight="1" x14ac:dyDescent="0.35">
      <c r="E440" s="42"/>
      <c r="G440" s="42"/>
    </row>
    <row r="441" spans="5:7" ht="26.25" customHeight="1" x14ac:dyDescent="0.35">
      <c r="E441" s="42"/>
      <c r="G441" s="42"/>
    </row>
    <row r="442" spans="5:7" ht="26.25" customHeight="1" x14ac:dyDescent="0.35">
      <c r="E442" s="42"/>
      <c r="G442" s="42"/>
    </row>
    <row r="443" spans="5:7" ht="26.25" customHeight="1" x14ac:dyDescent="0.35">
      <c r="E443" s="42"/>
      <c r="G443" s="42"/>
    </row>
    <row r="444" spans="5:7" ht="26.25" customHeight="1" x14ac:dyDescent="0.35">
      <c r="E444" s="42"/>
      <c r="G444" s="42"/>
    </row>
    <row r="445" spans="5:7" ht="26.25" customHeight="1" x14ac:dyDescent="0.35">
      <c r="E445" s="42"/>
      <c r="G445" s="42"/>
    </row>
    <row r="446" spans="5:7" ht="26.25" customHeight="1" x14ac:dyDescent="0.35">
      <c r="E446" s="42"/>
      <c r="G446" s="42"/>
    </row>
    <row r="447" spans="5:7" ht="26.25" customHeight="1" x14ac:dyDescent="0.35">
      <c r="E447" s="42"/>
      <c r="G447" s="42"/>
    </row>
    <row r="448" spans="5:7" ht="26.25" customHeight="1" x14ac:dyDescent="0.35">
      <c r="E448" s="42"/>
      <c r="G448" s="42"/>
    </row>
    <row r="449" spans="5:7" ht="26.25" customHeight="1" x14ac:dyDescent="0.35">
      <c r="E449" s="42"/>
      <c r="G449" s="42"/>
    </row>
    <row r="450" spans="5:7" ht="26.25" customHeight="1" x14ac:dyDescent="0.35">
      <c r="E450" s="42"/>
      <c r="G450" s="42"/>
    </row>
    <row r="451" spans="5:7" ht="26.25" customHeight="1" x14ac:dyDescent="0.35">
      <c r="E451" s="42"/>
      <c r="G451" s="42"/>
    </row>
    <row r="452" spans="5:7" ht="26.25" customHeight="1" x14ac:dyDescent="0.35">
      <c r="E452" s="42"/>
      <c r="G452" s="42"/>
    </row>
    <row r="453" spans="5:7" ht="26.25" customHeight="1" x14ac:dyDescent="0.35">
      <c r="E453" s="42"/>
      <c r="G453" s="42"/>
    </row>
    <row r="454" spans="5:7" ht="26.25" customHeight="1" x14ac:dyDescent="0.35">
      <c r="E454" s="42"/>
      <c r="G454" s="42"/>
    </row>
    <row r="455" spans="5:7" ht="26.25" customHeight="1" x14ac:dyDescent="0.35">
      <c r="E455" s="42"/>
      <c r="G455" s="42"/>
    </row>
    <row r="456" spans="5:7" ht="26.25" customHeight="1" x14ac:dyDescent="0.35">
      <c r="E456" s="42"/>
      <c r="G456" s="42"/>
    </row>
    <row r="457" spans="5:7" ht="26.25" customHeight="1" x14ac:dyDescent="0.35">
      <c r="E457" s="42"/>
      <c r="G457" s="42"/>
    </row>
    <row r="458" spans="5:7" ht="26.25" customHeight="1" x14ac:dyDescent="0.35">
      <c r="E458" s="42"/>
      <c r="G458" s="42"/>
    </row>
    <row r="459" spans="5:7" ht="26.25" customHeight="1" x14ac:dyDescent="0.35">
      <c r="E459" s="42"/>
      <c r="G459" s="42"/>
    </row>
    <row r="460" spans="5:7" ht="26.25" customHeight="1" x14ac:dyDescent="0.35">
      <c r="E460" s="42"/>
      <c r="G460" s="42"/>
    </row>
    <row r="461" spans="5:7" ht="26.25" customHeight="1" x14ac:dyDescent="0.35">
      <c r="E461" s="42"/>
      <c r="G461" s="42"/>
    </row>
    <row r="462" spans="5:7" ht="26.25" customHeight="1" x14ac:dyDescent="0.35">
      <c r="E462" s="42"/>
      <c r="G462" s="42"/>
    </row>
    <row r="463" spans="5:7" ht="26.25" customHeight="1" x14ac:dyDescent="0.35">
      <c r="E463" s="42"/>
      <c r="G463" s="42"/>
    </row>
    <row r="464" spans="5:7" ht="26.25" customHeight="1" x14ac:dyDescent="0.35">
      <c r="E464" s="42"/>
      <c r="G464" s="42"/>
    </row>
    <row r="465" spans="5:7" ht="26.25" customHeight="1" x14ac:dyDescent="0.35">
      <c r="E465" s="42"/>
      <c r="G465" s="42"/>
    </row>
    <row r="466" spans="5:7" ht="26.25" customHeight="1" x14ac:dyDescent="0.35">
      <c r="E466" s="42"/>
      <c r="G466" s="42"/>
    </row>
    <row r="467" spans="5:7" ht="26.25" customHeight="1" x14ac:dyDescent="0.35">
      <c r="E467" s="42"/>
      <c r="G467" s="42"/>
    </row>
    <row r="468" spans="5:7" ht="26.25" customHeight="1" x14ac:dyDescent="0.35">
      <c r="E468" s="42"/>
      <c r="G468" s="42"/>
    </row>
    <row r="469" spans="5:7" ht="26.25" customHeight="1" x14ac:dyDescent="0.35">
      <c r="E469" s="42"/>
      <c r="G469" s="42"/>
    </row>
    <row r="470" spans="5:7" ht="26.25" customHeight="1" x14ac:dyDescent="0.35">
      <c r="E470" s="42"/>
      <c r="G470" s="42"/>
    </row>
    <row r="471" spans="5:7" ht="26.25" customHeight="1" x14ac:dyDescent="0.35">
      <c r="E471" s="42"/>
      <c r="G471" s="42"/>
    </row>
    <row r="472" spans="5:7" ht="26.25" customHeight="1" x14ac:dyDescent="0.35">
      <c r="E472" s="42"/>
      <c r="G472" s="42"/>
    </row>
    <row r="473" spans="5:7" ht="26.25" customHeight="1" x14ac:dyDescent="0.35">
      <c r="E473" s="42"/>
      <c r="G473" s="42"/>
    </row>
    <row r="474" spans="5:7" ht="26.25" customHeight="1" x14ac:dyDescent="0.35">
      <c r="E474" s="42"/>
      <c r="G474" s="42"/>
    </row>
    <row r="475" spans="5:7" ht="26.25" customHeight="1" x14ac:dyDescent="0.35">
      <c r="E475" s="42"/>
      <c r="G475" s="42"/>
    </row>
    <row r="476" spans="5:7" ht="26.25" customHeight="1" x14ac:dyDescent="0.35">
      <c r="E476" s="42"/>
      <c r="G476" s="42"/>
    </row>
    <row r="477" spans="5:7" ht="26.25" customHeight="1" x14ac:dyDescent="0.35">
      <c r="E477" s="42"/>
      <c r="G477" s="42"/>
    </row>
    <row r="478" spans="5:7" ht="26.25" customHeight="1" x14ac:dyDescent="0.35">
      <c r="E478" s="42"/>
      <c r="G478" s="42"/>
    </row>
    <row r="479" spans="5:7" ht="26.25" customHeight="1" x14ac:dyDescent="0.35">
      <c r="E479" s="42"/>
      <c r="G479" s="42"/>
    </row>
    <row r="480" spans="5:7" ht="26.25" customHeight="1" x14ac:dyDescent="0.35">
      <c r="E480" s="42"/>
      <c r="G480" s="42"/>
    </row>
    <row r="481" spans="5:7" ht="26.25" customHeight="1" x14ac:dyDescent="0.35">
      <c r="E481" s="42"/>
      <c r="G481" s="42"/>
    </row>
    <row r="482" spans="5:7" ht="26.25" customHeight="1" x14ac:dyDescent="0.35">
      <c r="E482" s="42"/>
      <c r="G482" s="42"/>
    </row>
    <row r="483" spans="5:7" ht="26.25" customHeight="1" x14ac:dyDescent="0.35">
      <c r="E483" s="42"/>
      <c r="G483" s="42"/>
    </row>
    <row r="484" spans="5:7" ht="26.25" customHeight="1" x14ac:dyDescent="0.35">
      <c r="E484" s="42"/>
      <c r="G484" s="42"/>
    </row>
    <row r="485" spans="5:7" ht="26.25" customHeight="1" x14ac:dyDescent="0.35">
      <c r="E485" s="42"/>
      <c r="G485" s="42"/>
    </row>
    <row r="486" spans="5:7" ht="26.25" customHeight="1" x14ac:dyDescent="0.35">
      <c r="E486" s="42"/>
      <c r="G486" s="42"/>
    </row>
    <row r="487" spans="5:7" ht="26.25" customHeight="1" x14ac:dyDescent="0.35">
      <c r="E487" s="42"/>
      <c r="G487" s="42"/>
    </row>
    <row r="488" spans="5:7" ht="26.25" customHeight="1" x14ac:dyDescent="0.35">
      <c r="E488" s="42"/>
      <c r="G488" s="42"/>
    </row>
    <row r="489" spans="5:7" ht="26.25" customHeight="1" x14ac:dyDescent="0.35">
      <c r="E489" s="42"/>
      <c r="G489" s="42"/>
    </row>
    <row r="490" spans="5:7" ht="26.25" customHeight="1" x14ac:dyDescent="0.35">
      <c r="E490" s="42"/>
      <c r="G490" s="42"/>
    </row>
    <row r="491" spans="5:7" ht="26.25" customHeight="1" x14ac:dyDescent="0.35">
      <c r="E491" s="42"/>
      <c r="G491" s="42"/>
    </row>
    <row r="492" spans="5:7" ht="26.25" customHeight="1" x14ac:dyDescent="0.35">
      <c r="E492" s="42"/>
      <c r="G492" s="42"/>
    </row>
    <row r="493" spans="5:7" ht="26.25" customHeight="1" x14ac:dyDescent="0.35">
      <c r="E493" s="42"/>
      <c r="G493" s="42"/>
    </row>
    <row r="494" spans="5:7" ht="26.25" customHeight="1" x14ac:dyDescent="0.35">
      <c r="E494" s="42"/>
      <c r="G494" s="42"/>
    </row>
    <row r="495" spans="5:7" ht="26.25" customHeight="1" x14ac:dyDescent="0.35">
      <c r="E495" s="42"/>
      <c r="G495" s="42"/>
    </row>
    <row r="496" spans="5:7" ht="26.25" customHeight="1" x14ac:dyDescent="0.35">
      <c r="E496" s="42"/>
      <c r="G496" s="42"/>
    </row>
    <row r="497" spans="5:7" ht="26.25" customHeight="1" x14ac:dyDescent="0.35">
      <c r="E497" s="42"/>
      <c r="G497" s="42"/>
    </row>
    <row r="498" spans="5:7" ht="26.25" customHeight="1" x14ac:dyDescent="0.35">
      <c r="E498" s="42"/>
      <c r="G498" s="42"/>
    </row>
    <row r="499" spans="5:7" ht="26.25" customHeight="1" x14ac:dyDescent="0.35">
      <c r="E499" s="42"/>
      <c r="G499" s="42"/>
    </row>
    <row r="500" spans="5:7" ht="26.25" customHeight="1" x14ac:dyDescent="0.35">
      <c r="E500" s="42"/>
      <c r="G500" s="42"/>
    </row>
    <row r="501" spans="5:7" ht="26.25" customHeight="1" x14ac:dyDescent="0.35">
      <c r="E501" s="42"/>
      <c r="G501" s="42"/>
    </row>
    <row r="502" spans="5:7" ht="26.25" customHeight="1" x14ac:dyDescent="0.35">
      <c r="E502" s="42"/>
      <c r="G502" s="42"/>
    </row>
    <row r="503" spans="5:7" ht="26.25" customHeight="1" x14ac:dyDescent="0.35">
      <c r="E503" s="42"/>
      <c r="G503" s="42"/>
    </row>
    <row r="504" spans="5:7" ht="26.25" customHeight="1" x14ac:dyDescent="0.35">
      <c r="E504" s="42"/>
      <c r="G504" s="42"/>
    </row>
    <row r="505" spans="5:7" ht="26.25" customHeight="1" x14ac:dyDescent="0.35">
      <c r="E505" s="42"/>
      <c r="G505" s="42"/>
    </row>
    <row r="506" spans="5:7" ht="26.25" customHeight="1" x14ac:dyDescent="0.35">
      <c r="E506" s="42"/>
      <c r="G506" s="42"/>
    </row>
    <row r="507" spans="5:7" ht="26.25" customHeight="1" x14ac:dyDescent="0.35">
      <c r="E507" s="42"/>
      <c r="G507" s="42"/>
    </row>
    <row r="508" spans="5:7" ht="26.25" customHeight="1" x14ac:dyDescent="0.35">
      <c r="E508" s="42"/>
      <c r="G508" s="42"/>
    </row>
    <row r="509" spans="5:7" ht="26.25" customHeight="1" x14ac:dyDescent="0.35">
      <c r="E509" s="42"/>
      <c r="G509" s="42"/>
    </row>
    <row r="510" spans="5:7" ht="26.25" customHeight="1" x14ac:dyDescent="0.35">
      <c r="E510" s="42"/>
      <c r="G510" s="42"/>
    </row>
    <row r="511" spans="5:7" ht="26.25" customHeight="1" x14ac:dyDescent="0.35">
      <c r="E511" s="42"/>
      <c r="G511" s="42"/>
    </row>
    <row r="512" spans="5:7" ht="26.25" customHeight="1" x14ac:dyDescent="0.35">
      <c r="E512" s="42"/>
      <c r="G512" s="42"/>
    </row>
    <row r="513" spans="5:7" ht="26.25" customHeight="1" x14ac:dyDescent="0.35">
      <c r="E513" s="42"/>
      <c r="G513" s="42"/>
    </row>
    <row r="514" spans="5:7" ht="26.25" customHeight="1" x14ac:dyDescent="0.35">
      <c r="E514" s="42"/>
      <c r="G514" s="42"/>
    </row>
    <row r="515" spans="5:7" ht="26.25" customHeight="1" x14ac:dyDescent="0.35">
      <c r="E515" s="42"/>
      <c r="G515" s="42"/>
    </row>
    <row r="516" spans="5:7" ht="26.25" customHeight="1" x14ac:dyDescent="0.35">
      <c r="E516" s="42"/>
      <c r="G516" s="42"/>
    </row>
    <row r="517" spans="5:7" ht="26.25" customHeight="1" x14ac:dyDescent="0.35">
      <c r="E517" s="42"/>
      <c r="G517" s="42"/>
    </row>
    <row r="518" spans="5:7" ht="26.25" customHeight="1" x14ac:dyDescent="0.35">
      <c r="E518" s="42"/>
      <c r="G518" s="42"/>
    </row>
    <row r="519" spans="5:7" ht="26.25" customHeight="1" x14ac:dyDescent="0.35">
      <c r="E519" s="42"/>
      <c r="G519" s="42"/>
    </row>
    <row r="520" spans="5:7" ht="26.25" customHeight="1" x14ac:dyDescent="0.35">
      <c r="E520" s="42"/>
      <c r="G520" s="42"/>
    </row>
    <row r="521" spans="5:7" ht="26.25" customHeight="1" x14ac:dyDescent="0.35">
      <c r="E521" s="42"/>
      <c r="G521" s="42"/>
    </row>
    <row r="522" spans="5:7" ht="26.25" customHeight="1" x14ac:dyDescent="0.35">
      <c r="E522" s="42"/>
      <c r="G522" s="42"/>
    </row>
    <row r="523" spans="5:7" ht="26.25" customHeight="1" x14ac:dyDescent="0.35">
      <c r="E523" s="42"/>
      <c r="G523" s="42"/>
    </row>
    <row r="524" spans="5:7" ht="26.25" customHeight="1" x14ac:dyDescent="0.35">
      <c r="E524" s="42"/>
      <c r="G524" s="42"/>
    </row>
    <row r="525" spans="5:7" ht="26.25" customHeight="1" x14ac:dyDescent="0.35">
      <c r="E525" s="42"/>
      <c r="G525" s="42"/>
    </row>
    <row r="526" spans="5:7" ht="26.25" customHeight="1" x14ac:dyDescent="0.35">
      <c r="E526" s="42"/>
      <c r="G526" s="42"/>
    </row>
    <row r="527" spans="5:7" ht="26.25" customHeight="1" x14ac:dyDescent="0.35">
      <c r="E527" s="42"/>
      <c r="G527" s="42"/>
    </row>
    <row r="528" spans="5:7" ht="26.25" customHeight="1" x14ac:dyDescent="0.35">
      <c r="E528" s="42"/>
      <c r="G528" s="42"/>
    </row>
    <row r="529" spans="5:7" ht="26.25" customHeight="1" x14ac:dyDescent="0.35">
      <c r="E529" s="42"/>
      <c r="G529" s="42"/>
    </row>
    <row r="530" spans="5:7" ht="26.25" customHeight="1" x14ac:dyDescent="0.35">
      <c r="E530" s="42"/>
      <c r="G530" s="42"/>
    </row>
    <row r="531" spans="5:7" ht="26.25" customHeight="1" x14ac:dyDescent="0.35">
      <c r="E531" s="42"/>
      <c r="G531" s="42"/>
    </row>
    <row r="532" spans="5:7" ht="26.25" customHeight="1" x14ac:dyDescent="0.35">
      <c r="E532" s="42"/>
      <c r="G532" s="42"/>
    </row>
    <row r="533" spans="5:7" ht="26.25" customHeight="1" x14ac:dyDescent="0.35">
      <c r="E533" s="42"/>
      <c r="G533" s="42"/>
    </row>
    <row r="534" spans="5:7" ht="26.25" customHeight="1" x14ac:dyDescent="0.35">
      <c r="E534" s="42"/>
      <c r="G534" s="42"/>
    </row>
    <row r="535" spans="5:7" ht="26.25" customHeight="1" x14ac:dyDescent="0.35">
      <c r="E535" s="42"/>
      <c r="G535" s="42"/>
    </row>
    <row r="536" spans="5:7" ht="26.25" customHeight="1" x14ac:dyDescent="0.35">
      <c r="E536" s="42"/>
      <c r="G536" s="42"/>
    </row>
    <row r="537" spans="5:7" ht="26.25" customHeight="1" x14ac:dyDescent="0.35">
      <c r="E537" s="42"/>
      <c r="G537" s="42"/>
    </row>
    <row r="538" spans="5:7" ht="26.25" customHeight="1" x14ac:dyDescent="0.35">
      <c r="E538" s="42"/>
      <c r="G538" s="42"/>
    </row>
    <row r="539" spans="5:7" ht="26.25" customHeight="1" x14ac:dyDescent="0.35">
      <c r="E539" s="42"/>
      <c r="G539" s="42"/>
    </row>
    <row r="540" spans="5:7" ht="26.25" customHeight="1" x14ac:dyDescent="0.35">
      <c r="E540" s="42"/>
      <c r="G540" s="42"/>
    </row>
    <row r="541" spans="5:7" ht="26.25" customHeight="1" x14ac:dyDescent="0.35">
      <c r="E541" s="42"/>
      <c r="G541" s="42"/>
    </row>
    <row r="542" spans="5:7" ht="26.25" customHeight="1" x14ac:dyDescent="0.35">
      <c r="E542" s="42"/>
      <c r="G542" s="42"/>
    </row>
    <row r="543" spans="5:7" ht="26.25" customHeight="1" x14ac:dyDescent="0.35">
      <c r="E543" s="42"/>
      <c r="G543" s="42"/>
    </row>
    <row r="544" spans="5:7" ht="26.25" customHeight="1" x14ac:dyDescent="0.35">
      <c r="E544" s="42"/>
      <c r="G544" s="42"/>
    </row>
    <row r="545" spans="5:7" ht="26.25" customHeight="1" x14ac:dyDescent="0.35">
      <c r="E545" s="42"/>
      <c r="G545" s="42"/>
    </row>
    <row r="546" spans="5:7" ht="26.25" customHeight="1" x14ac:dyDescent="0.35">
      <c r="E546" s="42"/>
      <c r="G546" s="42"/>
    </row>
    <row r="547" spans="5:7" ht="26.25" customHeight="1" x14ac:dyDescent="0.35">
      <c r="E547" s="42"/>
      <c r="G547" s="42"/>
    </row>
    <row r="548" spans="5:7" ht="26.25" customHeight="1" x14ac:dyDescent="0.35">
      <c r="E548" s="42"/>
      <c r="G548" s="42"/>
    </row>
    <row r="549" spans="5:7" ht="26.25" customHeight="1" x14ac:dyDescent="0.35">
      <c r="E549" s="42"/>
      <c r="G549" s="42"/>
    </row>
    <row r="550" spans="5:7" ht="26.25" customHeight="1" x14ac:dyDescent="0.35">
      <c r="E550" s="42"/>
      <c r="G550" s="42"/>
    </row>
    <row r="551" spans="5:7" ht="26.25" customHeight="1" x14ac:dyDescent="0.35">
      <c r="E551" s="42"/>
      <c r="G551" s="42"/>
    </row>
    <row r="552" spans="5:7" ht="26.25" customHeight="1" x14ac:dyDescent="0.35">
      <c r="E552" s="42"/>
      <c r="G552" s="42"/>
    </row>
    <row r="553" spans="5:7" ht="26.25" customHeight="1" x14ac:dyDescent="0.35">
      <c r="E553" s="42"/>
      <c r="G553" s="42"/>
    </row>
    <row r="554" spans="5:7" ht="26.25" customHeight="1" x14ac:dyDescent="0.35">
      <c r="E554" s="42"/>
      <c r="G554" s="42"/>
    </row>
    <row r="555" spans="5:7" ht="26.25" customHeight="1" x14ac:dyDescent="0.35">
      <c r="E555" s="42"/>
      <c r="G555" s="42"/>
    </row>
    <row r="556" spans="5:7" ht="26.25" customHeight="1" x14ac:dyDescent="0.35">
      <c r="E556" s="42"/>
      <c r="G556" s="42"/>
    </row>
    <row r="557" spans="5:7" ht="26.25" customHeight="1" x14ac:dyDescent="0.35">
      <c r="E557" s="42"/>
      <c r="G557" s="42"/>
    </row>
    <row r="558" spans="5:7" ht="26.25" customHeight="1" x14ac:dyDescent="0.35">
      <c r="E558" s="42"/>
      <c r="G558" s="42"/>
    </row>
    <row r="559" spans="5:7" ht="26.25" customHeight="1" x14ac:dyDescent="0.35">
      <c r="E559" s="42"/>
      <c r="G559" s="42"/>
    </row>
    <row r="560" spans="5:7" ht="26.25" customHeight="1" x14ac:dyDescent="0.35">
      <c r="E560" s="42"/>
      <c r="G560" s="42"/>
    </row>
    <row r="561" spans="5:7" ht="26.25" customHeight="1" x14ac:dyDescent="0.35">
      <c r="E561" s="42"/>
      <c r="G561" s="42"/>
    </row>
    <row r="562" spans="5:7" ht="26.25" customHeight="1" x14ac:dyDescent="0.35">
      <c r="E562" s="42"/>
      <c r="G562" s="42"/>
    </row>
    <row r="563" spans="5:7" ht="26.25" customHeight="1" x14ac:dyDescent="0.35">
      <c r="E563" s="42"/>
      <c r="G563" s="42"/>
    </row>
    <row r="564" spans="5:7" ht="26.25" customHeight="1" x14ac:dyDescent="0.35">
      <c r="E564" s="42"/>
      <c r="G564" s="42"/>
    </row>
    <row r="565" spans="5:7" ht="26.25" customHeight="1" x14ac:dyDescent="0.35">
      <c r="E565" s="42"/>
      <c r="G565" s="42"/>
    </row>
    <row r="566" spans="5:7" ht="26.25" customHeight="1" x14ac:dyDescent="0.35">
      <c r="E566" s="42"/>
      <c r="G566" s="42"/>
    </row>
    <row r="567" spans="5:7" ht="26.25" customHeight="1" x14ac:dyDescent="0.35">
      <c r="E567" s="42"/>
      <c r="G567" s="42"/>
    </row>
    <row r="568" spans="5:7" ht="26.25" customHeight="1" x14ac:dyDescent="0.35">
      <c r="E568" s="42"/>
      <c r="G568" s="42"/>
    </row>
    <row r="569" spans="5:7" ht="26.25" customHeight="1" x14ac:dyDescent="0.35">
      <c r="E569" s="42"/>
      <c r="G569" s="42"/>
    </row>
    <row r="570" spans="5:7" ht="26.25" customHeight="1" x14ac:dyDescent="0.35">
      <c r="E570" s="42"/>
      <c r="G570" s="42"/>
    </row>
    <row r="571" spans="5:7" ht="26.25" customHeight="1" x14ac:dyDescent="0.35">
      <c r="E571" s="42"/>
      <c r="G571" s="42"/>
    </row>
    <row r="572" spans="5:7" ht="26.25" customHeight="1" x14ac:dyDescent="0.35">
      <c r="E572" s="42"/>
      <c r="G572" s="42"/>
    </row>
    <row r="573" spans="5:7" ht="26.25" customHeight="1" x14ac:dyDescent="0.35">
      <c r="E573" s="42"/>
      <c r="G573" s="42"/>
    </row>
    <row r="574" spans="5:7" ht="26.25" customHeight="1" x14ac:dyDescent="0.35">
      <c r="E574" s="42"/>
      <c r="G574" s="42"/>
    </row>
    <row r="575" spans="5:7" ht="26.25" customHeight="1" x14ac:dyDescent="0.35">
      <c r="E575" s="42"/>
      <c r="G575" s="42"/>
    </row>
    <row r="576" spans="5:7" ht="26.25" customHeight="1" x14ac:dyDescent="0.35">
      <c r="E576" s="42"/>
      <c r="G576" s="42"/>
    </row>
    <row r="577" spans="5:7" ht="26.25" customHeight="1" x14ac:dyDescent="0.35">
      <c r="E577" s="42"/>
      <c r="G577" s="42"/>
    </row>
    <row r="578" spans="5:7" ht="26.25" customHeight="1" x14ac:dyDescent="0.35">
      <c r="E578" s="42"/>
      <c r="G578" s="42"/>
    </row>
    <row r="579" spans="5:7" ht="26.25" customHeight="1" x14ac:dyDescent="0.35">
      <c r="E579" s="42"/>
      <c r="G579" s="42"/>
    </row>
    <row r="580" spans="5:7" ht="26.25" customHeight="1" x14ac:dyDescent="0.35">
      <c r="E580" s="42"/>
      <c r="G580" s="42"/>
    </row>
    <row r="581" spans="5:7" ht="26.25" customHeight="1" x14ac:dyDescent="0.35">
      <c r="E581" s="42"/>
      <c r="G581" s="42"/>
    </row>
    <row r="582" spans="5:7" ht="26.25" customHeight="1" x14ac:dyDescent="0.35">
      <c r="E582" s="42"/>
      <c r="G582" s="42"/>
    </row>
    <row r="583" spans="5:7" ht="26.25" customHeight="1" x14ac:dyDescent="0.35">
      <c r="E583" s="42"/>
      <c r="G583" s="42"/>
    </row>
    <row r="584" spans="5:7" ht="26.25" customHeight="1" x14ac:dyDescent="0.35">
      <c r="E584" s="42"/>
      <c r="G584" s="42"/>
    </row>
    <row r="585" spans="5:7" ht="26.25" customHeight="1" x14ac:dyDescent="0.35">
      <c r="E585" s="42"/>
      <c r="G585" s="42"/>
    </row>
    <row r="586" spans="5:7" ht="26.25" customHeight="1" x14ac:dyDescent="0.35">
      <c r="E586" s="42"/>
      <c r="G586" s="42"/>
    </row>
    <row r="587" spans="5:7" ht="26.25" customHeight="1" x14ac:dyDescent="0.35">
      <c r="E587" s="42"/>
      <c r="G587" s="42"/>
    </row>
    <row r="588" spans="5:7" ht="26.25" customHeight="1" x14ac:dyDescent="0.35">
      <c r="E588" s="42"/>
      <c r="G588" s="42"/>
    </row>
    <row r="589" spans="5:7" ht="26.25" customHeight="1" x14ac:dyDescent="0.35">
      <c r="E589" s="42"/>
      <c r="G589" s="42"/>
    </row>
    <row r="590" spans="5:7" ht="26.25" customHeight="1" x14ac:dyDescent="0.35">
      <c r="E590" s="42"/>
      <c r="G590" s="42"/>
    </row>
    <row r="591" spans="5:7" ht="26.25" customHeight="1" x14ac:dyDescent="0.35">
      <c r="E591" s="42"/>
      <c r="G591" s="42"/>
    </row>
    <row r="592" spans="5:7" ht="26.25" customHeight="1" x14ac:dyDescent="0.35">
      <c r="E592" s="42"/>
      <c r="G592" s="42"/>
    </row>
    <row r="593" spans="5:7" ht="26.25" customHeight="1" x14ac:dyDescent="0.35">
      <c r="E593" s="42"/>
      <c r="G593" s="42"/>
    </row>
    <row r="594" spans="5:7" ht="26.25" customHeight="1" x14ac:dyDescent="0.35">
      <c r="E594" s="42"/>
      <c r="G594" s="42"/>
    </row>
    <row r="595" spans="5:7" ht="26.25" customHeight="1" x14ac:dyDescent="0.35">
      <c r="E595" s="42"/>
      <c r="G595" s="42"/>
    </row>
    <row r="596" spans="5:7" ht="26.25" customHeight="1" x14ac:dyDescent="0.35">
      <c r="E596" s="42"/>
      <c r="G596" s="42"/>
    </row>
    <row r="597" spans="5:7" ht="26.25" customHeight="1" x14ac:dyDescent="0.35">
      <c r="E597" s="42"/>
      <c r="G597" s="42"/>
    </row>
    <row r="598" spans="5:7" ht="26.25" customHeight="1" x14ac:dyDescent="0.35">
      <c r="E598" s="42"/>
      <c r="G598" s="42"/>
    </row>
    <row r="599" spans="5:7" ht="26.25" customHeight="1" x14ac:dyDescent="0.35">
      <c r="E599" s="42"/>
      <c r="G599" s="42"/>
    </row>
    <row r="600" spans="5:7" ht="26.25" customHeight="1" x14ac:dyDescent="0.35">
      <c r="E600" s="42"/>
      <c r="G600" s="42"/>
    </row>
    <row r="601" spans="5:7" ht="26.25" customHeight="1" x14ac:dyDescent="0.35">
      <c r="E601" s="42"/>
      <c r="G601" s="42"/>
    </row>
    <row r="602" spans="5:7" ht="26.25" customHeight="1" x14ac:dyDescent="0.35">
      <c r="E602" s="42"/>
      <c r="G602" s="42"/>
    </row>
    <row r="603" spans="5:7" ht="26.25" customHeight="1" x14ac:dyDescent="0.35">
      <c r="E603" s="42"/>
      <c r="G603" s="42"/>
    </row>
    <row r="604" spans="5:7" ht="26.25" customHeight="1" x14ac:dyDescent="0.35">
      <c r="E604" s="42"/>
      <c r="G604" s="42"/>
    </row>
    <row r="605" spans="5:7" ht="26.25" customHeight="1" x14ac:dyDescent="0.35">
      <c r="E605" s="42"/>
      <c r="G605" s="42"/>
    </row>
    <row r="606" spans="5:7" ht="26.25" customHeight="1" x14ac:dyDescent="0.35">
      <c r="E606" s="42"/>
      <c r="G606" s="42"/>
    </row>
    <row r="607" spans="5:7" ht="26.25" customHeight="1" x14ac:dyDescent="0.35">
      <c r="E607" s="42"/>
      <c r="G607" s="42"/>
    </row>
    <row r="608" spans="5:7" ht="26.25" customHeight="1" x14ac:dyDescent="0.35">
      <c r="E608" s="42"/>
      <c r="G608" s="42"/>
    </row>
    <row r="609" spans="5:7" ht="26.25" customHeight="1" x14ac:dyDescent="0.35">
      <c r="E609" s="42"/>
      <c r="G609" s="42"/>
    </row>
    <row r="610" spans="5:7" ht="26.25" customHeight="1" x14ac:dyDescent="0.35">
      <c r="E610" s="42"/>
      <c r="G610" s="42"/>
    </row>
    <row r="611" spans="5:7" ht="26.25" customHeight="1" x14ac:dyDescent="0.35">
      <c r="E611" s="42"/>
      <c r="G611" s="42"/>
    </row>
    <row r="612" spans="5:7" ht="26.25" customHeight="1" x14ac:dyDescent="0.35">
      <c r="E612" s="42"/>
      <c r="G612" s="42"/>
    </row>
    <row r="613" spans="5:7" ht="26.25" customHeight="1" x14ac:dyDescent="0.35">
      <c r="E613" s="42"/>
      <c r="G613" s="42"/>
    </row>
    <row r="614" spans="5:7" ht="26.25" customHeight="1" x14ac:dyDescent="0.35">
      <c r="E614" s="42"/>
      <c r="G614" s="42"/>
    </row>
    <row r="615" spans="5:7" ht="26.25" customHeight="1" x14ac:dyDescent="0.35">
      <c r="E615" s="42"/>
      <c r="G615" s="42"/>
    </row>
    <row r="616" spans="5:7" ht="26.25" customHeight="1" x14ac:dyDescent="0.35">
      <c r="E616" s="42"/>
      <c r="G616" s="42"/>
    </row>
    <row r="617" spans="5:7" ht="26.25" customHeight="1" x14ac:dyDescent="0.35">
      <c r="E617" s="42"/>
      <c r="G617" s="42"/>
    </row>
    <row r="618" spans="5:7" ht="26.25" customHeight="1" x14ac:dyDescent="0.35">
      <c r="E618" s="42"/>
      <c r="G618" s="42"/>
    </row>
    <row r="619" spans="5:7" ht="26.25" customHeight="1" x14ac:dyDescent="0.35">
      <c r="E619" s="42"/>
      <c r="G619" s="42"/>
    </row>
    <row r="620" spans="5:7" ht="26.25" customHeight="1" x14ac:dyDescent="0.35">
      <c r="E620" s="42"/>
      <c r="G620" s="42"/>
    </row>
    <row r="621" spans="5:7" ht="26.25" customHeight="1" x14ac:dyDescent="0.35">
      <c r="E621" s="42"/>
      <c r="G621" s="42"/>
    </row>
    <row r="622" spans="5:7" ht="26.25" customHeight="1" x14ac:dyDescent="0.35">
      <c r="E622" s="42"/>
      <c r="G622" s="42"/>
    </row>
    <row r="623" spans="5:7" ht="26.25" customHeight="1" x14ac:dyDescent="0.35">
      <c r="E623" s="42"/>
      <c r="G623" s="42"/>
    </row>
    <row r="624" spans="5:7" ht="26.25" customHeight="1" x14ac:dyDescent="0.35">
      <c r="E624" s="42"/>
      <c r="G624" s="42"/>
    </row>
    <row r="625" spans="5:7" ht="26.25" customHeight="1" x14ac:dyDescent="0.35">
      <c r="E625" s="42"/>
      <c r="G625" s="42"/>
    </row>
    <row r="626" spans="5:7" ht="26.25" customHeight="1" x14ac:dyDescent="0.35">
      <c r="E626" s="42"/>
      <c r="G626" s="42"/>
    </row>
    <row r="627" spans="5:7" ht="26.25" customHeight="1" x14ac:dyDescent="0.35">
      <c r="E627" s="42"/>
      <c r="G627" s="42"/>
    </row>
    <row r="628" spans="5:7" ht="26.25" customHeight="1" x14ac:dyDescent="0.35">
      <c r="E628" s="42"/>
      <c r="G628" s="42"/>
    </row>
    <row r="629" spans="5:7" ht="26.25" customHeight="1" x14ac:dyDescent="0.35">
      <c r="E629" s="42"/>
      <c r="G629" s="42"/>
    </row>
    <row r="630" spans="5:7" ht="26.25" customHeight="1" x14ac:dyDescent="0.35">
      <c r="E630" s="42"/>
      <c r="G630" s="42"/>
    </row>
    <row r="631" spans="5:7" ht="26.25" customHeight="1" x14ac:dyDescent="0.35">
      <c r="E631" s="42"/>
      <c r="G631" s="42"/>
    </row>
    <row r="632" spans="5:7" ht="26.25" customHeight="1" x14ac:dyDescent="0.35">
      <c r="E632" s="42"/>
      <c r="G632" s="42"/>
    </row>
    <row r="633" spans="5:7" ht="26.25" customHeight="1" x14ac:dyDescent="0.35">
      <c r="E633" s="42"/>
      <c r="G633" s="42"/>
    </row>
    <row r="634" spans="5:7" ht="26.25" customHeight="1" x14ac:dyDescent="0.35">
      <c r="E634" s="42"/>
      <c r="G634" s="42"/>
    </row>
    <row r="635" spans="5:7" ht="26.25" customHeight="1" x14ac:dyDescent="0.35">
      <c r="E635" s="42"/>
      <c r="G635" s="42"/>
    </row>
    <row r="636" spans="5:7" ht="26.25" customHeight="1" x14ac:dyDescent="0.35">
      <c r="E636" s="42"/>
      <c r="G636" s="42"/>
    </row>
    <row r="637" spans="5:7" ht="26.25" customHeight="1" x14ac:dyDescent="0.35">
      <c r="E637" s="42"/>
      <c r="G637" s="42"/>
    </row>
    <row r="638" spans="5:7" ht="26.25" customHeight="1" x14ac:dyDescent="0.35">
      <c r="E638" s="42"/>
      <c r="G638" s="42"/>
    </row>
    <row r="639" spans="5:7" ht="26.25" customHeight="1" x14ac:dyDescent="0.35">
      <c r="E639" s="42"/>
      <c r="G639" s="42"/>
    </row>
    <row r="640" spans="5:7" ht="26.25" customHeight="1" x14ac:dyDescent="0.35">
      <c r="E640" s="42"/>
      <c r="G640" s="42"/>
    </row>
    <row r="641" spans="5:7" ht="26.25" customHeight="1" x14ac:dyDescent="0.35">
      <c r="E641" s="42"/>
      <c r="G641" s="42"/>
    </row>
    <row r="642" spans="5:7" ht="26.25" customHeight="1" x14ac:dyDescent="0.35">
      <c r="E642" s="42"/>
      <c r="G642" s="42"/>
    </row>
    <row r="643" spans="5:7" ht="26.25" customHeight="1" x14ac:dyDescent="0.35">
      <c r="E643" s="42"/>
      <c r="G643" s="42"/>
    </row>
    <row r="644" spans="5:7" ht="26.25" customHeight="1" x14ac:dyDescent="0.35">
      <c r="E644" s="42"/>
      <c r="G644" s="42"/>
    </row>
    <row r="645" spans="5:7" ht="26.25" customHeight="1" x14ac:dyDescent="0.35">
      <c r="E645" s="42"/>
      <c r="G645" s="42"/>
    </row>
    <row r="646" spans="5:7" ht="26.25" customHeight="1" x14ac:dyDescent="0.35">
      <c r="E646" s="42"/>
      <c r="G646" s="42"/>
    </row>
    <row r="647" spans="5:7" ht="26.25" customHeight="1" x14ac:dyDescent="0.35">
      <c r="E647" s="42"/>
      <c r="G647" s="42"/>
    </row>
    <row r="648" spans="5:7" ht="26.25" customHeight="1" x14ac:dyDescent="0.35">
      <c r="E648" s="42"/>
      <c r="G648" s="42"/>
    </row>
    <row r="649" spans="5:7" ht="26.25" customHeight="1" x14ac:dyDescent="0.35">
      <c r="E649" s="42"/>
      <c r="G649" s="42"/>
    </row>
    <row r="650" spans="5:7" ht="26.25" customHeight="1" x14ac:dyDescent="0.35">
      <c r="E650" s="42"/>
      <c r="G650" s="42"/>
    </row>
    <row r="651" spans="5:7" ht="26.25" customHeight="1" x14ac:dyDescent="0.35">
      <c r="E651" s="42"/>
      <c r="G651" s="42"/>
    </row>
    <row r="652" spans="5:7" ht="26.25" customHeight="1" x14ac:dyDescent="0.35">
      <c r="E652" s="42"/>
      <c r="G652" s="42"/>
    </row>
    <row r="653" spans="5:7" ht="26.25" customHeight="1" x14ac:dyDescent="0.35">
      <c r="E653" s="42"/>
      <c r="G653" s="42"/>
    </row>
    <row r="654" spans="5:7" ht="26.25" customHeight="1" x14ac:dyDescent="0.35">
      <c r="E654" s="42"/>
      <c r="G654" s="42"/>
    </row>
    <row r="655" spans="5:7" ht="26.25" customHeight="1" x14ac:dyDescent="0.35">
      <c r="E655" s="42"/>
      <c r="G655" s="42"/>
    </row>
    <row r="656" spans="5:7" ht="26.25" customHeight="1" x14ac:dyDescent="0.35">
      <c r="E656" s="42"/>
      <c r="G656" s="42"/>
    </row>
    <row r="657" spans="5:7" ht="26.25" customHeight="1" x14ac:dyDescent="0.35">
      <c r="E657" s="42"/>
      <c r="G657" s="42"/>
    </row>
    <row r="658" spans="5:7" ht="26.25" customHeight="1" x14ac:dyDescent="0.35">
      <c r="E658" s="42"/>
      <c r="G658" s="42"/>
    </row>
    <row r="659" spans="5:7" ht="26.25" customHeight="1" x14ac:dyDescent="0.35">
      <c r="E659" s="42"/>
      <c r="G659" s="42"/>
    </row>
    <row r="660" spans="5:7" ht="26.25" customHeight="1" x14ac:dyDescent="0.35">
      <c r="E660" s="42"/>
      <c r="G660" s="42"/>
    </row>
    <row r="661" spans="5:7" ht="26.25" customHeight="1" x14ac:dyDescent="0.35">
      <c r="E661" s="42"/>
      <c r="G661" s="42"/>
    </row>
    <row r="662" spans="5:7" ht="26.25" customHeight="1" x14ac:dyDescent="0.35">
      <c r="E662" s="42"/>
      <c r="G662" s="42"/>
    </row>
    <row r="663" spans="5:7" ht="26.25" customHeight="1" x14ac:dyDescent="0.35">
      <c r="E663" s="42"/>
      <c r="G663" s="42"/>
    </row>
    <row r="664" spans="5:7" ht="26.25" customHeight="1" x14ac:dyDescent="0.35">
      <c r="E664" s="42"/>
      <c r="G664" s="42"/>
    </row>
    <row r="665" spans="5:7" ht="26.25" customHeight="1" x14ac:dyDescent="0.35">
      <c r="E665" s="42"/>
      <c r="G665" s="42"/>
    </row>
    <row r="666" spans="5:7" ht="26.25" customHeight="1" x14ac:dyDescent="0.35">
      <c r="E666" s="42"/>
      <c r="G666" s="42"/>
    </row>
    <row r="667" spans="5:7" ht="26.25" customHeight="1" x14ac:dyDescent="0.35">
      <c r="E667" s="42"/>
      <c r="G667" s="42"/>
    </row>
    <row r="668" spans="5:7" ht="26.25" customHeight="1" x14ac:dyDescent="0.35">
      <c r="E668" s="42"/>
      <c r="G668" s="42"/>
    </row>
    <row r="669" spans="5:7" ht="26.25" customHeight="1" x14ac:dyDescent="0.35">
      <c r="E669" s="42"/>
      <c r="G669" s="42"/>
    </row>
    <row r="670" spans="5:7" ht="26.25" customHeight="1" x14ac:dyDescent="0.35">
      <c r="E670" s="42"/>
      <c r="G670" s="42"/>
    </row>
    <row r="671" spans="5:7" ht="26.25" customHeight="1" x14ac:dyDescent="0.35">
      <c r="E671" s="42"/>
      <c r="G671" s="42"/>
    </row>
    <row r="672" spans="5:7" ht="26.25" customHeight="1" x14ac:dyDescent="0.35">
      <c r="E672" s="42"/>
      <c r="G672" s="42"/>
    </row>
    <row r="673" spans="5:7" ht="26.25" customHeight="1" x14ac:dyDescent="0.35">
      <c r="E673" s="42"/>
      <c r="G673" s="42"/>
    </row>
    <row r="674" spans="5:7" ht="26.25" customHeight="1" x14ac:dyDescent="0.35">
      <c r="E674" s="42"/>
      <c r="G674" s="42"/>
    </row>
    <row r="675" spans="5:7" ht="26.25" customHeight="1" x14ac:dyDescent="0.35">
      <c r="E675" s="42"/>
      <c r="G675" s="42"/>
    </row>
    <row r="676" spans="5:7" ht="26.25" customHeight="1" x14ac:dyDescent="0.35">
      <c r="E676" s="42"/>
      <c r="G676" s="42"/>
    </row>
    <row r="677" spans="5:7" ht="26.25" customHeight="1" x14ac:dyDescent="0.35">
      <c r="E677" s="42"/>
      <c r="G677" s="42"/>
    </row>
    <row r="678" spans="5:7" ht="26.25" customHeight="1" x14ac:dyDescent="0.35">
      <c r="E678" s="42"/>
      <c r="G678" s="42"/>
    </row>
    <row r="679" spans="5:7" ht="26.25" customHeight="1" x14ac:dyDescent="0.35">
      <c r="E679" s="42"/>
      <c r="G679" s="42"/>
    </row>
    <row r="680" spans="5:7" ht="26.25" customHeight="1" x14ac:dyDescent="0.35">
      <c r="E680" s="42"/>
      <c r="G680" s="42"/>
    </row>
    <row r="681" spans="5:7" ht="26.25" customHeight="1" x14ac:dyDescent="0.35">
      <c r="E681" s="42"/>
      <c r="G681" s="42"/>
    </row>
    <row r="682" spans="5:7" ht="26.25" customHeight="1" x14ac:dyDescent="0.35">
      <c r="E682" s="42"/>
      <c r="G682" s="42"/>
    </row>
    <row r="683" spans="5:7" ht="26.25" customHeight="1" x14ac:dyDescent="0.35">
      <c r="E683" s="42"/>
      <c r="G683" s="42"/>
    </row>
    <row r="684" spans="5:7" ht="26.25" customHeight="1" x14ac:dyDescent="0.35">
      <c r="E684" s="42"/>
      <c r="G684" s="42"/>
    </row>
    <row r="685" spans="5:7" ht="26.25" customHeight="1" x14ac:dyDescent="0.35">
      <c r="E685" s="42"/>
      <c r="G685" s="42"/>
    </row>
    <row r="686" spans="5:7" ht="26.25" customHeight="1" x14ac:dyDescent="0.35">
      <c r="E686" s="42"/>
      <c r="G686" s="42"/>
    </row>
    <row r="687" spans="5:7" ht="26.25" customHeight="1" x14ac:dyDescent="0.35">
      <c r="E687" s="42"/>
      <c r="G687" s="42"/>
    </row>
    <row r="688" spans="5:7" ht="26.25" customHeight="1" x14ac:dyDescent="0.35">
      <c r="E688" s="42"/>
      <c r="G688" s="42"/>
    </row>
    <row r="689" spans="5:7" ht="26.25" customHeight="1" x14ac:dyDescent="0.35">
      <c r="E689" s="42"/>
      <c r="G689" s="42"/>
    </row>
    <row r="690" spans="5:7" ht="26.25" customHeight="1" x14ac:dyDescent="0.35">
      <c r="E690" s="42"/>
      <c r="G690" s="42"/>
    </row>
    <row r="691" spans="5:7" ht="26.25" customHeight="1" x14ac:dyDescent="0.35">
      <c r="E691" s="42"/>
      <c r="G691" s="42"/>
    </row>
    <row r="692" spans="5:7" ht="26.25" customHeight="1" x14ac:dyDescent="0.35">
      <c r="E692" s="42"/>
      <c r="G692" s="42"/>
    </row>
    <row r="693" spans="5:7" ht="26.25" customHeight="1" x14ac:dyDescent="0.35">
      <c r="E693" s="42"/>
      <c r="G693" s="42"/>
    </row>
    <row r="694" spans="5:7" ht="26.25" customHeight="1" x14ac:dyDescent="0.35">
      <c r="E694" s="42"/>
      <c r="G694" s="42"/>
    </row>
    <row r="695" spans="5:7" ht="26.25" customHeight="1" x14ac:dyDescent="0.35">
      <c r="E695" s="42"/>
      <c r="G695" s="42"/>
    </row>
    <row r="696" spans="5:7" ht="26.25" customHeight="1" x14ac:dyDescent="0.35">
      <c r="E696" s="42"/>
      <c r="G696" s="42"/>
    </row>
    <row r="697" spans="5:7" ht="26.25" customHeight="1" x14ac:dyDescent="0.35">
      <c r="E697" s="42"/>
      <c r="G697" s="42"/>
    </row>
    <row r="698" spans="5:7" ht="26.25" customHeight="1" x14ac:dyDescent="0.35">
      <c r="E698" s="42"/>
      <c r="G698" s="42"/>
    </row>
    <row r="699" spans="5:7" ht="26.25" customHeight="1" x14ac:dyDescent="0.35">
      <c r="E699" s="42"/>
      <c r="G699" s="42"/>
    </row>
    <row r="700" spans="5:7" ht="26.25" customHeight="1" x14ac:dyDescent="0.35">
      <c r="E700" s="42"/>
      <c r="G700" s="42"/>
    </row>
    <row r="701" spans="5:7" ht="26.25" customHeight="1" x14ac:dyDescent="0.35">
      <c r="E701" s="42"/>
      <c r="G701" s="42"/>
    </row>
    <row r="702" spans="5:7" ht="26.25" customHeight="1" x14ac:dyDescent="0.35">
      <c r="E702" s="42"/>
      <c r="G702" s="42"/>
    </row>
    <row r="703" spans="5:7" ht="26.25" customHeight="1" x14ac:dyDescent="0.35">
      <c r="E703" s="42"/>
      <c r="G703" s="42"/>
    </row>
    <row r="704" spans="5:7" ht="26.25" customHeight="1" x14ac:dyDescent="0.35">
      <c r="E704" s="42"/>
      <c r="G704" s="42"/>
    </row>
    <row r="705" spans="5:7" ht="26.25" customHeight="1" x14ac:dyDescent="0.35">
      <c r="E705" s="42"/>
      <c r="G705" s="42"/>
    </row>
    <row r="706" spans="5:7" ht="26.25" customHeight="1" x14ac:dyDescent="0.35">
      <c r="E706" s="42"/>
      <c r="G706" s="42"/>
    </row>
    <row r="707" spans="5:7" ht="26.25" customHeight="1" x14ac:dyDescent="0.35">
      <c r="E707" s="42"/>
      <c r="G707" s="42"/>
    </row>
    <row r="708" spans="5:7" ht="26.25" customHeight="1" x14ac:dyDescent="0.35">
      <c r="E708" s="42"/>
      <c r="G708" s="42"/>
    </row>
    <row r="709" spans="5:7" ht="26.25" customHeight="1" x14ac:dyDescent="0.35">
      <c r="E709" s="42"/>
      <c r="G709" s="42"/>
    </row>
    <row r="710" spans="5:7" ht="26.25" customHeight="1" x14ac:dyDescent="0.35">
      <c r="E710" s="42"/>
      <c r="G710" s="42"/>
    </row>
    <row r="711" spans="5:7" ht="26.25" customHeight="1" x14ac:dyDescent="0.35">
      <c r="E711" s="42"/>
      <c r="G711" s="42"/>
    </row>
    <row r="712" spans="5:7" ht="26.25" customHeight="1" x14ac:dyDescent="0.35">
      <c r="E712" s="42"/>
      <c r="G712" s="42"/>
    </row>
    <row r="713" spans="5:7" ht="26.25" customHeight="1" x14ac:dyDescent="0.35">
      <c r="E713" s="42"/>
      <c r="G713" s="42"/>
    </row>
    <row r="714" spans="5:7" ht="26.25" customHeight="1" x14ac:dyDescent="0.35">
      <c r="E714" s="42"/>
      <c r="G714" s="42"/>
    </row>
    <row r="715" spans="5:7" ht="26.25" customHeight="1" x14ac:dyDescent="0.35">
      <c r="E715" s="42"/>
      <c r="G715" s="42"/>
    </row>
    <row r="716" spans="5:7" ht="26.25" customHeight="1" x14ac:dyDescent="0.35">
      <c r="E716" s="42"/>
      <c r="G716" s="42"/>
    </row>
    <row r="717" spans="5:7" ht="26.25" customHeight="1" x14ac:dyDescent="0.35">
      <c r="E717" s="42"/>
      <c r="G717" s="42"/>
    </row>
    <row r="718" spans="5:7" ht="26.25" customHeight="1" x14ac:dyDescent="0.35">
      <c r="E718" s="42"/>
      <c r="G718" s="42"/>
    </row>
    <row r="719" spans="5:7" ht="26.25" customHeight="1" x14ac:dyDescent="0.35">
      <c r="E719" s="42"/>
      <c r="G719" s="42"/>
    </row>
    <row r="720" spans="5:7" ht="26.25" customHeight="1" x14ac:dyDescent="0.35">
      <c r="E720" s="42"/>
      <c r="G720" s="42"/>
    </row>
    <row r="721" spans="5:7" ht="26.25" customHeight="1" x14ac:dyDescent="0.35">
      <c r="E721" s="42"/>
      <c r="G721" s="42"/>
    </row>
    <row r="722" spans="5:7" ht="26.25" customHeight="1" x14ac:dyDescent="0.35">
      <c r="E722" s="42"/>
      <c r="G722" s="42"/>
    </row>
    <row r="723" spans="5:7" ht="26.25" customHeight="1" x14ac:dyDescent="0.35">
      <c r="E723" s="42"/>
      <c r="G723" s="42"/>
    </row>
    <row r="724" spans="5:7" ht="26.25" customHeight="1" x14ac:dyDescent="0.35">
      <c r="E724" s="42"/>
      <c r="G724" s="42"/>
    </row>
    <row r="725" spans="5:7" ht="26.25" customHeight="1" x14ac:dyDescent="0.35">
      <c r="E725" s="42"/>
      <c r="G725" s="42"/>
    </row>
    <row r="726" spans="5:7" ht="26.25" customHeight="1" x14ac:dyDescent="0.35">
      <c r="E726" s="42"/>
      <c r="G726" s="42"/>
    </row>
    <row r="727" spans="5:7" ht="26.25" customHeight="1" x14ac:dyDescent="0.35">
      <c r="E727" s="42"/>
      <c r="G727" s="42"/>
    </row>
    <row r="728" spans="5:7" ht="26.25" customHeight="1" x14ac:dyDescent="0.35">
      <c r="E728" s="42"/>
      <c r="G728" s="42"/>
    </row>
    <row r="729" spans="5:7" ht="26.25" customHeight="1" x14ac:dyDescent="0.35">
      <c r="E729" s="42"/>
      <c r="G729" s="42"/>
    </row>
    <row r="730" spans="5:7" ht="26.25" customHeight="1" x14ac:dyDescent="0.35">
      <c r="E730" s="42"/>
      <c r="G730" s="42"/>
    </row>
    <row r="731" spans="5:7" ht="26.25" customHeight="1" x14ac:dyDescent="0.35">
      <c r="E731" s="42"/>
      <c r="G731" s="42"/>
    </row>
    <row r="732" spans="5:7" ht="26.25" customHeight="1" x14ac:dyDescent="0.35">
      <c r="E732" s="42"/>
      <c r="G732" s="42"/>
    </row>
    <row r="733" spans="5:7" ht="26.25" customHeight="1" x14ac:dyDescent="0.35">
      <c r="E733" s="42"/>
      <c r="G733" s="42"/>
    </row>
    <row r="734" spans="5:7" ht="26.25" customHeight="1" x14ac:dyDescent="0.35">
      <c r="E734" s="42"/>
      <c r="G734" s="42"/>
    </row>
    <row r="735" spans="5:7" ht="26.25" customHeight="1" x14ac:dyDescent="0.35">
      <c r="E735" s="42"/>
      <c r="G735" s="42"/>
    </row>
    <row r="736" spans="5:7" ht="26.25" customHeight="1" x14ac:dyDescent="0.35">
      <c r="E736" s="42"/>
      <c r="G736" s="42"/>
    </row>
    <row r="737" spans="5:7" ht="26.25" customHeight="1" x14ac:dyDescent="0.35">
      <c r="E737" s="42"/>
      <c r="G737" s="42"/>
    </row>
    <row r="738" spans="5:7" ht="26.25" customHeight="1" x14ac:dyDescent="0.35">
      <c r="E738" s="42"/>
      <c r="G738" s="42"/>
    </row>
    <row r="739" spans="5:7" ht="26.25" customHeight="1" x14ac:dyDescent="0.35">
      <c r="E739" s="42"/>
      <c r="G739" s="42"/>
    </row>
    <row r="740" spans="5:7" ht="26.25" customHeight="1" x14ac:dyDescent="0.35">
      <c r="E740" s="42"/>
      <c r="G740" s="42"/>
    </row>
    <row r="741" spans="5:7" ht="26.25" customHeight="1" x14ac:dyDescent="0.35">
      <c r="E741" s="42"/>
      <c r="G741" s="42"/>
    </row>
    <row r="742" spans="5:7" ht="26.25" customHeight="1" x14ac:dyDescent="0.35">
      <c r="E742" s="42"/>
      <c r="G742" s="42"/>
    </row>
    <row r="743" spans="5:7" ht="26.25" customHeight="1" x14ac:dyDescent="0.35">
      <c r="E743" s="42"/>
      <c r="G743" s="42"/>
    </row>
    <row r="744" spans="5:7" ht="26.25" customHeight="1" x14ac:dyDescent="0.35">
      <c r="E744" s="42"/>
      <c r="G744" s="42"/>
    </row>
    <row r="745" spans="5:7" ht="26.25" customHeight="1" x14ac:dyDescent="0.35">
      <c r="E745" s="42"/>
      <c r="G745" s="42"/>
    </row>
    <row r="746" spans="5:7" ht="26.25" customHeight="1" x14ac:dyDescent="0.35">
      <c r="E746" s="42"/>
      <c r="G746" s="42"/>
    </row>
    <row r="747" spans="5:7" ht="26.25" customHeight="1" x14ac:dyDescent="0.35">
      <c r="E747" s="42"/>
      <c r="G747" s="42"/>
    </row>
    <row r="748" spans="5:7" ht="26.25" customHeight="1" x14ac:dyDescent="0.35">
      <c r="E748" s="42"/>
      <c r="G748" s="42"/>
    </row>
    <row r="749" spans="5:7" ht="26.25" customHeight="1" x14ac:dyDescent="0.35">
      <c r="E749" s="42"/>
      <c r="G749" s="42"/>
    </row>
    <row r="750" spans="5:7" ht="26.25" customHeight="1" x14ac:dyDescent="0.35">
      <c r="E750" s="42"/>
      <c r="G750" s="42"/>
    </row>
    <row r="751" spans="5:7" ht="26.25" customHeight="1" x14ac:dyDescent="0.35">
      <c r="E751" s="42"/>
      <c r="G751" s="42"/>
    </row>
    <row r="752" spans="5:7" ht="26.25" customHeight="1" x14ac:dyDescent="0.35">
      <c r="E752" s="42"/>
      <c r="G752" s="42"/>
    </row>
    <row r="753" spans="5:7" ht="26.25" customHeight="1" x14ac:dyDescent="0.35">
      <c r="E753" s="42"/>
      <c r="G753" s="42"/>
    </row>
    <row r="754" spans="5:7" ht="26.25" customHeight="1" x14ac:dyDescent="0.35">
      <c r="E754" s="42"/>
      <c r="G754" s="42"/>
    </row>
    <row r="755" spans="5:7" ht="26.25" customHeight="1" x14ac:dyDescent="0.35">
      <c r="E755" s="42"/>
      <c r="G755" s="42"/>
    </row>
    <row r="756" spans="5:7" ht="26.25" customHeight="1" x14ac:dyDescent="0.35">
      <c r="E756" s="42"/>
      <c r="G756" s="42"/>
    </row>
    <row r="757" spans="5:7" ht="26.25" customHeight="1" x14ac:dyDescent="0.35">
      <c r="E757" s="42"/>
      <c r="G757" s="42"/>
    </row>
    <row r="758" spans="5:7" ht="26.25" customHeight="1" x14ac:dyDescent="0.35">
      <c r="E758" s="42"/>
      <c r="G758" s="42"/>
    </row>
    <row r="759" spans="5:7" ht="26.25" customHeight="1" x14ac:dyDescent="0.35">
      <c r="E759" s="42"/>
      <c r="G759" s="42"/>
    </row>
    <row r="760" spans="5:7" ht="26.25" customHeight="1" x14ac:dyDescent="0.35">
      <c r="E760" s="42"/>
      <c r="G760" s="42"/>
    </row>
    <row r="761" spans="5:7" ht="26.25" customHeight="1" x14ac:dyDescent="0.35">
      <c r="E761" s="42"/>
      <c r="G761" s="42"/>
    </row>
    <row r="762" spans="5:7" ht="26.25" customHeight="1" x14ac:dyDescent="0.35">
      <c r="E762" s="42"/>
      <c r="G762" s="42"/>
    </row>
    <row r="763" spans="5:7" ht="26.25" customHeight="1" x14ac:dyDescent="0.35">
      <c r="E763" s="42"/>
      <c r="G763" s="42"/>
    </row>
    <row r="764" spans="5:7" ht="26.25" customHeight="1" x14ac:dyDescent="0.35">
      <c r="E764" s="42"/>
      <c r="G764" s="42"/>
    </row>
    <row r="765" spans="5:7" ht="26.25" customHeight="1" x14ac:dyDescent="0.35">
      <c r="E765" s="42"/>
      <c r="G765" s="42"/>
    </row>
    <row r="766" spans="5:7" ht="26.25" customHeight="1" x14ac:dyDescent="0.35">
      <c r="E766" s="42"/>
      <c r="G766" s="42"/>
    </row>
    <row r="767" spans="5:7" ht="26.25" customHeight="1" x14ac:dyDescent="0.35">
      <c r="E767" s="42"/>
      <c r="G767" s="42"/>
    </row>
    <row r="768" spans="5:7" ht="26.25" customHeight="1" x14ac:dyDescent="0.35">
      <c r="E768" s="42"/>
      <c r="G768" s="42"/>
    </row>
    <row r="769" spans="5:7" ht="26.25" customHeight="1" x14ac:dyDescent="0.35">
      <c r="E769" s="42"/>
      <c r="G769" s="42"/>
    </row>
    <row r="770" spans="5:7" ht="26.25" customHeight="1" x14ac:dyDescent="0.35">
      <c r="E770" s="42"/>
      <c r="G770" s="42"/>
    </row>
    <row r="771" spans="5:7" ht="26.25" customHeight="1" x14ac:dyDescent="0.35">
      <c r="E771" s="42"/>
      <c r="G771" s="42"/>
    </row>
    <row r="772" spans="5:7" ht="26.25" customHeight="1" x14ac:dyDescent="0.35">
      <c r="E772" s="42"/>
      <c r="G772" s="42"/>
    </row>
    <row r="773" spans="5:7" ht="26.25" customHeight="1" x14ac:dyDescent="0.35">
      <c r="E773" s="42"/>
      <c r="G773" s="42"/>
    </row>
    <row r="774" spans="5:7" ht="26.25" customHeight="1" x14ac:dyDescent="0.35">
      <c r="E774" s="42"/>
      <c r="G774" s="42"/>
    </row>
    <row r="775" spans="5:7" ht="26.25" customHeight="1" x14ac:dyDescent="0.35">
      <c r="E775" s="42"/>
      <c r="G775" s="42"/>
    </row>
    <row r="776" spans="5:7" ht="26.25" customHeight="1" x14ac:dyDescent="0.35">
      <c r="E776" s="42"/>
      <c r="G776" s="42"/>
    </row>
    <row r="777" spans="5:7" ht="26.25" customHeight="1" x14ac:dyDescent="0.35">
      <c r="E777" s="42"/>
      <c r="G777" s="42"/>
    </row>
    <row r="778" spans="5:7" ht="26.25" customHeight="1" x14ac:dyDescent="0.35">
      <c r="E778" s="42"/>
      <c r="G778" s="42"/>
    </row>
    <row r="779" spans="5:7" ht="26.25" customHeight="1" x14ac:dyDescent="0.35">
      <c r="E779" s="42"/>
      <c r="G779" s="42"/>
    </row>
    <row r="780" spans="5:7" ht="26.25" customHeight="1" x14ac:dyDescent="0.35">
      <c r="E780" s="42"/>
      <c r="G780" s="42"/>
    </row>
    <row r="781" spans="5:7" ht="26.25" customHeight="1" x14ac:dyDescent="0.35">
      <c r="E781" s="42"/>
      <c r="G781" s="42"/>
    </row>
    <row r="782" spans="5:7" ht="26.25" customHeight="1" x14ac:dyDescent="0.35">
      <c r="E782" s="42"/>
      <c r="G782" s="42"/>
    </row>
    <row r="783" spans="5:7" ht="26.25" customHeight="1" x14ac:dyDescent="0.35">
      <c r="E783" s="42"/>
      <c r="G783" s="42"/>
    </row>
    <row r="784" spans="5:7" ht="26.25" customHeight="1" x14ac:dyDescent="0.35">
      <c r="E784" s="42"/>
      <c r="G784" s="42"/>
    </row>
    <row r="785" spans="5:7" ht="26.25" customHeight="1" x14ac:dyDescent="0.35">
      <c r="E785" s="42"/>
      <c r="G785" s="42"/>
    </row>
    <row r="786" spans="5:7" ht="26.25" customHeight="1" x14ac:dyDescent="0.35">
      <c r="E786" s="42"/>
      <c r="G786" s="42"/>
    </row>
    <row r="787" spans="5:7" ht="26.25" customHeight="1" x14ac:dyDescent="0.35">
      <c r="E787" s="42"/>
      <c r="G787" s="42"/>
    </row>
    <row r="788" spans="5:7" ht="26.25" customHeight="1" x14ac:dyDescent="0.35">
      <c r="E788" s="42"/>
      <c r="G788" s="42"/>
    </row>
    <row r="789" spans="5:7" ht="26.25" customHeight="1" x14ac:dyDescent="0.35">
      <c r="E789" s="42"/>
      <c r="G789" s="42"/>
    </row>
    <row r="790" spans="5:7" ht="26.25" customHeight="1" x14ac:dyDescent="0.35">
      <c r="E790" s="42"/>
      <c r="G790" s="42"/>
    </row>
    <row r="791" spans="5:7" ht="26.25" customHeight="1" x14ac:dyDescent="0.35">
      <c r="E791" s="42"/>
      <c r="G791" s="42"/>
    </row>
    <row r="792" spans="5:7" ht="26.25" customHeight="1" x14ac:dyDescent="0.35">
      <c r="E792" s="42"/>
      <c r="G792" s="42"/>
    </row>
    <row r="793" spans="5:7" ht="26.25" customHeight="1" x14ac:dyDescent="0.35">
      <c r="E793" s="42"/>
      <c r="G793" s="42"/>
    </row>
    <row r="794" spans="5:7" ht="26.25" customHeight="1" x14ac:dyDescent="0.35">
      <c r="E794" s="42"/>
      <c r="G794" s="42"/>
    </row>
    <row r="795" spans="5:7" ht="26.25" customHeight="1" x14ac:dyDescent="0.35">
      <c r="E795" s="42"/>
      <c r="G795" s="42"/>
    </row>
    <row r="796" spans="5:7" ht="26.25" customHeight="1" x14ac:dyDescent="0.35">
      <c r="E796" s="42"/>
      <c r="G796" s="42"/>
    </row>
    <row r="797" spans="5:7" ht="26.25" customHeight="1" x14ac:dyDescent="0.35">
      <c r="E797" s="42"/>
      <c r="G797" s="42"/>
    </row>
    <row r="798" spans="5:7" ht="26.25" customHeight="1" x14ac:dyDescent="0.35">
      <c r="E798" s="42"/>
      <c r="G798" s="42"/>
    </row>
    <row r="799" spans="5:7" ht="26.25" customHeight="1" x14ac:dyDescent="0.35">
      <c r="E799" s="42"/>
      <c r="G799" s="42"/>
    </row>
    <row r="800" spans="5:7" ht="26.25" customHeight="1" x14ac:dyDescent="0.35">
      <c r="E800" s="42"/>
      <c r="G800" s="42"/>
    </row>
    <row r="801" spans="5:7" ht="26.25" customHeight="1" x14ac:dyDescent="0.35">
      <c r="E801" s="42"/>
      <c r="G801" s="42"/>
    </row>
    <row r="802" spans="5:7" ht="26.25" customHeight="1" x14ac:dyDescent="0.35">
      <c r="E802" s="42"/>
      <c r="G802" s="42"/>
    </row>
    <row r="803" spans="5:7" ht="26.25" customHeight="1" x14ac:dyDescent="0.35">
      <c r="E803" s="42"/>
      <c r="G803" s="42"/>
    </row>
    <row r="804" spans="5:7" ht="26.25" customHeight="1" x14ac:dyDescent="0.35">
      <c r="E804" s="42"/>
      <c r="G804" s="42"/>
    </row>
    <row r="805" spans="5:7" ht="26.25" customHeight="1" x14ac:dyDescent="0.35">
      <c r="E805" s="42"/>
      <c r="G805" s="42"/>
    </row>
    <row r="806" spans="5:7" ht="26.25" customHeight="1" x14ac:dyDescent="0.35">
      <c r="E806" s="42"/>
      <c r="G806" s="42"/>
    </row>
    <row r="807" spans="5:7" ht="26.25" customHeight="1" x14ac:dyDescent="0.35">
      <c r="E807" s="42"/>
      <c r="G807" s="42"/>
    </row>
    <row r="808" spans="5:7" ht="26.25" customHeight="1" x14ac:dyDescent="0.35">
      <c r="E808" s="42"/>
      <c r="G808" s="42"/>
    </row>
    <row r="809" spans="5:7" ht="26.25" customHeight="1" x14ac:dyDescent="0.35">
      <c r="E809" s="42"/>
      <c r="G809" s="42"/>
    </row>
    <row r="810" spans="5:7" ht="26.25" customHeight="1" x14ac:dyDescent="0.35">
      <c r="E810" s="42"/>
      <c r="G810" s="42"/>
    </row>
    <row r="811" spans="5:7" ht="26.25" customHeight="1" x14ac:dyDescent="0.35">
      <c r="E811" s="42"/>
      <c r="G811" s="42"/>
    </row>
    <row r="812" spans="5:7" ht="26.25" customHeight="1" x14ac:dyDescent="0.35">
      <c r="E812" s="42"/>
      <c r="G812" s="42"/>
    </row>
    <row r="813" spans="5:7" ht="26.25" customHeight="1" x14ac:dyDescent="0.35">
      <c r="E813" s="42"/>
      <c r="G813" s="42"/>
    </row>
    <row r="814" spans="5:7" ht="26.25" customHeight="1" x14ac:dyDescent="0.35">
      <c r="E814" s="42"/>
      <c r="G814" s="42"/>
    </row>
    <row r="815" spans="5:7" ht="26.25" customHeight="1" x14ac:dyDescent="0.35">
      <c r="E815" s="42"/>
      <c r="G815" s="42"/>
    </row>
    <row r="816" spans="5:7" ht="26.25" customHeight="1" x14ac:dyDescent="0.35">
      <c r="E816" s="42"/>
      <c r="G816" s="42"/>
    </row>
    <row r="817" spans="5:7" ht="26.25" customHeight="1" x14ac:dyDescent="0.35">
      <c r="E817" s="42"/>
      <c r="G817" s="42"/>
    </row>
    <row r="818" spans="5:7" ht="26.25" customHeight="1" x14ac:dyDescent="0.35">
      <c r="E818" s="42"/>
      <c r="G818" s="42"/>
    </row>
    <row r="819" spans="5:7" ht="26.25" customHeight="1" x14ac:dyDescent="0.35">
      <c r="E819" s="42"/>
      <c r="G819" s="42"/>
    </row>
    <row r="820" spans="5:7" ht="26.25" customHeight="1" x14ac:dyDescent="0.35">
      <c r="E820" s="42"/>
      <c r="G820" s="42"/>
    </row>
    <row r="821" spans="5:7" ht="26.25" customHeight="1" x14ac:dyDescent="0.35">
      <c r="E821" s="42"/>
      <c r="G821" s="42"/>
    </row>
    <row r="822" spans="5:7" ht="26.25" customHeight="1" x14ac:dyDescent="0.35">
      <c r="E822" s="42"/>
      <c r="G822" s="42"/>
    </row>
    <row r="823" spans="5:7" ht="26.25" customHeight="1" x14ac:dyDescent="0.35">
      <c r="E823" s="42"/>
      <c r="G823" s="42"/>
    </row>
    <row r="824" spans="5:7" ht="26.25" customHeight="1" x14ac:dyDescent="0.35">
      <c r="E824" s="42"/>
      <c r="G824" s="42"/>
    </row>
    <row r="825" spans="5:7" ht="26.25" customHeight="1" x14ac:dyDescent="0.35">
      <c r="E825" s="42"/>
      <c r="G825" s="42"/>
    </row>
    <row r="826" spans="5:7" ht="26.25" customHeight="1" x14ac:dyDescent="0.35">
      <c r="E826" s="42"/>
      <c r="G826" s="42"/>
    </row>
    <row r="827" spans="5:7" ht="26.25" customHeight="1" x14ac:dyDescent="0.35">
      <c r="E827" s="42"/>
      <c r="G827" s="42"/>
    </row>
    <row r="828" spans="5:7" ht="26.25" customHeight="1" x14ac:dyDescent="0.35">
      <c r="E828" s="42"/>
      <c r="G828" s="42"/>
    </row>
    <row r="829" spans="5:7" ht="26.25" customHeight="1" x14ac:dyDescent="0.35">
      <c r="E829" s="42"/>
      <c r="G829" s="42"/>
    </row>
    <row r="830" spans="5:7" ht="26.25" customHeight="1" x14ac:dyDescent="0.35">
      <c r="E830" s="42"/>
      <c r="G830" s="42"/>
    </row>
    <row r="831" spans="5:7" ht="26.25" customHeight="1" x14ac:dyDescent="0.35">
      <c r="E831" s="42"/>
      <c r="G831" s="42"/>
    </row>
    <row r="832" spans="5:7" ht="26.25" customHeight="1" x14ac:dyDescent="0.35">
      <c r="E832" s="42"/>
      <c r="G832" s="42"/>
    </row>
    <row r="833" spans="5:7" ht="26.25" customHeight="1" x14ac:dyDescent="0.35">
      <c r="E833" s="42"/>
      <c r="G833" s="42"/>
    </row>
    <row r="834" spans="5:7" ht="26.25" customHeight="1" x14ac:dyDescent="0.35">
      <c r="E834" s="42"/>
      <c r="G834" s="42"/>
    </row>
    <row r="835" spans="5:7" ht="26.25" customHeight="1" x14ac:dyDescent="0.35">
      <c r="E835" s="42"/>
      <c r="G835" s="42"/>
    </row>
    <row r="836" spans="5:7" ht="26.25" customHeight="1" x14ac:dyDescent="0.35">
      <c r="E836" s="42"/>
      <c r="G836" s="42"/>
    </row>
    <row r="837" spans="5:7" ht="26.25" customHeight="1" x14ac:dyDescent="0.35">
      <c r="E837" s="42"/>
      <c r="G837" s="42"/>
    </row>
    <row r="838" spans="5:7" ht="26.25" customHeight="1" x14ac:dyDescent="0.35">
      <c r="E838" s="42"/>
      <c r="G838" s="42"/>
    </row>
    <row r="839" spans="5:7" ht="26.25" customHeight="1" x14ac:dyDescent="0.35">
      <c r="E839" s="42"/>
      <c r="G839" s="42"/>
    </row>
    <row r="840" spans="5:7" ht="26.25" customHeight="1" x14ac:dyDescent="0.35">
      <c r="E840" s="42"/>
      <c r="G840" s="42"/>
    </row>
    <row r="841" spans="5:7" ht="26.25" customHeight="1" x14ac:dyDescent="0.35">
      <c r="E841" s="42"/>
      <c r="G841" s="42"/>
    </row>
    <row r="842" spans="5:7" ht="26.25" customHeight="1" x14ac:dyDescent="0.35">
      <c r="E842" s="42"/>
      <c r="G842" s="42"/>
    </row>
    <row r="843" spans="5:7" ht="26.25" customHeight="1" x14ac:dyDescent="0.35">
      <c r="E843" s="42"/>
      <c r="G843" s="42"/>
    </row>
    <row r="844" spans="5:7" ht="26.25" customHeight="1" x14ac:dyDescent="0.35">
      <c r="E844" s="42"/>
      <c r="G844" s="42"/>
    </row>
    <row r="845" spans="5:7" ht="26.25" customHeight="1" x14ac:dyDescent="0.35">
      <c r="E845" s="42"/>
      <c r="G845" s="42"/>
    </row>
    <row r="846" spans="5:7" ht="26.25" customHeight="1" x14ac:dyDescent="0.35">
      <c r="E846" s="42"/>
      <c r="G846" s="42"/>
    </row>
    <row r="847" spans="5:7" ht="26.25" customHeight="1" x14ac:dyDescent="0.35">
      <c r="E847" s="42"/>
      <c r="G847" s="42"/>
    </row>
    <row r="848" spans="5:7" ht="26.25" customHeight="1" x14ac:dyDescent="0.35">
      <c r="E848" s="42"/>
      <c r="G848" s="42"/>
    </row>
    <row r="849" spans="5:7" ht="26.25" customHeight="1" x14ac:dyDescent="0.35">
      <c r="E849" s="42"/>
      <c r="G849" s="42"/>
    </row>
    <row r="850" spans="5:7" ht="26.25" customHeight="1" x14ac:dyDescent="0.35">
      <c r="E850" s="42"/>
      <c r="G850" s="42"/>
    </row>
    <row r="851" spans="5:7" ht="26.25" customHeight="1" x14ac:dyDescent="0.35">
      <c r="E851" s="42"/>
      <c r="G851" s="42"/>
    </row>
    <row r="852" spans="5:7" ht="26.25" customHeight="1" x14ac:dyDescent="0.35">
      <c r="E852" s="42"/>
      <c r="G852" s="42"/>
    </row>
    <row r="853" spans="5:7" ht="26.25" customHeight="1" x14ac:dyDescent="0.35">
      <c r="E853" s="42"/>
      <c r="G853" s="42"/>
    </row>
    <row r="854" spans="5:7" ht="26.25" customHeight="1" x14ac:dyDescent="0.35">
      <c r="E854" s="42"/>
      <c r="G854" s="42"/>
    </row>
    <row r="855" spans="5:7" ht="26.25" customHeight="1" x14ac:dyDescent="0.35">
      <c r="E855" s="42"/>
      <c r="G855" s="42"/>
    </row>
    <row r="856" spans="5:7" ht="26.25" customHeight="1" x14ac:dyDescent="0.35">
      <c r="E856" s="42"/>
      <c r="G856" s="42"/>
    </row>
    <row r="857" spans="5:7" ht="26.25" customHeight="1" x14ac:dyDescent="0.35">
      <c r="E857" s="42"/>
      <c r="G857" s="42"/>
    </row>
    <row r="858" spans="5:7" ht="26.25" customHeight="1" x14ac:dyDescent="0.35">
      <c r="E858" s="42"/>
      <c r="G858" s="42"/>
    </row>
    <row r="859" spans="5:7" ht="26.25" customHeight="1" x14ac:dyDescent="0.35">
      <c r="E859" s="42"/>
      <c r="G859" s="42"/>
    </row>
    <row r="860" spans="5:7" ht="26.25" customHeight="1" x14ac:dyDescent="0.35">
      <c r="E860" s="42"/>
      <c r="G860" s="42"/>
    </row>
    <row r="861" spans="5:7" ht="26.25" customHeight="1" x14ac:dyDescent="0.35">
      <c r="E861" s="42"/>
      <c r="G861" s="42"/>
    </row>
    <row r="862" spans="5:7" ht="26.25" customHeight="1" x14ac:dyDescent="0.35">
      <c r="E862" s="42"/>
      <c r="G862" s="42"/>
    </row>
    <row r="863" spans="5:7" ht="26.25" customHeight="1" x14ac:dyDescent="0.35">
      <c r="E863" s="42"/>
      <c r="G863" s="42"/>
    </row>
    <row r="864" spans="5:7" ht="26.25" customHeight="1" x14ac:dyDescent="0.35">
      <c r="E864" s="42"/>
      <c r="G864" s="42"/>
    </row>
    <row r="865" spans="5:7" ht="26.25" customHeight="1" x14ac:dyDescent="0.35">
      <c r="E865" s="42"/>
      <c r="G865" s="42"/>
    </row>
    <row r="866" spans="5:7" ht="26.25" customHeight="1" x14ac:dyDescent="0.35">
      <c r="E866" s="42"/>
      <c r="G866" s="42"/>
    </row>
    <row r="867" spans="5:7" ht="26.25" customHeight="1" x14ac:dyDescent="0.35">
      <c r="E867" s="42"/>
      <c r="G867" s="42"/>
    </row>
    <row r="868" spans="5:7" ht="26.25" customHeight="1" x14ac:dyDescent="0.35">
      <c r="E868" s="42"/>
      <c r="G868" s="42"/>
    </row>
    <row r="869" spans="5:7" ht="26.25" customHeight="1" x14ac:dyDescent="0.35">
      <c r="E869" s="42"/>
      <c r="G869" s="42"/>
    </row>
    <row r="870" spans="5:7" ht="26.25" customHeight="1" x14ac:dyDescent="0.35">
      <c r="E870" s="42"/>
      <c r="G870" s="42"/>
    </row>
    <row r="871" spans="5:7" ht="26.25" customHeight="1" x14ac:dyDescent="0.35">
      <c r="E871" s="42"/>
      <c r="G871" s="42"/>
    </row>
    <row r="872" spans="5:7" ht="26.25" customHeight="1" x14ac:dyDescent="0.35">
      <c r="E872" s="42"/>
      <c r="G872" s="42"/>
    </row>
    <row r="873" spans="5:7" ht="26.25" customHeight="1" x14ac:dyDescent="0.35">
      <c r="E873" s="42"/>
      <c r="G873" s="42"/>
    </row>
    <row r="874" spans="5:7" ht="26.25" customHeight="1" x14ac:dyDescent="0.35">
      <c r="E874" s="42"/>
      <c r="G874" s="42"/>
    </row>
    <row r="875" spans="5:7" ht="26.25" customHeight="1" x14ac:dyDescent="0.35">
      <c r="E875" s="42"/>
      <c r="G875" s="42"/>
    </row>
    <row r="876" spans="5:7" ht="26.25" customHeight="1" x14ac:dyDescent="0.35">
      <c r="E876" s="42"/>
      <c r="G876" s="42"/>
    </row>
    <row r="877" spans="5:7" ht="26.25" customHeight="1" x14ac:dyDescent="0.35">
      <c r="E877" s="42"/>
      <c r="G877" s="42"/>
    </row>
    <row r="878" spans="5:7" ht="26.25" customHeight="1" x14ac:dyDescent="0.35">
      <c r="E878" s="42"/>
      <c r="G878" s="42"/>
    </row>
    <row r="879" spans="5:7" ht="26.25" customHeight="1" x14ac:dyDescent="0.35">
      <c r="E879" s="42"/>
      <c r="G879" s="42"/>
    </row>
    <row r="880" spans="5:7" ht="26.25" customHeight="1" x14ac:dyDescent="0.35">
      <c r="E880" s="42"/>
      <c r="G880" s="42"/>
    </row>
    <row r="881" spans="5:7" ht="26.25" customHeight="1" x14ac:dyDescent="0.35">
      <c r="E881" s="42"/>
      <c r="G881" s="42"/>
    </row>
    <row r="882" spans="5:7" ht="26.25" customHeight="1" x14ac:dyDescent="0.35">
      <c r="E882" s="42"/>
      <c r="G882" s="42"/>
    </row>
    <row r="883" spans="5:7" ht="26.25" customHeight="1" x14ac:dyDescent="0.35">
      <c r="E883" s="42"/>
      <c r="G883" s="42"/>
    </row>
    <row r="884" spans="5:7" ht="26.25" customHeight="1" x14ac:dyDescent="0.35">
      <c r="E884" s="42"/>
      <c r="G884" s="42"/>
    </row>
    <row r="885" spans="5:7" ht="26.25" customHeight="1" x14ac:dyDescent="0.35">
      <c r="E885" s="42"/>
      <c r="G885" s="42"/>
    </row>
    <row r="886" spans="5:7" ht="26.25" customHeight="1" x14ac:dyDescent="0.35">
      <c r="E886" s="42"/>
      <c r="G886" s="42"/>
    </row>
    <row r="887" spans="5:7" ht="26.25" customHeight="1" x14ac:dyDescent="0.35">
      <c r="E887" s="42"/>
      <c r="G887" s="42"/>
    </row>
    <row r="888" spans="5:7" ht="26.25" customHeight="1" x14ac:dyDescent="0.35">
      <c r="E888" s="42"/>
      <c r="G888" s="42"/>
    </row>
    <row r="889" spans="5:7" ht="26.25" customHeight="1" x14ac:dyDescent="0.35">
      <c r="E889" s="42"/>
      <c r="G889" s="42"/>
    </row>
    <row r="890" spans="5:7" ht="26.25" customHeight="1" x14ac:dyDescent="0.35">
      <c r="E890" s="42"/>
      <c r="G890" s="42"/>
    </row>
    <row r="891" spans="5:7" ht="26.25" customHeight="1" x14ac:dyDescent="0.35">
      <c r="E891" s="42"/>
      <c r="G891" s="42"/>
    </row>
    <row r="892" spans="5:7" ht="26.25" customHeight="1" x14ac:dyDescent="0.35">
      <c r="E892" s="42"/>
      <c r="G892" s="42"/>
    </row>
    <row r="893" spans="5:7" ht="26.25" customHeight="1" x14ac:dyDescent="0.35">
      <c r="E893" s="42"/>
      <c r="G893" s="42"/>
    </row>
    <row r="894" spans="5:7" ht="26.25" customHeight="1" x14ac:dyDescent="0.35">
      <c r="E894" s="42"/>
      <c r="G894" s="42"/>
    </row>
    <row r="895" spans="5:7" ht="26.25" customHeight="1" x14ac:dyDescent="0.35">
      <c r="E895" s="42"/>
      <c r="G895" s="42"/>
    </row>
    <row r="896" spans="5:7" ht="26.25" customHeight="1" x14ac:dyDescent="0.35">
      <c r="E896" s="42"/>
      <c r="G896" s="42"/>
    </row>
    <row r="897" spans="5:7" ht="26.25" customHeight="1" x14ac:dyDescent="0.35">
      <c r="E897" s="42"/>
      <c r="G897" s="42"/>
    </row>
    <row r="898" spans="5:7" ht="26.25" customHeight="1" x14ac:dyDescent="0.35">
      <c r="E898" s="42"/>
      <c r="G898" s="42"/>
    </row>
    <row r="899" spans="5:7" ht="26.25" customHeight="1" x14ac:dyDescent="0.35">
      <c r="E899" s="42"/>
      <c r="G899" s="42"/>
    </row>
    <row r="900" spans="5:7" ht="26.25" customHeight="1" x14ac:dyDescent="0.35">
      <c r="E900" s="42"/>
      <c r="G900" s="42"/>
    </row>
    <row r="901" spans="5:7" ht="26.25" customHeight="1" x14ac:dyDescent="0.35">
      <c r="E901" s="42"/>
      <c r="G901" s="42"/>
    </row>
    <row r="902" spans="5:7" ht="26.25" customHeight="1" x14ac:dyDescent="0.35">
      <c r="E902" s="42"/>
      <c r="G902" s="42"/>
    </row>
    <row r="903" spans="5:7" ht="26.25" customHeight="1" x14ac:dyDescent="0.35">
      <c r="E903" s="42"/>
      <c r="G903" s="42"/>
    </row>
    <row r="904" spans="5:7" ht="26.25" customHeight="1" x14ac:dyDescent="0.35">
      <c r="E904" s="42"/>
      <c r="G904" s="42"/>
    </row>
    <row r="905" spans="5:7" ht="26.25" customHeight="1" x14ac:dyDescent="0.35">
      <c r="E905" s="42"/>
      <c r="G905" s="42"/>
    </row>
    <row r="906" spans="5:7" ht="26.25" customHeight="1" x14ac:dyDescent="0.35">
      <c r="E906" s="42"/>
      <c r="G906" s="42"/>
    </row>
    <row r="907" spans="5:7" ht="26.25" customHeight="1" x14ac:dyDescent="0.35">
      <c r="E907" s="42"/>
      <c r="G907" s="42"/>
    </row>
    <row r="908" spans="5:7" ht="26.25" customHeight="1" x14ac:dyDescent="0.35">
      <c r="E908" s="42"/>
      <c r="G908" s="42"/>
    </row>
    <row r="909" spans="5:7" ht="26.25" customHeight="1" x14ac:dyDescent="0.35">
      <c r="E909" s="42"/>
      <c r="G909" s="42"/>
    </row>
    <row r="910" spans="5:7" ht="26.25" customHeight="1" x14ac:dyDescent="0.35">
      <c r="E910" s="42"/>
      <c r="G910" s="42"/>
    </row>
    <row r="911" spans="5:7" ht="26.25" customHeight="1" x14ac:dyDescent="0.35">
      <c r="E911" s="42"/>
      <c r="G911" s="42"/>
    </row>
    <row r="912" spans="5:7" ht="26.25" customHeight="1" x14ac:dyDescent="0.35">
      <c r="E912" s="42"/>
      <c r="G912" s="42"/>
    </row>
    <row r="913" spans="5:7" ht="26.25" customHeight="1" x14ac:dyDescent="0.35">
      <c r="E913" s="42"/>
      <c r="G913" s="42"/>
    </row>
    <row r="914" spans="5:7" ht="26.25" customHeight="1" x14ac:dyDescent="0.35">
      <c r="E914" s="42"/>
      <c r="G914" s="42"/>
    </row>
    <row r="915" spans="5:7" ht="26.25" customHeight="1" x14ac:dyDescent="0.35">
      <c r="E915" s="42"/>
      <c r="G915" s="42"/>
    </row>
    <row r="916" spans="5:7" ht="26.25" customHeight="1" x14ac:dyDescent="0.35">
      <c r="E916" s="42"/>
      <c r="G916" s="42"/>
    </row>
    <row r="917" spans="5:7" ht="26.25" customHeight="1" x14ac:dyDescent="0.35">
      <c r="E917" s="42"/>
      <c r="G917" s="42"/>
    </row>
    <row r="918" spans="5:7" ht="26.25" customHeight="1" x14ac:dyDescent="0.35">
      <c r="E918" s="42"/>
      <c r="G918" s="42"/>
    </row>
    <row r="919" spans="5:7" ht="26.25" customHeight="1" x14ac:dyDescent="0.35">
      <c r="E919" s="42"/>
      <c r="G919" s="42"/>
    </row>
    <row r="920" spans="5:7" ht="26.25" customHeight="1" x14ac:dyDescent="0.35">
      <c r="E920" s="42"/>
      <c r="G920" s="42"/>
    </row>
    <row r="921" spans="5:7" ht="26.25" customHeight="1" x14ac:dyDescent="0.35">
      <c r="E921" s="42"/>
      <c r="G921" s="42"/>
    </row>
    <row r="922" spans="5:7" ht="26.25" customHeight="1" x14ac:dyDescent="0.35">
      <c r="E922" s="42"/>
      <c r="G922" s="42"/>
    </row>
    <row r="923" spans="5:7" ht="26.25" customHeight="1" x14ac:dyDescent="0.35">
      <c r="E923" s="42"/>
      <c r="G923" s="42"/>
    </row>
    <row r="924" spans="5:7" ht="26.25" customHeight="1" x14ac:dyDescent="0.35">
      <c r="E924" s="42"/>
      <c r="G924" s="42"/>
    </row>
    <row r="925" spans="5:7" ht="26.25" customHeight="1" x14ac:dyDescent="0.35">
      <c r="E925" s="42"/>
      <c r="G925" s="42"/>
    </row>
    <row r="926" spans="5:7" ht="26.25" customHeight="1" x14ac:dyDescent="0.35">
      <c r="E926" s="42"/>
      <c r="G926" s="42"/>
    </row>
    <row r="927" spans="5:7" ht="26.25" customHeight="1" x14ac:dyDescent="0.35">
      <c r="E927" s="42"/>
      <c r="G927" s="42"/>
    </row>
    <row r="928" spans="5:7" ht="26.25" customHeight="1" x14ac:dyDescent="0.35">
      <c r="E928" s="42"/>
      <c r="G928" s="42"/>
    </row>
    <row r="929" spans="5:7" ht="26.25" customHeight="1" x14ac:dyDescent="0.35">
      <c r="E929" s="42"/>
      <c r="G929" s="42"/>
    </row>
    <row r="930" spans="5:7" ht="26.25" customHeight="1" x14ac:dyDescent="0.35">
      <c r="E930" s="42"/>
      <c r="G930" s="42"/>
    </row>
    <row r="931" spans="5:7" ht="26.25" customHeight="1" x14ac:dyDescent="0.35">
      <c r="E931" s="42"/>
      <c r="G931" s="42"/>
    </row>
    <row r="932" spans="5:7" ht="26.25" customHeight="1" x14ac:dyDescent="0.35">
      <c r="E932" s="42"/>
      <c r="G932" s="42"/>
    </row>
    <row r="933" spans="5:7" ht="26.25" customHeight="1" x14ac:dyDescent="0.35">
      <c r="E933" s="42"/>
      <c r="G933" s="42"/>
    </row>
    <row r="934" spans="5:7" ht="26.25" customHeight="1" x14ac:dyDescent="0.35">
      <c r="E934" s="42"/>
      <c r="G934" s="42"/>
    </row>
    <row r="935" spans="5:7" ht="26.25" customHeight="1" x14ac:dyDescent="0.35">
      <c r="E935" s="42"/>
      <c r="G935" s="42"/>
    </row>
    <row r="936" spans="5:7" ht="26.25" customHeight="1" x14ac:dyDescent="0.35">
      <c r="E936" s="42"/>
      <c r="G936" s="42"/>
    </row>
    <row r="937" spans="5:7" ht="26.25" customHeight="1" x14ac:dyDescent="0.35">
      <c r="E937" s="42"/>
      <c r="G937" s="42"/>
    </row>
    <row r="938" spans="5:7" ht="26.25" customHeight="1" x14ac:dyDescent="0.35">
      <c r="E938" s="42"/>
      <c r="G938" s="42"/>
    </row>
    <row r="939" spans="5:7" ht="26.25" customHeight="1" x14ac:dyDescent="0.35">
      <c r="E939" s="42"/>
      <c r="G939" s="42"/>
    </row>
    <row r="940" spans="5:7" ht="26.25" customHeight="1" x14ac:dyDescent="0.35">
      <c r="E940" s="42"/>
      <c r="G940" s="42"/>
    </row>
    <row r="941" spans="5:7" ht="26.25" customHeight="1" x14ac:dyDescent="0.35">
      <c r="E941" s="42"/>
      <c r="G941" s="42"/>
    </row>
    <row r="942" spans="5:7" ht="26.25" customHeight="1" x14ac:dyDescent="0.35">
      <c r="E942" s="42"/>
      <c r="G942" s="42"/>
    </row>
    <row r="943" spans="5:7" ht="26.25" customHeight="1" x14ac:dyDescent="0.35">
      <c r="E943" s="42"/>
      <c r="G943" s="42"/>
    </row>
    <row r="944" spans="5:7" ht="26.25" customHeight="1" x14ac:dyDescent="0.35">
      <c r="E944" s="42"/>
      <c r="G944" s="42"/>
    </row>
    <row r="945" spans="5:7" ht="26.25" customHeight="1" x14ac:dyDescent="0.35">
      <c r="E945" s="42"/>
      <c r="G945" s="42"/>
    </row>
    <row r="946" spans="5:7" ht="26.25" customHeight="1" x14ac:dyDescent="0.35">
      <c r="E946" s="42"/>
      <c r="G946" s="42"/>
    </row>
    <row r="947" spans="5:7" ht="26.25" customHeight="1" x14ac:dyDescent="0.35">
      <c r="E947" s="42"/>
      <c r="G947" s="42"/>
    </row>
    <row r="948" spans="5:7" ht="26.25" customHeight="1" x14ac:dyDescent="0.35">
      <c r="E948" s="42"/>
      <c r="G948" s="42"/>
    </row>
    <row r="949" spans="5:7" ht="26.25" customHeight="1" x14ac:dyDescent="0.35">
      <c r="E949" s="42"/>
      <c r="G949" s="42"/>
    </row>
    <row r="950" spans="5:7" ht="26.25" customHeight="1" x14ac:dyDescent="0.35">
      <c r="E950" s="42"/>
      <c r="G950" s="42"/>
    </row>
    <row r="951" spans="5:7" ht="26.25" customHeight="1" x14ac:dyDescent="0.35">
      <c r="E951" s="42"/>
      <c r="G951" s="42"/>
    </row>
    <row r="952" spans="5:7" ht="26.25" customHeight="1" x14ac:dyDescent="0.35">
      <c r="E952" s="42"/>
      <c r="G952" s="42"/>
    </row>
    <row r="953" spans="5:7" ht="26.25" customHeight="1" x14ac:dyDescent="0.35">
      <c r="E953" s="42"/>
      <c r="G953" s="42"/>
    </row>
    <row r="954" spans="5:7" ht="26.25" customHeight="1" x14ac:dyDescent="0.35">
      <c r="E954" s="42"/>
      <c r="G954" s="42"/>
    </row>
    <row r="955" spans="5:7" ht="26.25" customHeight="1" x14ac:dyDescent="0.35">
      <c r="E955" s="42"/>
      <c r="G955" s="42"/>
    </row>
    <row r="956" spans="5:7" ht="26.25" customHeight="1" x14ac:dyDescent="0.35">
      <c r="E956" s="42"/>
      <c r="G956" s="42"/>
    </row>
    <row r="957" spans="5:7" ht="26.25" customHeight="1" x14ac:dyDescent="0.35">
      <c r="E957" s="42"/>
      <c r="G957" s="42"/>
    </row>
    <row r="958" spans="5:7" ht="26.25" customHeight="1" x14ac:dyDescent="0.35">
      <c r="E958" s="42"/>
      <c r="G958" s="42"/>
    </row>
    <row r="959" spans="5:7" ht="26.25" customHeight="1" x14ac:dyDescent="0.35">
      <c r="E959" s="42"/>
      <c r="G959" s="42"/>
    </row>
    <row r="960" spans="5:7" ht="26.25" customHeight="1" x14ac:dyDescent="0.35">
      <c r="E960" s="42"/>
      <c r="G960" s="42"/>
    </row>
    <row r="961" spans="5:7" ht="26.25" customHeight="1" x14ac:dyDescent="0.35">
      <c r="E961" s="42"/>
      <c r="G961" s="42"/>
    </row>
    <row r="962" spans="5:7" ht="26.25" customHeight="1" x14ac:dyDescent="0.35">
      <c r="E962" s="42"/>
      <c r="G962" s="42"/>
    </row>
    <row r="963" spans="5:7" ht="26.25" customHeight="1" x14ac:dyDescent="0.35">
      <c r="E963" s="42"/>
      <c r="G963" s="42"/>
    </row>
    <row r="964" spans="5:7" ht="26.25" customHeight="1" x14ac:dyDescent="0.35">
      <c r="E964" s="42"/>
      <c r="G964" s="42"/>
    </row>
    <row r="965" spans="5:7" ht="26.25" customHeight="1" x14ac:dyDescent="0.35">
      <c r="E965" s="42"/>
      <c r="G965" s="42"/>
    </row>
    <row r="966" spans="5:7" ht="26.25" customHeight="1" x14ac:dyDescent="0.35">
      <c r="E966" s="42"/>
      <c r="G966" s="42"/>
    </row>
    <row r="967" spans="5:7" ht="26.25" customHeight="1" x14ac:dyDescent="0.35">
      <c r="E967" s="42"/>
      <c r="G967" s="42"/>
    </row>
    <row r="968" spans="5:7" ht="26.25" customHeight="1" x14ac:dyDescent="0.35">
      <c r="E968" s="42"/>
      <c r="G968" s="42"/>
    </row>
    <row r="969" spans="5:7" ht="26.25" customHeight="1" x14ac:dyDescent="0.35">
      <c r="E969" s="42"/>
      <c r="G969" s="42"/>
    </row>
    <row r="970" spans="5:7" ht="26.25" customHeight="1" x14ac:dyDescent="0.35">
      <c r="E970" s="42"/>
      <c r="G970" s="42"/>
    </row>
    <row r="971" spans="5:7" ht="26.25" customHeight="1" x14ac:dyDescent="0.35">
      <c r="E971" s="42"/>
      <c r="G971" s="42"/>
    </row>
    <row r="972" spans="5:7" ht="26.25" customHeight="1" x14ac:dyDescent="0.35">
      <c r="E972" s="42"/>
      <c r="G972" s="42"/>
    </row>
    <row r="973" spans="5:7" ht="26.25" customHeight="1" x14ac:dyDescent="0.35">
      <c r="E973" s="42"/>
      <c r="G973" s="42"/>
    </row>
    <row r="974" spans="5:7" ht="26.25" customHeight="1" x14ac:dyDescent="0.35">
      <c r="E974" s="42"/>
      <c r="G974" s="42"/>
    </row>
    <row r="975" spans="5:7" ht="26.25" customHeight="1" x14ac:dyDescent="0.35">
      <c r="E975" s="42"/>
      <c r="G975" s="42"/>
    </row>
    <row r="976" spans="5:7" ht="26.25" customHeight="1" x14ac:dyDescent="0.35">
      <c r="E976" s="42"/>
      <c r="G976" s="42"/>
    </row>
    <row r="977" spans="5:7" ht="26.25" customHeight="1" x14ac:dyDescent="0.35">
      <c r="E977" s="42"/>
      <c r="G977" s="42"/>
    </row>
    <row r="978" spans="5:7" ht="26.25" customHeight="1" x14ac:dyDescent="0.35">
      <c r="E978" s="42"/>
      <c r="G978" s="42"/>
    </row>
    <row r="979" spans="5:7" ht="26.25" customHeight="1" x14ac:dyDescent="0.35">
      <c r="E979" s="42"/>
      <c r="G979" s="42"/>
    </row>
    <row r="980" spans="5:7" ht="26.25" customHeight="1" x14ac:dyDescent="0.35">
      <c r="E980" s="42"/>
      <c r="G980" s="42"/>
    </row>
    <row r="981" spans="5:7" ht="26.25" customHeight="1" x14ac:dyDescent="0.35">
      <c r="E981" s="42"/>
      <c r="G981" s="42"/>
    </row>
    <row r="982" spans="5:7" ht="26.25" customHeight="1" x14ac:dyDescent="0.35">
      <c r="E982" s="42"/>
      <c r="G982" s="42"/>
    </row>
    <row r="983" spans="5:7" ht="26.25" customHeight="1" x14ac:dyDescent="0.35">
      <c r="E983" s="42"/>
      <c r="G983" s="42"/>
    </row>
    <row r="984" spans="5:7" ht="26.25" customHeight="1" x14ac:dyDescent="0.35">
      <c r="E984" s="42"/>
      <c r="G984" s="42"/>
    </row>
    <row r="985" spans="5:7" ht="26.25" customHeight="1" x14ac:dyDescent="0.35">
      <c r="E985" s="42"/>
      <c r="G985" s="42"/>
    </row>
    <row r="986" spans="5:7" ht="26.25" customHeight="1" x14ac:dyDescent="0.35">
      <c r="E986" s="42"/>
      <c r="G986" s="42"/>
    </row>
    <row r="987" spans="5:7" ht="26.25" customHeight="1" x14ac:dyDescent="0.35">
      <c r="E987" s="42"/>
      <c r="G987" s="42"/>
    </row>
    <row r="988" spans="5:7" ht="26.25" customHeight="1" x14ac:dyDescent="0.35">
      <c r="E988" s="42"/>
      <c r="G988" s="42"/>
    </row>
    <row r="989" spans="5:7" ht="26.25" customHeight="1" x14ac:dyDescent="0.35">
      <c r="E989" s="42"/>
      <c r="G989" s="42"/>
    </row>
    <row r="990" spans="5:7" ht="26.25" customHeight="1" x14ac:dyDescent="0.35">
      <c r="E990" s="42"/>
      <c r="G990" s="42"/>
    </row>
    <row r="991" spans="5:7" ht="26.25" customHeight="1" x14ac:dyDescent="0.35">
      <c r="E991" s="42"/>
      <c r="G991" s="42"/>
    </row>
    <row r="992" spans="5:7" ht="26.25" customHeight="1" x14ac:dyDescent="0.35">
      <c r="E992" s="42"/>
      <c r="G992" s="42"/>
    </row>
    <row r="993" spans="5:7" ht="26.25" customHeight="1" x14ac:dyDescent="0.35">
      <c r="E993" s="42"/>
      <c r="G993" s="42"/>
    </row>
    <row r="994" spans="5:7" ht="26.25" customHeight="1" x14ac:dyDescent="0.35">
      <c r="E994" s="42"/>
      <c r="G994" s="42"/>
    </row>
    <row r="995" spans="5:7" ht="26.25" customHeight="1" x14ac:dyDescent="0.35">
      <c r="E995" s="42"/>
      <c r="G995" s="42"/>
    </row>
    <row r="996" spans="5:7" ht="26.25" customHeight="1" x14ac:dyDescent="0.35">
      <c r="E996" s="42"/>
      <c r="G996" s="42"/>
    </row>
    <row r="997" spans="5:7" ht="26.25" customHeight="1" x14ac:dyDescent="0.35">
      <c r="E997" s="42"/>
      <c r="G997" s="42"/>
    </row>
    <row r="998" spans="5:7" ht="26.25" customHeight="1" x14ac:dyDescent="0.35">
      <c r="E998" s="42"/>
      <c r="G998" s="42"/>
    </row>
    <row r="999" spans="5:7" ht="26.25" customHeight="1" x14ac:dyDescent="0.35">
      <c r="E999" s="42"/>
      <c r="G999" s="42"/>
    </row>
    <row r="1000" spans="5:7" ht="26.25" customHeight="1" x14ac:dyDescent="0.35">
      <c r="E1000" s="42"/>
      <c r="G1000" s="42"/>
    </row>
    <row r="1001" spans="5:7" ht="26.25" customHeight="1" x14ac:dyDescent="0.35">
      <c r="E1001" s="42"/>
      <c r="G1001" s="42"/>
    </row>
    <row r="1002" spans="5:7" ht="26.25" customHeight="1" x14ac:dyDescent="0.35">
      <c r="E1002" s="42"/>
      <c r="G1002" s="42"/>
    </row>
    <row r="1003" spans="5:7" ht="26.25" customHeight="1" x14ac:dyDescent="0.35">
      <c r="E1003" s="42"/>
      <c r="G1003" s="42"/>
    </row>
    <row r="1004" spans="5:7" ht="26.25" customHeight="1" x14ac:dyDescent="0.35">
      <c r="E1004" s="42"/>
      <c r="G1004" s="42"/>
    </row>
    <row r="1005" spans="5:7" ht="26.25" customHeight="1" x14ac:dyDescent="0.35">
      <c r="E1005" s="42"/>
      <c r="G1005" s="42"/>
    </row>
    <row r="1006" spans="5:7" ht="26.25" customHeight="1" x14ac:dyDescent="0.35">
      <c r="E1006" s="42"/>
      <c r="G1006" s="42"/>
    </row>
    <row r="1007" spans="5:7" ht="26.25" customHeight="1" x14ac:dyDescent="0.35">
      <c r="E1007" s="42"/>
      <c r="G1007" s="42"/>
    </row>
    <row r="1008" spans="5:7" ht="26.25" customHeight="1" x14ac:dyDescent="0.35">
      <c r="E1008" s="42"/>
      <c r="G1008" s="42"/>
    </row>
    <row r="1009" spans="5:7" ht="26.25" customHeight="1" x14ac:dyDescent="0.35">
      <c r="E1009" s="42"/>
      <c r="G1009" s="42"/>
    </row>
    <row r="1010" spans="5:7" ht="26.25" customHeight="1" x14ac:dyDescent="0.35">
      <c r="E1010" s="42"/>
      <c r="G1010" s="42"/>
    </row>
    <row r="1011" spans="5:7" ht="26.25" customHeight="1" x14ac:dyDescent="0.35">
      <c r="E1011" s="42"/>
      <c r="G1011" s="42"/>
    </row>
    <row r="1012" spans="5:7" ht="26.25" customHeight="1" x14ac:dyDescent="0.35">
      <c r="E1012" s="42"/>
      <c r="G1012" s="42"/>
    </row>
    <row r="1013" spans="5:7" ht="26.25" customHeight="1" x14ac:dyDescent="0.35">
      <c r="E1013" s="42"/>
      <c r="G1013" s="42"/>
    </row>
    <row r="1014" spans="5:7" ht="26.25" customHeight="1" x14ac:dyDescent="0.35">
      <c r="E1014" s="42"/>
      <c r="G1014" s="42"/>
    </row>
    <row r="1015" spans="5:7" ht="26.25" customHeight="1" x14ac:dyDescent="0.35">
      <c r="E1015" s="42"/>
      <c r="G1015" s="42"/>
    </row>
    <row r="1016" spans="5:7" ht="26.25" customHeight="1" x14ac:dyDescent="0.35">
      <c r="E1016" s="42"/>
      <c r="G1016" s="42"/>
    </row>
    <row r="1017" spans="5:7" ht="26.25" customHeight="1" x14ac:dyDescent="0.35">
      <c r="E1017" s="42"/>
      <c r="G1017" s="42"/>
    </row>
    <row r="1018" spans="5:7" ht="26.25" customHeight="1" x14ac:dyDescent="0.35">
      <c r="E1018" s="42"/>
      <c r="G1018" s="42"/>
    </row>
    <row r="1019" spans="5:7" ht="26.25" customHeight="1" x14ac:dyDescent="0.35">
      <c r="E1019" s="42"/>
      <c r="G1019" s="42"/>
    </row>
    <row r="1020" spans="5:7" ht="26.25" customHeight="1" x14ac:dyDescent="0.35">
      <c r="E1020" s="42"/>
      <c r="G1020" s="42"/>
    </row>
    <row r="1021" spans="5:7" ht="26.25" customHeight="1" x14ac:dyDescent="0.35">
      <c r="E1021" s="42"/>
      <c r="G1021" s="42"/>
    </row>
    <row r="1022" spans="5:7" ht="26.25" customHeight="1" x14ac:dyDescent="0.35">
      <c r="E1022" s="42"/>
      <c r="G1022" s="42"/>
    </row>
    <row r="1023" spans="5:7" ht="26.25" customHeight="1" x14ac:dyDescent="0.35">
      <c r="E1023" s="42"/>
      <c r="G1023" s="42"/>
    </row>
    <row r="1024" spans="5:7" ht="26.25" customHeight="1" x14ac:dyDescent="0.35">
      <c r="E1024" s="42"/>
      <c r="G1024" s="42"/>
    </row>
    <row r="1025" spans="5:7" ht="26.25" customHeight="1" x14ac:dyDescent="0.35">
      <c r="E1025" s="42"/>
      <c r="G1025" s="42"/>
    </row>
    <row r="1026" spans="5:7" ht="26.25" customHeight="1" x14ac:dyDescent="0.35">
      <c r="E1026" s="42"/>
      <c r="G1026" s="42"/>
    </row>
    <row r="1027" spans="5:7" ht="26.25" customHeight="1" x14ac:dyDescent="0.35">
      <c r="E1027" s="42"/>
      <c r="G1027" s="42"/>
    </row>
    <row r="1028" spans="5:7" ht="26.25" customHeight="1" x14ac:dyDescent="0.35">
      <c r="E1028" s="42"/>
      <c r="G1028" s="42"/>
    </row>
    <row r="1029" spans="5:7" ht="26.25" customHeight="1" x14ac:dyDescent="0.35">
      <c r="E1029" s="42"/>
      <c r="G1029" s="42"/>
    </row>
    <row r="1030" spans="5:7" ht="26.25" customHeight="1" x14ac:dyDescent="0.35">
      <c r="E1030" s="42"/>
      <c r="G1030" s="42"/>
    </row>
    <row r="1031" spans="5:7" ht="26.25" customHeight="1" x14ac:dyDescent="0.35">
      <c r="E1031" s="42"/>
      <c r="G1031" s="42"/>
    </row>
    <row r="1032" spans="5:7" ht="26.25" customHeight="1" x14ac:dyDescent="0.35">
      <c r="E1032" s="42"/>
      <c r="G1032" s="42"/>
    </row>
    <row r="1033" spans="5:7" ht="26.25" customHeight="1" x14ac:dyDescent="0.35">
      <c r="E1033" s="42"/>
      <c r="G1033" s="42"/>
    </row>
    <row r="1034" spans="5:7" ht="26.25" customHeight="1" x14ac:dyDescent="0.35">
      <c r="E1034" s="42"/>
      <c r="G1034" s="42"/>
    </row>
  </sheetData>
  <sheetProtection algorithmName="SHA-512" hashValue="bALtYIq8ASg/PrcQ8R0K0NdojLPIQ5M4Y8JDQvqI62PmMNeoeKMsJ+1RZq5jcaYJA4ZqMisXh5Yj7N/rFDx9uQ==" saltValue="QMyuzuZoBqlyTQfC4flnwA==" spinCount="100000" sheet="1" objects="1" scenarios="1" selectLockedCells="1"/>
  <mergeCells count="6">
    <mergeCell ref="B68:B69"/>
    <mergeCell ref="B1:B3"/>
    <mergeCell ref="D20:E20"/>
    <mergeCell ref="D58:E58"/>
    <mergeCell ref="D39:E39"/>
    <mergeCell ref="C62:E62"/>
  </mergeCells>
  <phoneticPr fontId="1"/>
  <dataValidations count="6">
    <dataValidation type="list" allowBlank="1" showInputMessage="1" showErrorMessage="1" sqref="J47:J54 J28:J35 J9:J16" xr:uid="{00000000-0002-0000-0200-000000000000}">
      <formula1>"　,￥80000,￥50000,￥20000"</formula1>
    </dataValidation>
    <dataValidation type="list" allowBlank="1" showErrorMessage="1" sqref="F2" xr:uid="{00000000-0002-0000-0200-000001000000}">
      <formula1>"新築,既存"</formula1>
    </dataValidation>
    <dataValidation type="list" allowBlank="1" showInputMessage="1" showErrorMessage="1" sqref="D2" xr:uid="{00000000-0002-0000-0200-000002000000}">
      <formula1>"戸建,集合"</formula1>
    </dataValidation>
    <dataValidation type="list" allowBlank="1" showInputMessage="1" showErrorMessage="1" sqref="D44 D25 D6" xr:uid="{00000000-0002-0000-0200-000003000000}">
      <formula1>"　,陸屋根上乗せ工事あり"</formula1>
    </dataValidation>
    <dataValidation type="list" allowBlank="1" showInputMessage="1" showErrorMessage="1" sqref="H2" xr:uid="{00000000-0002-0000-0200-000004000000}">
      <formula1>"　,瑕疵保険あり"</formula1>
    </dataValidation>
    <dataValidation type="list" allowBlank="1" showInputMessage="1" showErrorMessage="1" sqref="H19 J19 H38 J38 H57 J57" xr:uid="{00000000-0002-0000-0200-000005000000}">
      <formula1>"　,設置あり"</formula1>
    </dataValidation>
  </dataValidations>
  <pageMargins left="0.7" right="0.7" top="0.75" bottom="0.75" header="0" footer="0"/>
  <pageSetup scale="55" orientation="landscape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AD1053"/>
  <sheetViews>
    <sheetView zoomScale="85" zoomScaleNormal="85" workbookViewId="0">
      <selection activeCell="D2" sqref="D2"/>
    </sheetView>
  </sheetViews>
  <sheetFormatPr defaultColWidth="14.453125" defaultRowHeight="15" customHeight="1" x14ac:dyDescent="0.35"/>
  <cols>
    <col min="1" max="1" width="3.81640625" style="42" customWidth="1"/>
    <col min="2" max="2" width="33.81640625" style="39" customWidth="1"/>
    <col min="3" max="3" width="3.81640625" style="39" customWidth="1"/>
    <col min="4" max="4" width="30.81640625" style="39" customWidth="1"/>
    <col min="5" max="5" width="3.6328125" style="39" customWidth="1"/>
    <col min="6" max="6" width="27.81640625" style="39" customWidth="1"/>
    <col min="7" max="7" width="3.81640625" style="39" customWidth="1"/>
    <col min="8" max="8" width="27.81640625" style="39" customWidth="1"/>
    <col min="9" max="9" width="3.81640625" style="39" customWidth="1"/>
    <col min="10" max="10" width="27.81640625" style="39" customWidth="1"/>
    <col min="11" max="11" width="5.81640625" style="39" customWidth="1"/>
    <col min="12" max="12" width="12.81640625" style="39" customWidth="1"/>
    <col min="13" max="13" width="12.81640625" style="39" hidden="1" customWidth="1"/>
    <col min="14" max="14" width="3.81640625" style="39" hidden="1" customWidth="1"/>
    <col min="15" max="15" width="5.81640625" style="39" hidden="1" customWidth="1"/>
    <col min="16" max="18" width="8.6328125" style="39" hidden="1" customWidth="1"/>
    <col min="19" max="19" width="3.81640625" style="39" hidden="1" customWidth="1"/>
    <col min="20" max="22" width="8.6328125" style="39" hidden="1" customWidth="1"/>
    <col min="23" max="23" width="3.81640625" style="39" hidden="1" customWidth="1"/>
    <col min="24" max="26" width="8.6328125" style="39" hidden="1" customWidth="1"/>
    <col min="27" max="27" width="3.81640625" style="39" hidden="1" customWidth="1"/>
    <col min="28" max="30" width="8.6328125" style="39" hidden="1" customWidth="1"/>
    <col min="31" max="16384" width="14.453125" style="39"/>
  </cols>
  <sheetData>
    <row r="1" spans="1:30" ht="25" customHeight="1" thickBot="1" x14ac:dyDescent="0.65">
      <c r="A1" s="51">
        <v>1</v>
      </c>
      <c r="B1" s="99" t="s">
        <v>41</v>
      </c>
      <c r="C1" s="49"/>
      <c r="D1" s="81" t="s">
        <v>3</v>
      </c>
      <c r="E1" s="49"/>
      <c r="F1" s="79" t="s">
        <v>15</v>
      </c>
      <c r="G1" s="49"/>
      <c r="H1" s="79" t="s">
        <v>57</v>
      </c>
      <c r="I1" s="49"/>
      <c r="M1" s="39" t="s">
        <v>13</v>
      </c>
    </row>
    <row r="2" spans="1:30" ht="25" customHeight="1" thickBot="1" x14ac:dyDescent="0.4">
      <c r="A2" s="51"/>
      <c r="B2" s="99"/>
      <c r="C2" s="49"/>
      <c r="D2" s="41"/>
      <c r="E2" s="51"/>
      <c r="F2" s="43"/>
      <c r="G2" s="49"/>
      <c r="H2" s="48"/>
      <c r="I2" s="49"/>
      <c r="M2" s="39">
        <f>SUM(F9:F16)+SUM(F28:F35)+SUM(F47:F54)</f>
        <v>0</v>
      </c>
      <c r="N2" s="39" t="s">
        <v>0</v>
      </c>
      <c r="P2" s="39">
        <f>IF(D6="陸屋根上乗せ工事あり",F21,0)</f>
        <v>0</v>
      </c>
      <c r="Q2" s="39">
        <f>IF(D25="陸屋根上乗せ工事あり",F40,0)</f>
        <v>0</v>
      </c>
      <c r="T2" s="39">
        <f>IF(D44="陸屋根上乗せ工事あり",F59,0)</f>
        <v>0</v>
      </c>
      <c r="U2" s="39">
        <f>IF(D63="陸屋根上乗せ工事あり",F78,0)</f>
        <v>0</v>
      </c>
      <c r="X2" s="39">
        <f>ROUND(SUM(P2,Q2,T2,U2),2)</f>
        <v>0</v>
      </c>
    </row>
    <row r="3" spans="1:30" ht="10" customHeight="1" x14ac:dyDescent="0.35">
      <c r="A3" s="51"/>
      <c r="B3" s="99"/>
      <c r="C3" s="49"/>
      <c r="D3" s="50"/>
      <c r="E3" s="51"/>
      <c r="F3" s="50"/>
      <c r="G3" s="49"/>
      <c r="H3" s="50"/>
      <c r="I3" s="49"/>
      <c r="J3" s="40"/>
      <c r="L3" s="40"/>
      <c r="M3" s="40"/>
    </row>
    <row r="4" spans="1:30" ht="10" customHeight="1" x14ac:dyDescent="0.35">
      <c r="D4" s="40"/>
      <c r="E4" s="42"/>
      <c r="F4" s="40"/>
      <c r="H4" s="40"/>
      <c r="J4" s="40"/>
      <c r="L4" s="40"/>
      <c r="M4" s="40"/>
    </row>
    <row r="5" spans="1:30" ht="25" customHeight="1" thickBot="1" x14ac:dyDescent="0.65">
      <c r="A5" s="60">
        <v>2</v>
      </c>
      <c r="B5" s="16" t="s">
        <v>16</v>
      </c>
      <c r="C5" s="57"/>
      <c r="D5" s="82" t="s">
        <v>59</v>
      </c>
      <c r="E5" s="60"/>
      <c r="F5" s="57"/>
      <c r="G5" s="57"/>
      <c r="H5" s="62"/>
      <c r="I5" s="57"/>
      <c r="J5" s="62"/>
      <c r="K5" s="57"/>
      <c r="L5" s="40"/>
      <c r="M5" s="40"/>
    </row>
    <row r="6" spans="1:30" ht="25" customHeight="1" thickBot="1" x14ac:dyDescent="0.4">
      <c r="A6" s="60"/>
      <c r="B6" s="16" t="s">
        <v>32</v>
      </c>
      <c r="C6" s="57"/>
      <c r="D6" s="41"/>
      <c r="E6" s="60"/>
      <c r="F6" s="57"/>
      <c r="G6" s="57"/>
      <c r="H6" s="62"/>
      <c r="I6" s="57"/>
      <c r="J6" s="62"/>
      <c r="K6" s="57"/>
      <c r="L6" s="40"/>
      <c r="M6" s="40"/>
    </row>
    <row r="7" spans="1:30" s="45" customFormat="1" ht="10" customHeight="1" x14ac:dyDescent="0.35">
      <c r="A7" s="75"/>
      <c r="B7" s="58"/>
      <c r="C7" s="58"/>
      <c r="D7" s="58"/>
      <c r="E7" s="75"/>
      <c r="F7" s="58"/>
      <c r="G7" s="75"/>
      <c r="H7" s="58"/>
      <c r="I7" s="58"/>
      <c r="J7" s="76"/>
      <c r="K7" s="58"/>
      <c r="P7" s="45" t="s">
        <v>10</v>
      </c>
      <c r="T7" s="45" t="s">
        <v>11</v>
      </c>
      <c r="X7" s="45" t="s">
        <v>12</v>
      </c>
      <c r="AB7" s="45" t="s">
        <v>40</v>
      </c>
    </row>
    <row r="8" spans="1:30" s="45" customFormat="1" ht="25" customHeight="1" thickBot="1" x14ac:dyDescent="0.4">
      <c r="A8" s="75"/>
      <c r="B8" s="58"/>
      <c r="C8" s="58"/>
      <c r="D8" s="17" t="s">
        <v>35</v>
      </c>
      <c r="E8" s="16"/>
      <c r="F8" s="17" t="s">
        <v>26</v>
      </c>
      <c r="G8" s="16"/>
      <c r="H8" s="17" t="s">
        <v>27</v>
      </c>
      <c r="I8" s="15"/>
      <c r="J8" s="21" t="s">
        <v>45</v>
      </c>
      <c r="K8" s="58"/>
    </row>
    <row r="9" spans="1:30" ht="25" customHeight="1" thickBot="1" x14ac:dyDescent="0.4">
      <c r="A9" s="60"/>
      <c r="B9" s="57"/>
      <c r="C9" s="57"/>
      <c r="D9" s="46"/>
      <c r="E9" s="61" t="s">
        <v>1</v>
      </c>
      <c r="F9" s="46"/>
      <c r="G9" s="61" t="s">
        <v>2</v>
      </c>
      <c r="H9" s="65">
        <f t="shared" ref="H9:H16" si="0">D9*F9</f>
        <v>0</v>
      </c>
      <c r="I9" s="57"/>
      <c r="J9" s="85"/>
      <c r="K9" s="57"/>
      <c r="P9" s="39">
        <f>IF(J9="￥50000",H9,0)</f>
        <v>0</v>
      </c>
      <c r="Q9" s="39">
        <f>IF(J9="￥20000",H9,0)</f>
        <v>0</v>
      </c>
      <c r="R9" s="39">
        <f>IF(J9="￥80000",H9,0)</f>
        <v>0</v>
      </c>
      <c r="T9" s="39">
        <f>IF(J28="￥50000",H28,0)</f>
        <v>0</v>
      </c>
      <c r="U9" s="39">
        <f>IF(J28="￥20000",H28,0)</f>
        <v>0</v>
      </c>
      <c r="V9" s="39">
        <f>IF(J28="￥80000",H28,0)</f>
        <v>0</v>
      </c>
      <c r="X9" s="39">
        <f>IF(J47="￥50000",H47,0)</f>
        <v>0</v>
      </c>
      <c r="Y9" s="39">
        <f>IF(J47="￥20000",H47,0)</f>
        <v>0</v>
      </c>
      <c r="Z9" s="39">
        <f>IF(J47="￥80000",H47,0)</f>
        <v>0</v>
      </c>
      <c r="AB9" s="39">
        <f>IF(J66="￥50000",H66,0)</f>
        <v>0</v>
      </c>
      <c r="AC9" s="39">
        <f>IF(J66="￥20000",H66,0)</f>
        <v>0</v>
      </c>
      <c r="AD9" s="39">
        <f>IF(J66="￥80000",H66,0)</f>
        <v>0</v>
      </c>
    </row>
    <row r="10" spans="1:30" ht="25" customHeight="1" thickBot="1" x14ac:dyDescent="0.4">
      <c r="A10" s="60"/>
      <c r="B10" s="57"/>
      <c r="C10" s="57"/>
      <c r="D10" s="46"/>
      <c r="E10" s="61" t="s">
        <v>1</v>
      </c>
      <c r="F10" s="46"/>
      <c r="G10" s="61" t="s">
        <v>2</v>
      </c>
      <c r="H10" s="65">
        <f t="shared" si="0"/>
        <v>0</v>
      </c>
      <c r="I10" s="57"/>
      <c r="J10" s="85"/>
      <c r="K10" s="57"/>
      <c r="P10" s="39">
        <f t="shared" ref="P10:P16" si="1">IF(J10="￥50000",H10,0)</f>
        <v>0</v>
      </c>
      <c r="Q10" s="39">
        <f t="shared" ref="Q10:Q16" si="2">IF(J10="￥20000",H10,0)</f>
        <v>0</v>
      </c>
      <c r="R10" s="39">
        <f t="shared" ref="R10:R16" si="3">IF(J10="￥80000",H10,0)</f>
        <v>0</v>
      </c>
      <c r="T10" s="39">
        <f t="shared" ref="T10:T16" si="4">IF(J29="￥50000",H29,0)</f>
        <v>0</v>
      </c>
      <c r="U10" s="39">
        <f t="shared" ref="U10:U16" si="5">IF(J29="￥20000",H29,0)</f>
        <v>0</v>
      </c>
      <c r="V10" s="39">
        <f t="shared" ref="V10:V16" si="6">IF(J29="￥80000",H29,0)</f>
        <v>0</v>
      </c>
      <c r="X10" s="39">
        <f t="shared" ref="X10:X16" si="7">IF(J48="￥50000",H48,0)</f>
        <v>0</v>
      </c>
      <c r="Y10" s="39">
        <f t="shared" ref="Y10:Y16" si="8">IF(J48="￥20000",H48,0)</f>
        <v>0</v>
      </c>
      <c r="Z10" s="39">
        <f t="shared" ref="Z10:Z16" si="9">IF(J48="￥80000",H48,0)</f>
        <v>0</v>
      </c>
      <c r="AB10" s="39">
        <f t="shared" ref="AB10:AB16" si="10">IF(J67="￥50000",H67,0)</f>
        <v>0</v>
      </c>
      <c r="AC10" s="39">
        <f t="shared" ref="AC10:AC16" si="11">IF(J67="￥20000",H67,0)</f>
        <v>0</v>
      </c>
      <c r="AD10" s="39">
        <f t="shared" ref="AD10:AD16" si="12">IF(J67="￥80000",H67,0)</f>
        <v>0</v>
      </c>
    </row>
    <row r="11" spans="1:30" ht="25" customHeight="1" thickBot="1" x14ac:dyDescent="0.4">
      <c r="A11" s="60"/>
      <c r="B11" s="57"/>
      <c r="C11" s="57"/>
      <c r="D11" s="46"/>
      <c r="E11" s="61" t="s">
        <v>1</v>
      </c>
      <c r="F11" s="46"/>
      <c r="G11" s="61" t="s">
        <v>2</v>
      </c>
      <c r="H11" s="65">
        <f t="shared" si="0"/>
        <v>0</v>
      </c>
      <c r="I11" s="57"/>
      <c r="J11" s="85"/>
      <c r="K11" s="57"/>
      <c r="P11" s="39">
        <f t="shared" si="1"/>
        <v>0</v>
      </c>
      <c r="Q11" s="39">
        <f t="shared" si="2"/>
        <v>0</v>
      </c>
      <c r="R11" s="39">
        <f t="shared" si="3"/>
        <v>0</v>
      </c>
      <c r="T11" s="39">
        <f t="shared" si="4"/>
        <v>0</v>
      </c>
      <c r="U11" s="39">
        <f t="shared" si="5"/>
        <v>0</v>
      </c>
      <c r="V11" s="39">
        <f t="shared" si="6"/>
        <v>0</v>
      </c>
      <c r="X11" s="39">
        <f t="shared" si="7"/>
        <v>0</v>
      </c>
      <c r="Y11" s="39">
        <f t="shared" si="8"/>
        <v>0</v>
      </c>
      <c r="Z11" s="39">
        <f t="shared" si="9"/>
        <v>0</v>
      </c>
      <c r="AB11" s="39">
        <f t="shared" si="10"/>
        <v>0</v>
      </c>
      <c r="AC11" s="39">
        <f t="shared" si="11"/>
        <v>0</v>
      </c>
      <c r="AD11" s="39">
        <f t="shared" si="12"/>
        <v>0</v>
      </c>
    </row>
    <row r="12" spans="1:30" ht="25" customHeight="1" thickBot="1" x14ac:dyDescent="0.4">
      <c r="A12" s="60"/>
      <c r="B12" s="57"/>
      <c r="C12" s="57"/>
      <c r="D12" s="46"/>
      <c r="E12" s="61" t="s">
        <v>1</v>
      </c>
      <c r="F12" s="46"/>
      <c r="G12" s="61" t="s">
        <v>2</v>
      </c>
      <c r="H12" s="65">
        <f t="shared" si="0"/>
        <v>0</v>
      </c>
      <c r="I12" s="57"/>
      <c r="J12" s="85"/>
      <c r="K12" s="57"/>
      <c r="P12" s="39">
        <f t="shared" si="1"/>
        <v>0</v>
      </c>
      <c r="Q12" s="39">
        <f t="shared" si="2"/>
        <v>0</v>
      </c>
      <c r="R12" s="39">
        <f t="shared" si="3"/>
        <v>0</v>
      </c>
      <c r="T12" s="39">
        <f t="shared" si="4"/>
        <v>0</v>
      </c>
      <c r="U12" s="39">
        <f t="shared" si="5"/>
        <v>0</v>
      </c>
      <c r="V12" s="39">
        <f t="shared" si="6"/>
        <v>0</v>
      </c>
      <c r="X12" s="39">
        <f t="shared" si="7"/>
        <v>0</v>
      </c>
      <c r="Y12" s="39">
        <f t="shared" si="8"/>
        <v>0</v>
      </c>
      <c r="Z12" s="39">
        <f t="shared" si="9"/>
        <v>0</v>
      </c>
      <c r="AB12" s="39">
        <f t="shared" si="10"/>
        <v>0</v>
      </c>
      <c r="AC12" s="39">
        <f t="shared" si="11"/>
        <v>0</v>
      </c>
      <c r="AD12" s="39">
        <f t="shared" si="12"/>
        <v>0</v>
      </c>
    </row>
    <row r="13" spans="1:30" ht="25" customHeight="1" thickBot="1" x14ac:dyDescent="0.4">
      <c r="A13" s="60"/>
      <c r="B13" s="57"/>
      <c r="C13" s="57"/>
      <c r="D13" s="46"/>
      <c r="E13" s="61" t="s">
        <v>1</v>
      </c>
      <c r="F13" s="46"/>
      <c r="G13" s="61" t="s">
        <v>2</v>
      </c>
      <c r="H13" s="65">
        <f t="shared" si="0"/>
        <v>0</v>
      </c>
      <c r="I13" s="57"/>
      <c r="J13" s="85"/>
      <c r="K13" s="57"/>
      <c r="P13" s="39">
        <f t="shared" si="1"/>
        <v>0</v>
      </c>
      <c r="Q13" s="39">
        <f t="shared" si="2"/>
        <v>0</v>
      </c>
      <c r="R13" s="39">
        <f t="shared" si="3"/>
        <v>0</v>
      </c>
      <c r="T13" s="39">
        <f t="shared" si="4"/>
        <v>0</v>
      </c>
      <c r="U13" s="39">
        <f t="shared" si="5"/>
        <v>0</v>
      </c>
      <c r="V13" s="39">
        <f t="shared" si="6"/>
        <v>0</v>
      </c>
      <c r="X13" s="39">
        <f t="shared" si="7"/>
        <v>0</v>
      </c>
      <c r="Y13" s="39">
        <f t="shared" si="8"/>
        <v>0</v>
      </c>
      <c r="Z13" s="39">
        <f t="shared" si="9"/>
        <v>0</v>
      </c>
      <c r="AB13" s="39">
        <f t="shared" si="10"/>
        <v>0</v>
      </c>
      <c r="AC13" s="39">
        <f t="shared" si="11"/>
        <v>0</v>
      </c>
      <c r="AD13" s="39">
        <f t="shared" si="12"/>
        <v>0</v>
      </c>
    </row>
    <row r="14" spans="1:30" ht="25" customHeight="1" thickBot="1" x14ac:dyDescent="0.4">
      <c r="A14" s="60"/>
      <c r="B14" s="57"/>
      <c r="C14" s="57"/>
      <c r="D14" s="46"/>
      <c r="E14" s="61" t="s">
        <v>1</v>
      </c>
      <c r="F14" s="46"/>
      <c r="G14" s="61" t="s">
        <v>2</v>
      </c>
      <c r="H14" s="65">
        <f t="shared" si="0"/>
        <v>0</v>
      </c>
      <c r="I14" s="57"/>
      <c r="J14" s="85"/>
      <c r="K14" s="57"/>
      <c r="P14" s="39">
        <f t="shared" si="1"/>
        <v>0</v>
      </c>
      <c r="Q14" s="39">
        <f t="shared" si="2"/>
        <v>0</v>
      </c>
      <c r="R14" s="39">
        <f t="shared" si="3"/>
        <v>0</v>
      </c>
      <c r="T14" s="39">
        <f t="shared" si="4"/>
        <v>0</v>
      </c>
      <c r="U14" s="39">
        <f t="shared" si="5"/>
        <v>0</v>
      </c>
      <c r="V14" s="39">
        <f t="shared" si="6"/>
        <v>0</v>
      </c>
      <c r="X14" s="39">
        <f t="shared" si="7"/>
        <v>0</v>
      </c>
      <c r="Y14" s="39">
        <f t="shared" si="8"/>
        <v>0</v>
      </c>
      <c r="Z14" s="39">
        <f t="shared" si="9"/>
        <v>0</v>
      </c>
      <c r="AB14" s="39">
        <f t="shared" si="10"/>
        <v>0</v>
      </c>
      <c r="AC14" s="39">
        <f t="shared" si="11"/>
        <v>0</v>
      </c>
      <c r="AD14" s="39">
        <f t="shared" si="12"/>
        <v>0</v>
      </c>
    </row>
    <row r="15" spans="1:30" ht="25" customHeight="1" thickBot="1" x14ac:dyDescent="0.4">
      <c r="A15" s="60"/>
      <c r="B15" s="57"/>
      <c r="C15" s="57"/>
      <c r="D15" s="46"/>
      <c r="E15" s="61" t="s">
        <v>1</v>
      </c>
      <c r="F15" s="46"/>
      <c r="G15" s="61" t="s">
        <v>2</v>
      </c>
      <c r="H15" s="65">
        <f t="shared" si="0"/>
        <v>0</v>
      </c>
      <c r="I15" s="57"/>
      <c r="J15" s="85"/>
      <c r="K15" s="57"/>
      <c r="P15" s="39">
        <f t="shared" si="1"/>
        <v>0</v>
      </c>
      <c r="Q15" s="39">
        <f t="shared" si="2"/>
        <v>0</v>
      </c>
      <c r="R15" s="39">
        <f t="shared" si="3"/>
        <v>0</v>
      </c>
      <c r="T15" s="39">
        <f t="shared" si="4"/>
        <v>0</v>
      </c>
      <c r="U15" s="39">
        <f t="shared" si="5"/>
        <v>0</v>
      </c>
      <c r="V15" s="39">
        <f t="shared" si="6"/>
        <v>0</v>
      </c>
      <c r="X15" s="39">
        <f t="shared" si="7"/>
        <v>0</v>
      </c>
      <c r="Y15" s="39">
        <f t="shared" si="8"/>
        <v>0</v>
      </c>
      <c r="Z15" s="39">
        <f t="shared" si="9"/>
        <v>0</v>
      </c>
      <c r="AB15" s="39">
        <f t="shared" si="10"/>
        <v>0</v>
      </c>
      <c r="AC15" s="39">
        <f t="shared" si="11"/>
        <v>0</v>
      </c>
      <c r="AD15" s="39">
        <f t="shared" si="12"/>
        <v>0</v>
      </c>
    </row>
    <row r="16" spans="1:30" ht="25" customHeight="1" thickBot="1" x14ac:dyDescent="0.4">
      <c r="A16" s="60"/>
      <c r="B16" s="57"/>
      <c r="C16" s="57"/>
      <c r="D16" s="46"/>
      <c r="E16" s="61" t="s">
        <v>1</v>
      </c>
      <c r="F16" s="46"/>
      <c r="G16" s="61" t="s">
        <v>2</v>
      </c>
      <c r="H16" s="65">
        <f t="shared" si="0"/>
        <v>0</v>
      </c>
      <c r="I16" s="57"/>
      <c r="J16" s="85"/>
      <c r="K16" s="57"/>
      <c r="P16" s="39">
        <f t="shared" si="1"/>
        <v>0</v>
      </c>
      <c r="Q16" s="39">
        <f t="shared" si="2"/>
        <v>0</v>
      </c>
      <c r="R16" s="39">
        <f t="shared" si="3"/>
        <v>0</v>
      </c>
      <c r="T16" s="39">
        <f t="shared" si="4"/>
        <v>0</v>
      </c>
      <c r="U16" s="39">
        <f t="shared" si="5"/>
        <v>0</v>
      </c>
      <c r="V16" s="39">
        <f t="shared" si="6"/>
        <v>0</v>
      </c>
      <c r="X16" s="39">
        <f t="shared" si="7"/>
        <v>0</v>
      </c>
      <c r="Y16" s="39">
        <f t="shared" si="8"/>
        <v>0</v>
      </c>
      <c r="Z16" s="39">
        <f t="shared" si="9"/>
        <v>0</v>
      </c>
      <c r="AB16" s="39">
        <f t="shared" si="10"/>
        <v>0</v>
      </c>
      <c r="AC16" s="39">
        <f t="shared" si="11"/>
        <v>0</v>
      </c>
      <c r="AD16" s="39">
        <f t="shared" si="12"/>
        <v>0</v>
      </c>
    </row>
    <row r="17" spans="1:30" ht="10" customHeight="1" x14ac:dyDescent="0.35">
      <c r="A17" s="60"/>
      <c r="B17" s="57"/>
      <c r="C17" s="57"/>
      <c r="D17" s="57"/>
      <c r="E17" s="60"/>
      <c r="F17" s="57"/>
      <c r="G17" s="60"/>
      <c r="H17" s="57"/>
      <c r="I17" s="57"/>
      <c r="J17" s="57"/>
      <c r="K17" s="57"/>
      <c r="P17" s="39">
        <f>SUM(P9:P16)/1000</f>
        <v>0</v>
      </c>
      <c r="Q17" s="39">
        <f>SUM(Q9:Q16)/1000</f>
        <v>0</v>
      </c>
      <c r="R17" s="39">
        <f>SUM(R9:R16)/1000</f>
        <v>0</v>
      </c>
      <c r="T17" s="39">
        <f>SUM(T9:T16)/1000</f>
        <v>0</v>
      </c>
      <c r="U17" s="39">
        <f>SUM(U9:U16)/1000</f>
        <v>0</v>
      </c>
      <c r="V17" s="39">
        <f>SUM(V9:V16)/1000</f>
        <v>0</v>
      </c>
      <c r="X17" s="39">
        <f>SUM(X9:X16)/1000</f>
        <v>0</v>
      </c>
      <c r="Y17" s="39">
        <f>SUM(Y9:Y16)/1000</f>
        <v>0</v>
      </c>
      <c r="Z17" s="39">
        <f>SUM(Z9:Z16)/1000</f>
        <v>0</v>
      </c>
      <c r="AB17" s="39">
        <f>SUM(AB9:AB16)/1000</f>
        <v>0</v>
      </c>
      <c r="AC17" s="39">
        <f>SUM(AC9:AC16)/1000</f>
        <v>0</v>
      </c>
      <c r="AD17" s="39">
        <f>SUM(AD9:AD16)/1000</f>
        <v>0</v>
      </c>
    </row>
    <row r="18" spans="1:30" ht="35.5" thickBot="1" x14ac:dyDescent="0.65">
      <c r="A18" s="60"/>
      <c r="B18" s="57"/>
      <c r="C18" s="57"/>
      <c r="D18" s="22" t="s">
        <v>17</v>
      </c>
      <c r="E18" s="60"/>
      <c r="F18" s="57"/>
      <c r="G18" s="60"/>
      <c r="H18" s="20" t="s">
        <v>36</v>
      </c>
      <c r="I18" s="15"/>
      <c r="J18" s="20" t="s">
        <v>37</v>
      </c>
      <c r="K18" s="57"/>
      <c r="P18" s="39">
        <f>IFERROR(ROUND(F21*P17/D19,3),0)</f>
        <v>0</v>
      </c>
      <c r="Q18" s="39">
        <f>IFERROR(ROUND(F21*Q17/D19,3),0)</f>
        <v>0</v>
      </c>
      <c r="R18" s="39">
        <f>IFERROR(ROUND(F21*R17/D19,3),0)</f>
        <v>0</v>
      </c>
      <c r="T18" s="39">
        <f>IFERROR(ROUND(F40*T17/D38,3),0)</f>
        <v>0</v>
      </c>
      <c r="U18" s="39">
        <f>IFERROR(ROUND(F40*U17/D38,3),0)</f>
        <v>0</v>
      </c>
      <c r="V18" s="39">
        <f>IFERROR(ROUND(F21*V17/D19,3),0)</f>
        <v>0</v>
      </c>
      <c r="X18" s="39">
        <f>IFERROR(ROUND(F59*X17/D57,3),0)</f>
        <v>0</v>
      </c>
      <c r="Y18" s="39">
        <f>IFERROR(ROUND(F59*Y17/D57,3),0)</f>
        <v>0</v>
      </c>
      <c r="Z18" s="39">
        <f>IFERROR(ROUND(F21*Z17/D19,3),0)</f>
        <v>0</v>
      </c>
      <c r="AB18" s="39">
        <f>IFERROR(ROUND(F78*AB17/D76,3),0)</f>
        <v>0</v>
      </c>
      <c r="AC18" s="39">
        <f>IFERROR(ROUND(F78*AC17/D76,3),0)</f>
        <v>0</v>
      </c>
      <c r="AD18" s="39">
        <f>IFERROR(ROUND(F21*AD17/D19,3),0)</f>
        <v>0</v>
      </c>
    </row>
    <row r="19" spans="1:30" ht="25" customHeight="1" thickBot="1" x14ac:dyDescent="0.4">
      <c r="A19" s="60"/>
      <c r="B19" s="57"/>
      <c r="C19" s="57"/>
      <c r="D19" s="65">
        <f>SUM(H9:H16)/1000</f>
        <v>0</v>
      </c>
      <c r="E19" s="57"/>
      <c r="F19" s="57"/>
      <c r="G19" s="57"/>
      <c r="H19" s="38"/>
      <c r="I19" s="15"/>
      <c r="J19" s="38"/>
      <c r="K19" s="57"/>
      <c r="P19" s="39">
        <f>IFERROR(ROUND(SUM(P18,T18,X18,AB18),3),0)</f>
        <v>0</v>
      </c>
      <c r="Q19" s="39">
        <f>IFERROR(ROUND(SUM(Q18,U18,Y18,AC18),3),0)</f>
        <v>0</v>
      </c>
      <c r="R19" s="39">
        <f>IFERROR(ROUND(SUM(R18,V18,Z18,AD18),3),0)</f>
        <v>0</v>
      </c>
    </row>
    <row r="20" spans="1:30" ht="25" customHeight="1" thickBot="1" x14ac:dyDescent="0.65">
      <c r="A20" s="60"/>
      <c r="B20" s="57"/>
      <c r="C20" s="57"/>
      <c r="D20" s="100" t="s">
        <v>46</v>
      </c>
      <c r="E20" s="100"/>
      <c r="F20" s="59" t="s">
        <v>28</v>
      </c>
      <c r="G20" s="57"/>
      <c r="H20" s="57"/>
      <c r="I20" s="57"/>
      <c r="J20" s="57"/>
      <c r="K20" s="57"/>
      <c r="P20" s="39">
        <f>IFERROR(ROUND(P19,2)*50000,0)</f>
        <v>0</v>
      </c>
      <c r="Q20" s="39">
        <f>IFERROR(ROUND(Q19,2)*20000,0)</f>
        <v>0</v>
      </c>
      <c r="R20" s="39">
        <f>IFERROR(ROUND(R19,2)*80000,0)</f>
        <v>0</v>
      </c>
    </row>
    <row r="21" spans="1:30" ht="25" customHeight="1" thickBot="1" x14ac:dyDescent="0.4">
      <c r="A21" s="60"/>
      <c r="B21" s="57"/>
      <c r="C21" s="57"/>
      <c r="D21" s="46"/>
      <c r="E21" s="57"/>
      <c r="F21" s="65">
        <f>MIN(D21,D19)</f>
        <v>0</v>
      </c>
      <c r="G21" s="57"/>
      <c r="H21" s="57"/>
      <c r="I21" s="57"/>
      <c r="J21" s="57"/>
      <c r="K21" s="57"/>
      <c r="P21" s="39">
        <f>ROUND(SUM(IF(H19="設置あり",F21,0),IF(H38="設置あり",F40,0),IF(H57="設置あり",F59,IF(H76="設置あり",F78,0))),2)*10000</f>
        <v>0</v>
      </c>
      <c r="Q21" s="39">
        <f>ROUND(SUM(IF(J19="設置あり",F21,0),IF(J38="設置あり",F40,0),IF(J57="設置あり",F59,IF(J76="設置あり",F78,0))),2)*20000</f>
        <v>0</v>
      </c>
      <c r="T21" s="39">
        <f>SUM(P21,Q21)</f>
        <v>0</v>
      </c>
    </row>
    <row r="22" spans="1:30" ht="10" customHeight="1" x14ac:dyDescent="0.6">
      <c r="A22" s="60"/>
      <c r="B22" s="57"/>
      <c r="C22" s="57"/>
      <c r="D22" s="59"/>
      <c r="E22" s="57"/>
      <c r="F22" s="57"/>
      <c r="G22" s="57"/>
      <c r="H22" s="59"/>
      <c r="I22" s="57"/>
      <c r="J22" s="57"/>
      <c r="K22" s="57"/>
    </row>
    <row r="23" spans="1:30" ht="10" customHeight="1" x14ac:dyDescent="0.6">
      <c r="D23" s="47"/>
      <c r="H23" s="47"/>
    </row>
    <row r="24" spans="1:30" ht="25" customHeight="1" thickBot="1" x14ac:dyDescent="0.65">
      <c r="A24" s="60"/>
      <c r="B24" s="16"/>
      <c r="C24" s="57"/>
      <c r="D24" s="82" t="s">
        <v>59</v>
      </c>
      <c r="E24" s="57"/>
      <c r="F24" s="57"/>
      <c r="G24" s="57"/>
      <c r="H24" s="57"/>
      <c r="I24" s="57"/>
      <c r="J24" s="57"/>
      <c r="K24" s="57"/>
    </row>
    <row r="25" spans="1:30" ht="25" customHeight="1" thickBot="1" x14ac:dyDescent="0.4">
      <c r="A25" s="60"/>
      <c r="B25" s="16" t="s">
        <v>33</v>
      </c>
      <c r="C25" s="57"/>
      <c r="D25" s="41"/>
      <c r="E25" s="57"/>
      <c r="F25" s="57"/>
      <c r="G25" s="57"/>
      <c r="H25" s="57"/>
      <c r="I25" s="57"/>
      <c r="J25" s="57"/>
      <c r="K25" s="57"/>
    </row>
    <row r="26" spans="1:30" ht="10" customHeight="1" x14ac:dyDescent="0.35">
      <c r="A26" s="60"/>
      <c r="B26" s="57"/>
      <c r="C26" s="57"/>
      <c r="D26" s="57"/>
      <c r="E26" s="57"/>
      <c r="F26" s="57"/>
      <c r="G26" s="57"/>
      <c r="H26" s="57"/>
      <c r="I26" s="57"/>
      <c r="J26" s="64"/>
      <c r="K26" s="57"/>
    </row>
    <row r="27" spans="1:30" ht="25" customHeight="1" thickBot="1" x14ac:dyDescent="0.4">
      <c r="A27" s="60"/>
      <c r="B27" s="57"/>
      <c r="C27" s="57"/>
      <c r="D27" s="17" t="s">
        <v>35</v>
      </c>
      <c r="E27" s="16"/>
      <c r="F27" s="17" t="s">
        <v>26</v>
      </c>
      <c r="G27" s="16"/>
      <c r="H27" s="17" t="s">
        <v>27</v>
      </c>
      <c r="I27" s="15"/>
      <c r="J27" s="21" t="s">
        <v>44</v>
      </c>
      <c r="K27" s="57"/>
    </row>
    <row r="28" spans="1:30" ht="25" customHeight="1" thickBot="1" x14ac:dyDescent="0.4">
      <c r="A28" s="60"/>
      <c r="B28" s="57"/>
      <c r="C28" s="57"/>
      <c r="D28" s="46"/>
      <c r="E28" s="61" t="s">
        <v>1</v>
      </c>
      <c r="F28" s="46"/>
      <c r="G28" s="61" t="s">
        <v>2</v>
      </c>
      <c r="H28" s="65">
        <f t="shared" ref="H28:H35" si="13">D28*F28</f>
        <v>0</v>
      </c>
      <c r="I28" s="57"/>
      <c r="J28" s="85"/>
      <c r="K28" s="57"/>
    </row>
    <row r="29" spans="1:30" ht="25" customHeight="1" thickBot="1" x14ac:dyDescent="0.4">
      <c r="A29" s="60"/>
      <c r="B29" s="57"/>
      <c r="C29" s="57"/>
      <c r="D29" s="46"/>
      <c r="E29" s="61" t="s">
        <v>1</v>
      </c>
      <c r="F29" s="46"/>
      <c r="G29" s="61" t="s">
        <v>2</v>
      </c>
      <c r="H29" s="65">
        <f t="shared" ref="H29:H30" si="14">D29*F29</f>
        <v>0</v>
      </c>
      <c r="I29" s="57"/>
      <c r="J29" s="85"/>
      <c r="K29" s="57"/>
    </row>
    <row r="30" spans="1:30" ht="25" customHeight="1" thickBot="1" x14ac:dyDescent="0.4">
      <c r="A30" s="60"/>
      <c r="B30" s="57"/>
      <c r="C30" s="57"/>
      <c r="D30" s="46"/>
      <c r="E30" s="61" t="s">
        <v>1</v>
      </c>
      <c r="F30" s="46"/>
      <c r="G30" s="61" t="s">
        <v>2</v>
      </c>
      <c r="H30" s="65">
        <f t="shared" si="14"/>
        <v>0</v>
      </c>
      <c r="I30" s="57"/>
      <c r="J30" s="85"/>
      <c r="K30" s="57"/>
    </row>
    <row r="31" spans="1:30" ht="25" customHeight="1" thickBot="1" x14ac:dyDescent="0.4">
      <c r="A31" s="60"/>
      <c r="B31" s="57"/>
      <c r="C31" s="57"/>
      <c r="D31" s="46"/>
      <c r="E31" s="61" t="s">
        <v>1</v>
      </c>
      <c r="F31" s="46"/>
      <c r="G31" s="61" t="s">
        <v>2</v>
      </c>
      <c r="H31" s="65">
        <f t="shared" si="13"/>
        <v>0</v>
      </c>
      <c r="I31" s="57"/>
      <c r="J31" s="85"/>
      <c r="K31" s="57"/>
      <c r="O31" s="42"/>
    </row>
    <row r="32" spans="1:30" ht="25" customHeight="1" thickBot="1" x14ac:dyDescent="0.4">
      <c r="A32" s="60"/>
      <c r="B32" s="57"/>
      <c r="C32" s="57"/>
      <c r="D32" s="46"/>
      <c r="E32" s="61" t="s">
        <v>1</v>
      </c>
      <c r="F32" s="46"/>
      <c r="G32" s="61" t="s">
        <v>2</v>
      </c>
      <c r="H32" s="65">
        <f t="shared" si="13"/>
        <v>0</v>
      </c>
      <c r="I32" s="57"/>
      <c r="J32" s="85"/>
      <c r="K32" s="57"/>
    </row>
    <row r="33" spans="1:11" ht="25" customHeight="1" thickBot="1" x14ac:dyDescent="0.4">
      <c r="A33" s="60"/>
      <c r="B33" s="57"/>
      <c r="C33" s="57"/>
      <c r="D33" s="46"/>
      <c r="E33" s="61" t="s">
        <v>1</v>
      </c>
      <c r="F33" s="46"/>
      <c r="G33" s="61" t="s">
        <v>2</v>
      </c>
      <c r="H33" s="65">
        <f t="shared" si="13"/>
        <v>0</v>
      </c>
      <c r="I33" s="57"/>
      <c r="J33" s="85"/>
      <c r="K33" s="57"/>
    </row>
    <row r="34" spans="1:11" ht="25" customHeight="1" thickBot="1" x14ac:dyDescent="0.4">
      <c r="A34" s="60"/>
      <c r="B34" s="57"/>
      <c r="C34" s="57"/>
      <c r="D34" s="46"/>
      <c r="E34" s="61" t="s">
        <v>1</v>
      </c>
      <c r="F34" s="46"/>
      <c r="G34" s="61" t="s">
        <v>2</v>
      </c>
      <c r="H34" s="65">
        <f t="shared" si="13"/>
        <v>0</v>
      </c>
      <c r="I34" s="57"/>
      <c r="J34" s="85"/>
      <c r="K34" s="57"/>
    </row>
    <row r="35" spans="1:11" ht="25" customHeight="1" thickBot="1" x14ac:dyDescent="0.4">
      <c r="A35" s="60"/>
      <c r="B35" s="57"/>
      <c r="C35" s="57"/>
      <c r="D35" s="46"/>
      <c r="E35" s="61" t="s">
        <v>1</v>
      </c>
      <c r="F35" s="46"/>
      <c r="G35" s="61" t="s">
        <v>2</v>
      </c>
      <c r="H35" s="65">
        <f t="shared" si="13"/>
        <v>0</v>
      </c>
      <c r="I35" s="57"/>
      <c r="J35" s="85"/>
      <c r="K35" s="57"/>
    </row>
    <row r="36" spans="1:11" ht="10" customHeight="1" x14ac:dyDescent="0.35">
      <c r="A36" s="60"/>
      <c r="B36" s="57"/>
      <c r="C36" s="57"/>
      <c r="D36" s="57"/>
      <c r="E36" s="60"/>
      <c r="F36" s="57"/>
      <c r="G36" s="60"/>
      <c r="H36" s="57"/>
      <c r="I36" s="57"/>
      <c r="J36" s="57"/>
      <c r="K36" s="57"/>
    </row>
    <row r="37" spans="1:11" ht="35.5" thickBot="1" x14ac:dyDescent="0.65">
      <c r="A37" s="60"/>
      <c r="B37" s="57"/>
      <c r="C37" s="57"/>
      <c r="D37" s="22" t="s">
        <v>17</v>
      </c>
      <c r="E37" s="60"/>
      <c r="F37" s="57"/>
      <c r="G37" s="60"/>
      <c r="H37" s="20" t="s">
        <v>36</v>
      </c>
      <c r="I37" s="15"/>
      <c r="J37" s="20" t="s">
        <v>37</v>
      </c>
      <c r="K37" s="57"/>
    </row>
    <row r="38" spans="1:11" ht="25" customHeight="1" thickBot="1" x14ac:dyDescent="0.4">
      <c r="A38" s="60"/>
      <c r="B38" s="57"/>
      <c r="C38" s="57"/>
      <c r="D38" s="65">
        <f>SUM(H28:H35)/1000</f>
        <v>0</v>
      </c>
      <c r="E38" s="57"/>
      <c r="F38" s="57"/>
      <c r="G38" s="57"/>
      <c r="H38" s="38"/>
      <c r="I38" s="15"/>
      <c r="J38" s="38"/>
      <c r="K38" s="57"/>
    </row>
    <row r="39" spans="1:11" ht="25" customHeight="1" thickBot="1" x14ac:dyDescent="0.65">
      <c r="A39" s="60"/>
      <c r="B39" s="57"/>
      <c r="C39" s="57"/>
      <c r="D39" s="100" t="s">
        <v>46</v>
      </c>
      <c r="E39" s="100"/>
      <c r="F39" s="59" t="s">
        <v>29</v>
      </c>
      <c r="G39" s="57"/>
      <c r="H39" s="57"/>
      <c r="I39" s="57"/>
      <c r="J39" s="57"/>
      <c r="K39" s="57"/>
    </row>
    <row r="40" spans="1:11" ht="25" customHeight="1" thickBot="1" x14ac:dyDescent="0.4">
      <c r="A40" s="60"/>
      <c r="B40" s="57"/>
      <c r="C40" s="57"/>
      <c r="D40" s="46"/>
      <c r="E40" s="57"/>
      <c r="F40" s="65">
        <f>MIN(D40,D38)</f>
        <v>0</v>
      </c>
      <c r="G40" s="57"/>
      <c r="H40" s="57"/>
      <c r="I40" s="57"/>
      <c r="J40" s="57"/>
      <c r="K40" s="57"/>
    </row>
    <row r="41" spans="1:11" ht="10" customHeight="1" x14ac:dyDescent="0.35">
      <c r="A41" s="60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t="10" customHeight="1" x14ac:dyDescent="0.35"/>
    <row r="43" spans="1:11" ht="25" customHeight="1" thickBot="1" x14ac:dyDescent="0.65">
      <c r="A43" s="60"/>
      <c r="B43" s="16"/>
      <c r="C43" s="57"/>
      <c r="D43" s="82" t="s">
        <v>59</v>
      </c>
      <c r="E43" s="60"/>
      <c r="F43" s="57"/>
      <c r="G43" s="60"/>
      <c r="H43" s="57"/>
      <c r="I43" s="57"/>
      <c r="J43" s="57"/>
      <c r="K43" s="57"/>
    </row>
    <row r="44" spans="1:11" ht="25" customHeight="1" thickBot="1" x14ac:dyDescent="0.4">
      <c r="A44" s="60"/>
      <c r="B44" s="16" t="s">
        <v>34</v>
      </c>
      <c r="C44" s="57"/>
      <c r="D44" s="41"/>
      <c r="E44" s="60"/>
      <c r="F44" s="57"/>
      <c r="G44" s="60"/>
      <c r="H44" s="57"/>
      <c r="I44" s="57"/>
      <c r="J44" s="57"/>
      <c r="K44" s="57"/>
    </row>
    <row r="45" spans="1:11" ht="10" customHeight="1" x14ac:dyDescent="0.35">
      <c r="A45" s="60"/>
      <c r="B45" s="57"/>
      <c r="C45" s="57"/>
      <c r="D45" s="57"/>
      <c r="E45" s="57"/>
      <c r="F45" s="57"/>
      <c r="G45" s="57"/>
      <c r="H45" s="57"/>
      <c r="I45" s="57"/>
      <c r="J45" s="64"/>
      <c r="K45" s="57"/>
    </row>
    <row r="46" spans="1:11" ht="25" customHeight="1" thickBot="1" x14ac:dyDescent="0.4">
      <c r="A46" s="60"/>
      <c r="B46" s="57"/>
      <c r="C46" s="57"/>
      <c r="D46" s="17" t="s">
        <v>35</v>
      </c>
      <c r="E46" s="16"/>
      <c r="F46" s="17" t="s">
        <v>26</v>
      </c>
      <c r="G46" s="16"/>
      <c r="H46" s="17" t="s">
        <v>27</v>
      </c>
      <c r="I46" s="15"/>
      <c r="J46" s="21" t="s">
        <v>44</v>
      </c>
      <c r="K46" s="57"/>
    </row>
    <row r="47" spans="1:11" ht="25" customHeight="1" thickBot="1" x14ac:dyDescent="0.4">
      <c r="A47" s="60"/>
      <c r="B47" s="57"/>
      <c r="C47" s="57"/>
      <c r="D47" s="46"/>
      <c r="E47" s="61" t="s">
        <v>1</v>
      </c>
      <c r="F47" s="46"/>
      <c r="G47" s="61" t="s">
        <v>2</v>
      </c>
      <c r="H47" s="65">
        <f t="shared" ref="H47:H54" si="15">D47*F47</f>
        <v>0</v>
      </c>
      <c r="I47" s="57"/>
      <c r="J47" s="85"/>
      <c r="K47" s="57"/>
    </row>
    <row r="48" spans="1:11" ht="25" customHeight="1" thickBot="1" x14ac:dyDescent="0.4">
      <c r="A48" s="60"/>
      <c r="B48" s="57"/>
      <c r="C48" s="57"/>
      <c r="D48" s="46"/>
      <c r="E48" s="61" t="s">
        <v>1</v>
      </c>
      <c r="F48" s="46"/>
      <c r="G48" s="61" t="s">
        <v>2</v>
      </c>
      <c r="H48" s="65">
        <f t="shared" ref="H48:H49" si="16">D48*F48</f>
        <v>0</v>
      </c>
      <c r="I48" s="57"/>
      <c r="J48" s="85"/>
      <c r="K48" s="57"/>
    </row>
    <row r="49" spans="1:11" ht="25" customHeight="1" thickBot="1" x14ac:dyDescent="0.4">
      <c r="A49" s="60"/>
      <c r="B49" s="57"/>
      <c r="C49" s="57"/>
      <c r="D49" s="46"/>
      <c r="E49" s="61" t="s">
        <v>1</v>
      </c>
      <c r="F49" s="46"/>
      <c r="G49" s="61" t="s">
        <v>2</v>
      </c>
      <c r="H49" s="65">
        <f t="shared" si="16"/>
        <v>0</v>
      </c>
      <c r="I49" s="57"/>
      <c r="J49" s="85"/>
      <c r="K49" s="57"/>
    </row>
    <row r="50" spans="1:11" ht="25" customHeight="1" thickBot="1" x14ac:dyDescent="0.4">
      <c r="A50" s="60"/>
      <c r="B50" s="57"/>
      <c r="C50" s="57"/>
      <c r="D50" s="46"/>
      <c r="E50" s="61" t="s">
        <v>1</v>
      </c>
      <c r="F50" s="46"/>
      <c r="G50" s="61" t="s">
        <v>2</v>
      </c>
      <c r="H50" s="65">
        <f t="shared" si="15"/>
        <v>0</v>
      </c>
      <c r="I50" s="57"/>
      <c r="J50" s="85"/>
      <c r="K50" s="57"/>
    </row>
    <row r="51" spans="1:11" ht="25" customHeight="1" thickBot="1" x14ac:dyDescent="0.4">
      <c r="A51" s="60"/>
      <c r="B51" s="57"/>
      <c r="C51" s="57"/>
      <c r="D51" s="46"/>
      <c r="E51" s="61" t="s">
        <v>1</v>
      </c>
      <c r="F51" s="46"/>
      <c r="G51" s="61" t="s">
        <v>2</v>
      </c>
      <c r="H51" s="65">
        <f t="shared" si="15"/>
        <v>0</v>
      </c>
      <c r="I51" s="57"/>
      <c r="J51" s="85"/>
      <c r="K51" s="57"/>
    </row>
    <row r="52" spans="1:11" ht="25" customHeight="1" thickBot="1" x14ac:dyDescent="0.4">
      <c r="A52" s="60"/>
      <c r="B52" s="57"/>
      <c r="C52" s="57"/>
      <c r="D52" s="46"/>
      <c r="E52" s="61" t="s">
        <v>1</v>
      </c>
      <c r="F52" s="46"/>
      <c r="G52" s="61" t="s">
        <v>2</v>
      </c>
      <c r="H52" s="65">
        <f t="shared" si="15"/>
        <v>0</v>
      </c>
      <c r="I52" s="57"/>
      <c r="J52" s="85"/>
      <c r="K52" s="57"/>
    </row>
    <row r="53" spans="1:11" ht="25" customHeight="1" thickBot="1" x14ac:dyDescent="0.4">
      <c r="A53" s="60"/>
      <c r="B53" s="57"/>
      <c r="C53" s="57"/>
      <c r="D53" s="46"/>
      <c r="E53" s="61" t="s">
        <v>1</v>
      </c>
      <c r="F53" s="46"/>
      <c r="G53" s="61" t="s">
        <v>2</v>
      </c>
      <c r="H53" s="65">
        <f t="shared" si="15"/>
        <v>0</v>
      </c>
      <c r="I53" s="57"/>
      <c r="J53" s="85"/>
      <c r="K53" s="57"/>
    </row>
    <row r="54" spans="1:11" ht="25" customHeight="1" thickBot="1" x14ac:dyDescent="0.4">
      <c r="A54" s="60"/>
      <c r="B54" s="57"/>
      <c r="C54" s="57"/>
      <c r="D54" s="46"/>
      <c r="E54" s="61" t="s">
        <v>1</v>
      </c>
      <c r="F54" s="46"/>
      <c r="G54" s="61" t="s">
        <v>2</v>
      </c>
      <c r="H54" s="65">
        <f t="shared" si="15"/>
        <v>0</v>
      </c>
      <c r="I54" s="57"/>
      <c r="J54" s="85"/>
      <c r="K54" s="57"/>
    </row>
    <row r="55" spans="1:11" ht="10" customHeight="1" x14ac:dyDescent="0.35">
      <c r="A55" s="60"/>
      <c r="B55" s="57"/>
      <c r="C55" s="57"/>
      <c r="D55" s="57"/>
      <c r="E55" s="60"/>
      <c r="F55" s="57"/>
      <c r="G55" s="60"/>
      <c r="H55" s="57"/>
      <c r="I55" s="57"/>
      <c r="J55" s="57"/>
      <c r="K55" s="57"/>
    </row>
    <row r="56" spans="1:11" ht="35.5" thickBot="1" x14ac:dyDescent="0.65">
      <c r="A56" s="60"/>
      <c r="B56" s="57"/>
      <c r="C56" s="57"/>
      <c r="D56" s="22" t="s">
        <v>17</v>
      </c>
      <c r="E56" s="60"/>
      <c r="F56" s="57"/>
      <c r="G56" s="60"/>
      <c r="H56" s="20" t="s">
        <v>36</v>
      </c>
      <c r="I56" s="15"/>
      <c r="J56" s="20" t="s">
        <v>37</v>
      </c>
      <c r="K56" s="57"/>
    </row>
    <row r="57" spans="1:11" ht="25" customHeight="1" thickBot="1" x14ac:dyDescent="0.4">
      <c r="A57" s="60"/>
      <c r="B57" s="57"/>
      <c r="C57" s="57"/>
      <c r="D57" s="65">
        <f>SUM(H47:H54)/1000</f>
        <v>0</v>
      </c>
      <c r="E57" s="57"/>
      <c r="F57" s="57"/>
      <c r="G57" s="57"/>
      <c r="H57" s="38"/>
      <c r="I57" s="15"/>
      <c r="J57" s="38"/>
      <c r="K57" s="57"/>
    </row>
    <row r="58" spans="1:11" ht="25" customHeight="1" thickBot="1" x14ac:dyDescent="0.65">
      <c r="A58" s="60"/>
      <c r="B58" s="57"/>
      <c r="C58" s="57"/>
      <c r="D58" s="100" t="s">
        <v>46</v>
      </c>
      <c r="E58" s="100"/>
      <c r="F58" s="59" t="s">
        <v>30</v>
      </c>
      <c r="G58" s="57"/>
      <c r="H58" s="57"/>
      <c r="I58" s="57"/>
      <c r="J58" s="57"/>
      <c r="K58" s="57"/>
    </row>
    <row r="59" spans="1:11" ht="25" customHeight="1" thickBot="1" x14ac:dyDescent="0.4">
      <c r="A59" s="60"/>
      <c r="B59" s="57"/>
      <c r="C59" s="57"/>
      <c r="D59" s="46"/>
      <c r="E59" s="57"/>
      <c r="F59" s="65">
        <f>MIN(D59,D57)</f>
        <v>0</v>
      </c>
      <c r="G59" s="57"/>
      <c r="H59" s="57"/>
      <c r="I59" s="57"/>
      <c r="J59" s="57"/>
      <c r="K59" s="57"/>
    </row>
    <row r="60" spans="1:11" ht="10" customHeight="1" x14ac:dyDescent="0.35">
      <c r="A60" s="60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t="10" customHeight="1" x14ac:dyDescent="0.35"/>
    <row r="62" spans="1:11" ht="25" customHeight="1" thickBot="1" x14ac:dyDescent="0.65">
      <c r="A62" s="60"/>
      <c r="B62" s="16"/>
      <c r="C62" s="57"/>
      <c r="D62" s="82" t="s">
        <v>59</v>
      </c>
      <c r="E62" s="60"/>
      <c r="F62" s="57"/>
      <c r="G62" s="60"/>
      <c r="H62" s="57"/>
      <c r="I62" s="57"/>
      <c r="J62" s="57"/>
      <c r="K62" s="57"/>
    </row>
    <row r="63" spans="1:11" ht="25" customHeight="1" thickBot="1" x14ac:dyDescent="0.4">
      <c r="A63" s="60"/>
      <c r="B63" s="16" t="s">
        <v>39</v>
      </c>
      <c r="C63" s="57"/>
      <c r="D63" s="41"/>
      <c r="E63" s="60"/>
      <c r="F63" s="57"/>
      <c r="G63" s="60"/>
      <c r="H63" s="57"/>
      <c r="I63" s="57"/>
      <c r="J63" s="57"/>
      <c r="K63" s="57"/>
    </row>
    <row r="64" spans="1:11" ht="10" customHeight="1" x14ac:dyDescent="0.35">
      <c r="A64" s="60"/>
      <c r="B64" s="57"/>
      <c r="C64" s="57"/>
      <c r="D64" s="57"/>
      <c r="E64" s="57"/>
      <c r="F64" s="57"/>
      <c r="G64" s="57"/>
      <c r="H64" s="57"/>
      <c r="I64" s="57"/>
      <c r="J64" s="64"/>
      <c r="K64" s="57"/>
    </row>
    <row r="65" spans="1:11" ht="25" customHeight="1" thickBot="1" x14ac:dyDescent="0.4">
      <c r="A65" s="60"/>
      <c r="B65" s="57"/>
      <c r="C65" s="57"/>
      <c r="D65" s="17" t="s">
        <v>35</v>
      </c>
      <c r="E65" s="16"/>
      <c r="F65" s="17" t="s">
        <v>26</v>
      </c>
      <c r="G65" s="16"/>
      <c r="H65" s="17" t="s">
        <v>27</v>
      </c>
      <c r="I65" s="15"/>
      <c r="J65" s="21" t="s">
        <v>44</v>
      </c>
      <c r="K65" s="57"/>
    </row>
    <row r="66" spans="1:11" ht="25" customHeight="1" thickBot="1" x14ac:dyDescent="0.4">
      <c r="A66" s="60"/>
      <c r="B66" s="57"/>
      <c r="C66" s="57"/>
      <c r="D66" s="46"/>
      <c r="E66" s="61" t="s">
        <v>1</v>
      </c>
      <c r="F66" s="46"/>
      <c r="G66" s="61" t="s">
        <v>2</v>
      </c>
      <c r="H66" s="65">
        <f t="shared" ref="H66:H73" si="17">D66*F66</f>
        <v>0</v>
      </c>
      <c r="I66" s="57"/>
      <c r="J66" s="85"/>
      <c r="K66" s="57"/>
    </row>
    <row r="67" spans="1:11" ht="25" customHeight="1" thickBot="1" x14ac:dyDescent="0.4">
      <c r="A67" s="60"/>
      <c r="B67" s="57"/>
      <c r="C67" s="57"/>
      <c r="D67" s="46"/>
      <c r="E67" s="61" t="s">
        <v>1</v>
      </c>
      <c r="F67" s="46"/>
      <c r="G67" s="61" t="s">
        <v>2</v>
      </c>
      <c r="H67" s="65">
        <f t="shared" ref="H67:H68" si="18">D67*F67</f>
        <v>0</v>
      </c>
      <c r="I67" s="57"/>
      <c r="J67" s="85"/>
      <c r="K67" s="57"/>
    </row>
    <row r="68" spans="1:11" ht="25" customHeight="1" thickBot="1" x14ac:dyDescent="0.4">
      <c r="A68" s="60"/>
      <c r="B68" s="57"/>
      <c r="C68" s="57"/>
      <c r="D68" s="46"/>
      <c r="E68" s="61" t="s">
        <v>1</v>
      </c>
      <c r="F68" s="46"/>
      <c r="G68" s="61" t="s">
        <v>2</v>
      </c>
      <c r="H68" s="65">
        <f t="shared" si="18"/>
        <v>0</v>
      </c>
      <c r="I68" s="57"/>
      <c r="J68" s="85"/>
      <c r="K68" s="57"/>
    </row>
    <row r="69" spans="1:11" ht="25" customHeight="1" thickBot="1" x14ac:dyDescent="0.4">
      <c r="A69" s="60"/>
      <c r="B69" s="57"/>
      <c r="C69" s="57"/>
      <c r="D69" s="46"/>
      <c r="E69" s="61" t="s">
        <v>1</v>
      </c>
      <c r="F69" s="46"/>
      <c r="G69" s="61" t="s">
        <v>2</v>
      </c>
      <c r="H69" s="65">
        <f t="shared" si="17"/>
        <v>0</v>
      </c>
      <c r="I69" s="57"/>
      <c r="J69" s="85"/>
      <c r="K69" s="57"/>
    </row>
    <row r="70" spans="1:11" ht="25" customHeight="1" thickBot="1" x14ac:dyDescent="0.4">
      <c r="A70" s="60"/>
      <c r="B70" s="57"/>
      <c r="C70" s="57"/>
      <c r="D70" s="46"/>
      <c r="E70" s="61" t="s">
        <v>1</v>
      </c>
      <c r="F70" s="46"/>
      <c r="G70" s="61" t="s">
        <v>2</v>
      </c>
      <c r="H70" s="65">
        <f t="shared" si="17"/>
        <v>0</v>
      </c>
      <c r="I70" s="57"/>
      <c r="J70" s="85"/>
      <c r="K70" s="57"/>
    </row>
    <row r="71" spans="1:11" ht="25" customHeight="1" thickBot="1" x14ac:dyDescent="0.4">
      <c r="A71" s="60"/>
      <c r="B71" s="57"/>
      <c r="C71" s="57"/>
      <c r="D71" s="46"/>
      <c r="E71" s="61" t="s">
        <v>1</v>
      </c>
      <c r="F71" s="46"/>
      <c r="G71" s="61" t="s">
        <v>2</v>
      </c>
      <c r="H71" s="65">
        <f t="shared" si="17"/>
        <v>0</v>
      </c>
      <c r="I71" s="57"/>
      <c r="J71" s="85"/>
      <c r="K71" s="57"/>
    </row>
    <row r="72" spans="1:11" ht="25" customHeight="1" thickBot="1" x14ac:dyDescent="0.4">
      <c r="A72" s="60"/>
      <c r="B72" s="57"/>
      <c r="C72" s="57"/>
      <c r="D72" s="46"/>
      <c r="E72" s="61" t="s">
        <v>1</v>
      </c>
      <c r="F72" s="46"/>
      <c r="G72" s="61" t="s">
        <v>2</v>
      </c>
      <c r="H72" s="65">
        <f t="shared" si="17"/>
        <v>0</v>
      </c>
      <c r="I72" s="57"/>
      <c r="J72" s="85"/>
      <c r="K72" s="57"/>
    </row>
    <row r="73" spans="1:11" ht="25" customHeight="1" thickBot="1" x14ac:dyDescent="0.4">
      <c r="A73" s="60"/>
      <c r="B73" s="57"/>
      <c r="C73" s="57"/>
      <c r="D73" s="46"/>
      <c r="E73" s="61" t="s">
        <v>1</v>
      </c>
      <c r="F73" s="46"/>
      <c r="G73" s="61" t="s">
        <v>2</v>
      </c>
      <c r="H73" s="65">
        <f t="shared" si="17"/>
        <v>0</v>
      </c>
      <c r="I73" s="57"/>
      <c r="J73" s="85"/>
      <c r="K73" s="57"/>
    </row>
    <row r="74" spans="1:11" ht="10" customHeight="1" x14ac:dyDescent="0.35">
      <c r="A74" s="60"/>
      <c r="B74" s="57"/>
      <c r="C74" s="57"/>
      <c r="D74" s="57"/>
      <c r="E74" s="60"/>
      <c r="F74" s="57"/>
      <c r="G74" s="60"/>
      <c r="H74" s="57"/>
      <c r="I74" s="57"/>
      <c r="J74" s="57"/>
      <c r="K74" s="57"/>
    </row>
    <row r="75" spans="1:11" ht="35.5" thickBot="1" x14ac:dyDescent="0.65">
      <c r="A75" s="60"/>
      <c r="B75" s="57"/>
      <c r="C75" s="57"/>
      <c r="D75" s="22" t="s">
        <v>17</v>
      </c>
      <c r="E75" s="60"/>
      <c r="F75" s="57"/>
      <c r="G75" s="60"/>
      <c r="H75" s="20" t="s">
        <v>36</v>
      </c>
      <c r="I75" s="15"/>
      <c r="J75" s="20" t="s">
        <v>37</v>
      </c>
      <c r="K75" s="57"/>
    </row>
    <row r="76" spans="1:11" ht="25" customHeight="1" thickBot="1" x14ac:dyDescent="0.4">
      <c r="A76" s="60"/>
      <c r="B76" s="57"/>
      <c r="C76" s="57"/>
      <c r="D76" s="65">
        <f>SUM(H66:H73)/1000</f>
        <v>0</v>
      </c>
      <c r="E76" s="57"/>
      <c r="F76" s="57"/>
      <c r="G76" s="57"/>
      <c r="H76" s="38"/>
      <c r="I76" s="15"/>
      <c r="J76" s="38"/>
      <c r="K76" s="57"/>
    </row>
    <row r="77" spans="1:11" ht="25" customHeight="1" thickBot="1" x14ac:dyDescent="0.65">
      <c r="A77" s="60"/>
      <c r="B77" s="57"/>
      <c r="C77" s="57"/>
      <c r="D77" s="100" t="s">
        <v>46</v>
      </c>
      <c r="E77" s="100"/>
      <c r="F77" s="59" t="s">
        <v>30</v>
      </c>
      <c r="G77" s="57"/>
      <c r="H77" s="57"/>
      <c r="I77" s="57"/>
      <c r="J77" s="57"/>
      <c r="K77" s="57"/>
    </row>
    <row r="78" spans="1:11" ht="25" customHeight="1" thickBot="1" x14ac:dyDescent="0.4">
      <c r="A78" s="60"/>
      <c r="B78" s="57"/>
      <c r="C78" s="57"/>
      <c r="D78" s="46"/>
      <c r="E78" s="57"/>
      <c r="F78" s="65">
        <f>MIN(D78,D76)</f>
        <v>0</v>
      </c>
      <c r="G78" s="57"/>
      <c r="H78" s="57"/>
      <c r="I78" s="57"/>
      <c r="J78" s="57"/>
      <c r="K78" s="57"/>
    </row>
    <row r="79" spans="1:11" ht="10" customHeight="1" x14ac:dyDescent="0.35">
      <c r="A79" s="60"/>
      <c r="B79" s="57"/>
      <c r="C79" s="57"/>
      <c r="D79" s="57"/>
      <c r="E79" s="57"/>
      <c r="F79" s="57"/>
      <c r="G79" s="57"/>
      <c r="H79" s="57"/>
      <c r="I79" s="57"/>
      <c r="J79" s="57"/>
      <c r="K79" s="57"/>
    </row>
    <row r="80" spans="1:11" ht="10" customHeight="1" x14ac:dyDescent="0.35"/>
    <row r="81" spans="1:11" ht="33" customHeight="1" thickBot="1" x14ac:dyDescent="0.4">
      <c r="A81" s="66">
        <v>3</v>
      </c>
      <c r="B81" s="34" t="s">
        <v>18</v>
      </c>
      <c r="C81" s="102" t="s">
        <v>55</v>
      </c>
      <c r="D81" s="102"/>
      <c r="E81" s="102"/>
      <c r="F81" s="89" t="s">
        <v>19</v>
      </c>
      <c r="G81" s="89"/>
      <c r="H81" s="89" t="s">
        <v>20</v>
      </c>
      <c r="I81" s="89"/>
      <c r="J81" s="52" t="s">
        <v>48</v>
      </c>
      <c r="K81" s="52"/>
    </row>
    <row r="82" spans="1:11" ht="25" customHeight="1" thickBot="1" x14ac:dyDescent="0.4">
      <c r="A82" s="66"/>
      <c r="B82" s="83" t="s">
        <v>38</v>
      </c>
      <c r="C82" s="52"/>
      <c r="D82" s="69"/>
      <c r="E82" s="34" t="s">
        <v>49</v>
      </c>
      <c r="F82" s="69"/>
      <c r="G82" s="34" t="s">
        <v>49</v>
      </c>
      <c r="H82" s="69"/>
      <c r="I82" s="34" t="s">
        <v>50</v>
      </c>
      <c r="J82" s="48"/>
      <c r="K82" s="52"/>
    </row>
    <row r="83" spans="1:11" s="3" customFormat="1" ht="25" customHeight="1" thickBot="1" x14ac:dyDescent="0.7">
      <c r="A83" s="34"/>
      <c r="B83" s="83"/>
      <c r="C83" s="33"/>
      <c r="D83" s="88" t="s">
        <v>51</v>
      </c>
      <c r="E83" s="34"/>
      <c r="F83" s="78"/>
      <c r="G83" s="34"/>
      <c r="H83" s="78"/>
      <c r="I83" s="34"/>
      <c r="J83" s="78"/>
      <c r="K83" s="35"/>
    </row>
    <row r="84" spans="1:11" s="3" customFormat="1" ht="25" customHeight="1" thickTop="1" thickBot="1" x14ac:dyDescent="0.7">
      <c r="A84" s="34"/>
      <c r="B84" s="83"/>
      <c r="C84" s="34" t="s">
        <v>52</v>
      </c>
      <c r="D84" s="87">
        <f>SUM(D82,F82,H82)-J82</f>
        <v>0</v>
      </c>
      <c r="E84" s="34"/>
      <c r="F84" s="78"/>
      <c r="G84" s="34"/>
      <c r="H84" s="78"/>
      <c r="I84" s="34"/>
      <c r="J84" s="78"/>
      <c r="K84" s="35"/>
    </row>
    <row r="85" spans="1:11" s="3" customFormat="1" ht="10" customHeight="1" thickTop="1" x14ac:dyDescent="0.35">
      <c r="A85" s="34"/>
      <c r="B85" s="33"/>
      <c r="C85" s="33"/>
      <c r="D85" s="33"/>
      <c r="E85" s="33"/>
      <c r="F85" s="33"/>
      <c r="G85" s="33"/>
      <c r="H85" s="33"/>
      <c r="I85" s="33"/>
      <c r="J85" s="33"/>
      <c r="K85" s="33"/>
    </row>
    <row r="86" spans="1:11" s="3" customFormat="1" ht="10" customHeight="1" x14ac:dyDescent="0.35">
      <c r="A86" s="8"/>
    </row>
    <row r="87" spans="1:11" ht="25" customHeight="1" thickBot="1" x14ac:dyDescent="0.65">
      <c r="A87" s="86">
        <v>4</v>
      </c>
      <c r="B87" s="101" t="s">
        <v>56</v>
      </c>
      <c r="C87" s="95"/>
      <c r="D87" s="91" t="s">
        <v>54</v>
      </c>
      <c r="E87" s="95"/>
      <c r="F87" s="95"/>
      <c r="G87" s="95"/>
      <c r="H87" s="95"/>
      <c r="I87" s="95"/>
      <c r="J87" s="95"/>
      <c r="K87" s="95"/>
    </row>
    <row r="88" spans="1:11" ht="25" customHeight="1" thickBot="1" x14ac:dyDescent="0.4">
      <c r="A88" s="86"/>
      <c r="B88" s="101"/>
      <c r="C88" s="95"/>
      <c r="D88" s="69"/>
      <c r="E88" s="96"/>
      <c r="F88" s="97"/>
      <c r="G88" s="95"/>
      <c r="H88" s="97"/>
      <c r="I88" s="97"/>
      <c r="J88" s="97"/>
      <c r="K88" s="95"/>
    </row>
    <row r="89" spans="1:11" ht="10" customHeight="1" x14ac:dyDescent="0.35">
      <c r="A89" s="86"/>
      <c r="B89" s="90"/>
      <c r="C89" s="95"/>
      <c r="D89" s="95"/>
      <c r="E89" s="95"/>
      <c r="F89" s="95"/>
      <c r="G89" s="95"/>
      <c r="H89" s="95"/>
      <c r="I89" s="95"/>
      <c r="J89" s="95"/>
      <c r="K89" s="95"/>
    </row>
    <row r="90" spans="1:11" ht="10" customHeight="1" x14ac:dyDescent="0.6">
      <c r="D90" s="47"/>
      <c r="E90" s="42"/>
      <c r="G90" s="42"/>
      <c r="H90" s="47"/>
    </row>
    <row r="91" spans="1:11" ht="25" customHeight="1" x14ac:dyDescent="0.6">
      <c r="A91" s="54">
        <v>5</v>
      </c>
      <c r="B91" s="30" t="s">
        <v>21</v>
      </c>
      <c r="C91" s="53"/>
      <c r="D91" s="26" t="s">
        <v>47</v>
      </c>
      <c r="E91" s="53"/>
      <c r="F91" s="53"/>
      <c r="G91" s="53"/>
      <c r="H91" s="53"/>
      <c r="I91" s="53"/>
      <c r="J91" s="53"/>
      <c r="K91" s="53"/>
    </row>
    <row r="92" spans="1:11" ht="25" customHeight="1" x14ac:dyDescent="0.35">
      <c r="A92" s="54"/>
      <c r="B92" s="23" t="s">
        <v>22</v>
      </c>
      <c r="C92" s="53"/>
      <c r="D92" s="72">
        <f>ROUND(SUM(F21,F40,F59,F78),2)</f>
        <v>0</v>
      </c>
      <c r="E92" s="53"/>
      <c r="F92" s="53"/>
      <c r="G92" s="53"/>
      <c r="H92" s="53"/>
      <c r="I92" s="53"/>
      <c r="J92" s="53"/>
      <c r="K92" s="53"/>
    </row>
    <row r="93" spans="1:11" ht="25" customHeight="1" x14ac:dyDescent="0.6">
      <c r="A93" s="54"/>
      <c r="B93" s="53"/>
      <c r="C93" s="53"/>
      <c r="D93" s="56" t="s">
        <v>42</v>
      </c>
      <c r="E93" s="53"/>
      <c r="F93" s="56" t="s">
        <v>6</v>
      </c>
      <c r="G93" s="53"/>
      <c r="H93" s="53"/>
      <c r="I93" s="53"/>
      <c r="J93" s="53"/>
      <c r="K93" s="53"/>
    </row>
    <row r="94" spans="1:11" ht="25" customHeight="1" x14ac:dyDescent="0.35">
      <c r="A94" s="54"/>
      <c r="B94" s="53"/>
      <c r="C94" s="53"/>
      <c r="D94" s="73">
        <f>IFERROR(ROUNDDOWN(MIN(D82,IF(AND(F2="新築",D92&lt;=3.6,D92*120000&lt;360000),D92*120000,IF(AND(F2="新築",D92&lt;=3.6,D92*120000&gt;=360000),360000,IF(AND(F2="新築",D92&gt;3.6),D92*100000,IF(AND(F2="既存",D92&lt;=3.75,F21*150000&lt;450000),D92*150000,IF(AND(F2="既存",D92&lt;=3.75,D92*150000&gt;=450000),450000,IF(AND(F2="既存",D92&gt;3.75),D92*120000,""))))))),-3),0)</f>
        <v>0</v>
      </c>
      <c r="E94" s="53"/>
      <c r="F94" s="73">
        <f>ROUNDDOWN(SUM(P20,Q20,R20,T21),-3)</f>
        <v>0</v>
      </c>
      <c r="G94" s="53"/>
      <c r="H94" s="53"/>
      <c r="I94" s="53"/>
      <c r="J94" s="53"/>
      <c r="K94" s="53"/>
    </row>
    <row r="95" spans="1:11" ht="25" customHeight="1" x14ac:dyDescent="0.6">
      <c r="A95" s="54"/>
      <c r="B95" s="53"/>
      <c r="C95" s="53"/>
      <c r="D95" s="56" t="s">
        <v>7</v>
      </c>
      <c r="E95" s="53"/>
      <c r="F95" s="56" t="s">
        <v>8</v>
      </c>
      <c r="G95" s="53"/>
      <c r="H95" s="71" t="s">
        <v>9</v>
      </c>
      <c r="I95" s="53"/>
      <c r="J95" s="53"/>
      <c r="K95" s="53"/>
    </row>
    <row r="96" spans="1:11" ht="25" customHeight="1" x14ac:dyDescent="0.35">
      <c r="A96" s="54"/>
      <c r="B96" s="53"/>
      <c r="C96" s="53"/>
      <c r="D96" s="73">
        <f>ROUNDDOWN(IF(F82="",0,MIN(IF(AND(F2="既存",D2="戸建",X2&gt;0),X2*100000,IF(AND(D2="集合",X2&gt;0),X2*200000,0)),F82)),-3)</f>
        <v>0</v>
      </c>
      <c r="E96" s="54"/>
      <c r="F96" s="73">
        <f>ROUNDDOWN(IF(H82="",0,MIN(IF(AND(F2="既存",X2&gt;0),X2*180000,0),H82)),-3)</f>
        <v>0</v>
      </c>
      <c r="G96" s="53"/>
      <c r="H96" s="73">
        <f>ROUNDDOWN(D94+F94+D96+F96,-3)</f>
        <v>0</v>
      </c>
      <c r="I96" s="53"/>
      <c r="J96" s="53"/>
      <c r="K96" s="53"/>
    </row>
    <row r="97" spans="1:11" ht="25" customHeight="1" thickBot="1" x14ac:dyDescent="0.65">
      <c r="A97" s="54"/>
      <c r="B97" s="53"/>
      <c r="C97" s="53"/>
      <c r="D97" s="26" t="s">
        <v>53</v>
      </c>
      <c r="E97" s="53"/>
      <c r="F97" s="25" t="s">
        <v>23</v>
      </c>
      <c r="G97" s="53"/>
      <c r="H97" s="56" t="s">
        <v>43</v>
      </c>
      <c r="I97" s="53"/>
      <c r="J97" s="70" t="s">
        <v>24</v>
      </c>
      <c r="K97" s="53"/>
    </row>
    <row r="98" spans="1:11" ht="25" customHeight="1" thickTop="1" thickBot="1" x14ac:dyDescent="0.4">
      <c r="A98" s="54"/>
      <c r="B98" s="53"/>
      <c r="C98" s="53"/>
      <c r="D98" s="73">
        <f>D84-D88</f>
        <v>0</v>
      </c>
      <c r="E98" s="54"/>
      <c r="F98" s="73">
        <f>ROUNDDOWN(MIN(H96,D98),-3)</f>
        <v>0</v>
      </c>
      <c r="G98" s="53"/>
      <c r="H98" s="73">
        <f>IF(AND(H2="瑕疵保険あり",F2="既存"),7000,0)</f>
        <v>0</v>
      </c>
      <c r="I98" s="53"/>
      <c r="J98" s="74">
        <f>SUM(F98,H98)</f>
        <v>0</v>
      </c>
      <c r="K98" s="53"/>
    </row>
    <row r="99" spans="1:11" ht="10" customHeight="1" thickTop="1" x14ac:dyDescent="0.35">
      <c r="A99" s="54"/>
      <c r="B99" s="53"/>
      <c r="C99" s="53"/>
      <c r="D99" s="53"/>
      <c r="E99" s="53"/>
      <c r="F99" s="53"/>
      <c r="G99" s="53"/>
      <c r="H99" s="53"/>
      <c r="I99" s="53"/>
      <c r="J99" s="53"/>
      <c r="K99" s="53"/>
    </row>
    <row r="100" spans="1:11" ht="26.25" customHeight="1" x14ac:dyDescent="0.35"/>
    <row r="101" spans="1:11" ht="26.25" customHeight="1" x14ac:dyDescent="0.35"/>
    <row r="102" spans="1:11" ht="26.25" customHeight="1" x14ac:dyDescent="0.35"/>
    <row r="103" spans="1:11" ht="26.25" customHeight="1" x14ac:dyDescent="0.35"/>
    <row r="104" spans="1:11" ht="26.25" customHeight="1" x14ac:dyDescent="0.35">
      <c r="E104" s="42"/>
      <c r="G104" s="42"/>
    </row>
    <row r="105" spans="1:11" ht="26.25" customHeight="1" x14ac:dyDescent="0.35">
      <c r="E105" s="42"/>
      <c r="G105" s="42"/>
    </row>
    <row r="106" spans="1:11" ht="26.25" customHeight="1" x14ac:dyDescent="0.35">
      <c r="E106" s="42"/>
      <c r="G106" s="42"/>
    </row>
    <row r="107" spans="1:11" ht="26.25" customHeight="1" x14ac:dyDescent="0.35">
      <c r="E107" s="42"/>
      <c r="G107" s="42"/>
    </row>
    <row r="108" spans="1:11" ht="26.25" customHeight="1" x14ac:dyDescent="0.35">
      <c r="E108" s="42"/>
      <c r="G108" s="42"/>
    </row>
    <row r="109" spans="1:11" ht="26.25" customHeight="1" x14ac:dyDescent="0.35">
      <c r="E109" s="42"/>
      <c r="G109" s="42"/>
    </row>
    <row r="110" spans="1:11" ht="26.25" customHeight="1" x14ac:dyDescent="0.35">
      <c r="E110" s="42"/>
      <c r="G110" s="42"/>
    </row>
    <row r="111" spans="1:11" ht="26.25" customHeight="1" x14ac:dyDescent="0.35">
      <c r="E111" s="42"/>
      <c r="G111" s="42"/>
    </row>
    <row r="112" spans="1:11" ht="26.25" customHeight="1" x14ac:dyDescent="0.35">
      <c r="E112" s="42"/>
      <c r="G112" s="42"/>
    </row>
    <row r="113" spans="5:7" ht="26.25" customHeight="1" x14ac:dyDescent="0.35">
      <c r="E113" s="42"/>
      <c r="G113" s="42"/>
    </row>
    <row r="114" spans="5:7" ht="26.25" customHeight="1" x14ac:dyDescent="0.35">
      <c r="E114" s="42"/>
      <c r="G114" s="42"/>
    </row>
    <row r="115" spans="5:7" ht="26.25" customHeight="1" x14ac:dyDescent="0.35">
      <c r="E115" s="42"/>
      <c r="G115" s="42"/>
    </row>
    <row r="116" spans="5:7" ht="26.25" customHeight="1" x14ac:dyDescent="0.35">
      <c r="E116" s="42"/>
      <c r="G116" s="42"/>
    </row>
    <row r="117" spans="5:7" ht="26.25" customHeight="1" x14ac:dyDescent="0.35">
      <c r="E117" s="42"/>
      <c r="G117" s="42"/>
    </row>
    <row r="118" spans="5:7" ht="26.25" customHeight="1" x14ac:dyDescent="0.35">
      <c r="E118" s="42"/>
      <c r="G118" s="42"/>
    </row>
    <row r="119" spans="5:7" ht="26.25" customHeight="1" x14ac:dyDescent="0.35">
      <c r="E119" s="42"/>
      <c r="G119" s="42"/>
    </row>
    <row r="120" spans="5:7" ht="26.25" customHeight="1" x14ac:dyDescent="0.35">
      <c r="E120" s="42"/>
      <c r="G120" s="42"/>
    </row>
    <row r="121" spans="5:7" ht="26.25" customHeight="1" x14ac:dyDescent="0.35">
      <c r="E121" s="42"/>
      <c r="G121" s="42"/>
    </row>
    <row r="122" spans="5:7" ht="26.25" customHeight="1" x14ac:dyDescent="0.35">
      <c r="E122" s="42"/>
      <c r="G122" s="42"/>
    </row>
    <row r="123" spans="5:7" ht="26.25" customHeight="1" x14ac:dyDescent="0.35">
      <c r="E123" s="42"/>
      <c r="G123" s="42"/>
    </row>
    <row r="124" spans="5:7" ht="26.25" customHeight="1" x14ac:dyDescent="0.35">
      <c r="E124" s="42"/>
      <c r="G124" s="42"/>
    </row>
    <row r="125" spans="5:7" ht="26.25" customHeight="1" x14ac:dyDescent="0.35">
      <c r="E125" s="42"/>
      <c r="G125" s="42"/>
    </row>
    <row r="126" spans="5:7" ht="26.25" customHeight="1" x14ac:dyDescent="0.35">
      <c r="E126" s="42"/>
      <c r="G126" s="42"/>
    </row>
    <row r="127" spans="5:7" ht="26.25" customHeight="1" x14ac:dyDescent="0.35">
      <c r="E127" s="42"/>
      <c r="G127" s="42"/>
    </row>
    <row r="128" spans="5:7" ht="26.25" customHeight="1" x14ac:dyDescent="0.35">
      <c r="E128" s="42"/>
      <c r="G128" s="42"/>
    </row>
    <row r="129" spans="5:7" ht="26.25" customHeight="1" x14ac:dyDescent="0.35">
      <c r="E129" s="42"/>
      <c r="G129" s="42"/>
    </row>
    <row r="130" spans="5:7" ht="26.25" customHeight="1" x14ac:dyDescent="0.35">
      <c r="E130" s="42"/>
      <c r="G130" s="42"/>
    </row>
    <row r="131" spans="5:7" ht="26.25" customHeight="1" x14ac:dyDescent="0.35">
      <c r="E131" s="42"/>
      <c r="G131" s="42"/>
    </row>
    <row r="132" spans="5:7" ht="26.25" customHeight="1" x14ac:dyDescent="0.35">
      <c r="E132" s="42"/>
      <c r="G132" s="42"/>
    </row>
    <row r="133" spans="5:7" ht="26.25" customHeight="1" x14ac:dyDescent="0.35">
      <c r="E133" s="42"/>
      <c r="G133" s="42"/>
    </row>
    <row r="134" spans="5:7" ht="26.25" customHeight="1" x14ac:dyDescent="0.35">
      <c r="E134" s="42"/>
      <c r="G134" s="42"/>
    </row>
    <row r="135" spans="5:7" ht="26.25" customHeight="1" x14ac:dyDescent="0.35">
      <c r="E135" s="42"/>
      <c r="G135" s="42"/>
    </row>
    <row r="136" spans="5:7" ht="26.25" customHeight="1" x14ac:dyDescent="0.35">
      <c r="E136" s="42"/>
      <c r="G136" s="42"/>
    </row>
    <row r="137" spans="5:7" ht="26.25" customHeight="1" x14ac:dyDescent="0.35">
      <c r="E137" s="42"/>
      <c r="G137" s="42"/>
    </row>
    <row r="138" spans="5:7" ht="26.25" customHeight="1" x14ac:dyDescent="0.35">
      <c r="E138" s="42"/>
      <c r="G138" s="42"/>
    </row>
    <row r="139" spans="5:7" ht="26.25" customHeight="1" x14ac:dyDescent="0.35">
      <c r="E139" s="42"/>
      <c r="G139" s="42"/>
    </row>
    <row r="140" spans="5:7" ht="26.25" customHeight="1" x14ac:dyDescent="0.35">
      <c r="E140" s="42"/>
      <c r="G140" s="42"/>
    </row>
    <row r="141" spans="5:7" ht="26.25" customHeight="1" x14ac:dyDescent="0.35">
      <c r="E141" s="42"/>
      <c r="G141" s="42"/>
    </row>
    <row r="142" spans="5:7" ht="26.25" customHeight="1" x14ac:dyDescent="0.35">
      <c r="E142" s="42"/>
      <c r="G142" s="42"/>
    </row>
    <row r="143" spans="5:7" ht="26.25" customHeight="1" x14ac:dyDescent="0.35">
      <c r="E143" s="42"/>
      <c r="G143" s="42"/>
    </row>
    <row r="144" spans="5:7" ht="26.25" customHeight="1" x14ac:dyDescent="0.35">
      <c r="E144" s="42"/>
      <c r="G144" s="42"/>
    </row>
    <row r="145" spans="5:7" ht="26.25" customHeight="1" x14ac:dyDescent="0.35">
      <c r="E145" s="42"/>
      <c r="G145" s="42"/>
    </row>
    <row r="146" spans="5:7" ht="26.25" customHeight="1" x14ac:dyDescent="0.35">
      <c r="E146" s="42"/>
      <c r="G146" s="42"/>
    </row>
    <row r="147" spans="5:7" ht="26.25" customHeight="1" x14ac:dyDescent="0.35">
      <c r="E147" s="42"/>
      <c r="G147" s="42"/>
    </row>
    <row r="148" spans="5:7" ht="26.25" customHeight="1" x14ac:dyDescent="0.35">
      <c r="E148" s="42"/>
      <c r="G148" s="42"/>
    </row>
    <row r="149" spans="5:7" ht="26.25" customHeight="1" x14ac:dyDescent="0.35">
      <c r="E149" s="42"/>
      <c r="G149" s="42"/>
    </row>
    <row r="150" spans="5:7" ht="26.25" customHeight="1" x14ac:dyDescent="0.35">
      <c r="E150" s="42"/>
      <c r="G150" s="42"/>
    </row>
    <row r="151" spans="5:7" ht="26.25" customHeight="1" x14ac:dyDescent="0.35">
      <c r="E151" s="42"/>
      <c r="G151" s="42"/>
    </row>
    <row r="152" spans="5:7" ht="26.25" customHeight="1" x14ac:dyDescent="0.35">
      <c r="E152" s="42"/>
      <c r="G152" s="42"/>
    </row>
    <row r="153" spans="5:7" ht="26.25" customHeight="1" x14ac:dyDescent="0.35">
      <c r="E153" s="42"/>
      <c r="G153" s="42"/>
    </row>
    <row r="154" spans="5:7" ht="26.25" customHeight="1" x14ac:dyDescent="0.35">
      <c r="E154" s="42"/>
      <c r="G154" s="42"/>
    </row>
    <row r="155" spans="5:7" ht="26.25" customHeight="1" x14ac:dyDescent="0.35">
      <c r="E155" s="42"/>
      <c r="G155" s="42"/>
    </row>
    <row r="156" spans="5:7" ht="26.25" customHeight="1" x14ac:dyDescent="0.35">
      <c r="E156" s="42"/>
      <c r="G156" s="42"/>
    </row>
    <row r="157" spans="5:7" ht="26.25" customHeight="1" x14ac:dyDescent="0.35">
      <c r="E157" s="42"/>
      <c r="G157" s="42"/>
    </row>
    <row r="158" spans="5:7" ht="26.25" customHeight="1" x14ac:dyDescent="0.35">
      <c r="E158" s="42"/>
      <c r="G158" s="42"/>
    </row>
    <row r="159" spans="5:7" ht="26.25" customHeight="1" x14ac:dyDescent="0.35">
      <c r="E159" s="42"/>
      <c r="G159" s="42"/>
    </row>
    <row r="160" spans="5:7" ht="26.25" customHeight="1" x14ac:dyDescent="0.35">
      <c r="E160" s="42"/>
      <c r="G160" s="42"/>
    </row>
    <row r="161" spans="5:7" ht="26.25" customHeight="1" x14ac:dyDescent="0.35">
      <c r="E161" s="42"/>
      <c r="G161" s="42"/>
    </row>
    <row r="162" spans="5:7" ht="26.25" customHeight="1" x14ac:dyDescent="0.35">
      <c r="E162" s="42"/>
      <c r="G162" s="42"/>
    </row>
    <row r="163" spans="5:7" ht="26.25" customHeight="1" x14ac:dyDescent="0.35">
      <c r="E163" s="42"/>
      <c r="G163" s="42"/>
    </row>
    <row r="164" spans="5:7" ht="26.25" customHeight="1" x14ac:dyDescent="0.35">
      <c r="E164" s="42"/>
      <c r="G164" s="42"/>
    </row>
    <row r="165" spans="5:7" ht="26.25" customHeight="1" x14ac:dyDescent="0.35">
      <c r="E165" s="42"/>
      <c r="G165" s="42"/>
    </row>
    <row r="166" spans="5:7" ht="26.25" customHeight="1" x14ac:dyDescent="0.35">
      <c r="E166" s="42"/>
      <c r="G166" s="42"/>
    </row>
    <row r="167" spans="5:7" ht="26.25" customHeight="1" x14ac:dyDescent="0.35">
      <c r="E167" s="42"/>
      <c r="G167" s="42"/>
    </row>
    <row r="168" spans="5:7" ht="26.25" customHeight="1" x14ac:dyDescent="0.35">
      <c r="E168" s="42"/>
      <c r="G168" s="42"/>
    </row>
    <row r="169" spans="5:7" ht="26.25" customHeight="1" x14ac:dyDescent="0.35">
      <c r="E169" s="42"/>
      <c r="G169" s="42"/>
    </row>
    <row r="170" spans="5:7" ht="26.25" customHeight="1" x14ac:dyDescent="0.35">
      <c r="E170" s="42"/>
      <c r="G170" s="42"/>
    </row>
    <row r="171" spans="5:7" ht="26.25" customHeight="1" x14ac:dyDescent="0.35">
      <c r="E171" s="42"/>
      <c r="G171" s="42"/>
    </row>
    <row r="172" spans="5:7" ht="26.25" customHeight="1" x14ac:dyDescent="0.35">
      <c r="E172" s="42"/>
      <c r="G172" s="42"/>
    </row>
    <row r="173" spans="5:7" ht="26.25" customHeight="1" x14ac:dyDescent="0.35">
      <c r="E173" s="42"/>
      <c r="G173" s="42"/>
    </row>
    <row r="174" spans="5:7" ht="26.25" customHeight="1" x14ac:dyDescent="0.35">
      <c r="E174" s="42"/>
      <c r="G174" s="42"/>
    </row>
    <row r="175" spans="5:7" ht="26.25" customHeight="1" x14ac:dyDescent="0.35">
      <c r="E175" s="42"/>
      <c r="G175" s="42"/>
    </row>
    <row r="176" spans="5:7" ht="26.25" customHeight="1" x14ac:dyDescent="0.35">
      <c r="E176" s="42"/>
      <c r="G176" s="42"/>
    </row>
    <row r="177" spans="5:7" ht="26.25" customHeight="1" x14ac:dyDescent="0.35">
      <c r="E177" s="42"/>
      <c r="G177" s="42"/>
    </row>
    <row r="178" spans="5:7" ht="26.25" customHeight="1" x14ac:dyDescent="0.35">
      <c r="E178" s="42"/>
      <c r="G178" s="42"/>
    </row>
    <row r="179" spans="5:7" ht="26.25" customHeight="1" x14ac:dyDescent="0.35">
      <c r="E179" s="42"/>
      <c r="G179" s="42"/>
    </row>
    <row r="180" spans="5:7" ht="26.25" customHeight="1" x14ac:dyDescent="0.35">
      <c r="E180" s="42"/>
      <c r="G180" s="42"/>
    </row>
    <row r="181" spans="5:7" ht="26.25" customHeight="1" x14ac:dyDescent="0.35">
      <c r="E181" s="42"/>
      <c r="G181" s="42"/>
    </row>
    <row r="182" spans="5:7" ht="26.25" customHeight="1" x14ac:dyDescent="0.35">
      <c r="E182" s="42"/>
      <c r="G182" s="42"/>
    </row>
    <row r="183" spans="5:7" ht="26.25" customHeight="1" x14ac:dyDescent="0.35">
      <c r="E183" s="42"/>
      <c r="G183" s="42"/>
    </row>
    <row r="184" spans="5:7" ht="26.25" customHeight="1" x14ac:dyDescent="0.35">
      <c r="E184" s="42"/>
      <c r="G184" s="42"/>
    </row>
    <row r="185" spans="5:7" ht="26.25" customHeight="1" x14ac:dyDescent="0.35">
      <c r="E185" s="42"/>
      <c r="G185" s="42"/>
    </row>
    <row r="186" spans="5:7" ht="26.25" customHeight="1" x14ac:dyDescent="0.35">
      <c r="E186" s="42"/>
      <c r="G186" s="42"/>
    </row>
    <row r="187" spans="5:7" ht="26.25" customHeight="1" x14ac:dyDescent="0.35">
      <c r="E187" s="42"/>
      <c r="G187" s="42"/>
    </row>
    <row r="188" spans="5:7" ht="26.25" customHeight="1" x14ac:dyDescent="0.35">
      <c r="E188" s="42"/>
      <c r="G188" s="42"/>
    </row>
    <row r="189" spans="5:7" ht="26.25" customHeight="1" x14ac:dyDescent="0.35">
      <c r="E189" s="42"/>
      <c r="G189" s="42"/>
    </row>
    <row r="190" spans="5:7" ht="26.25" customHeight="1" x14ac:dyDescent="0.35">
      <c r="E190" s="42"/>
      <c r="G190" s="42"/>
    </row>
    <row r="191" spans="5:7" ht="26.25" customHeight="1" x14ac:dyDescent="0.35">
      <c r="E191" s="42"/>
      <c r="G191" s="42"/>
    </row>
    <row r="192" spans="5:7" ht="26.25" customHeight="1" x14ac:dyDescent="0.35">
      <c r="E192" s="42"/>
      <c r="G192" s="42"/>
    </row>
    <row r="193" spans="5:7" ht="26.25" customHeight="1" x14ac:dyDescent="0.35">
      <c r="E193" s="42"/>
      <c r="G193" s="42"/>
    </row>
    <row r="194" spans="5:7" ht="26.25" customHeight="1" x14ac:dyDescent="0.35">
      <c r="E194" s="42"/>
      <c r="G194" s="42"/>
    </row>
    <row r="195" spans="5:7" ht="26.25" customHeight="1" x14ac:dyDescent="0.35">
      <c r="E195" s="42"/>
      <c r="G195" s="42"/>
    </row>
    <row r="196" spans="5:7" ht="26.25" customHeight="1" x14ac:dyDescent="0.35">
      <c r="E196" s="42"/>
      <c r="G196" s="42"/>
    </row>
    <row r="197" spans="5:7" ht="26.25" customHeight="1" x14ac:dyDescent="0.35">
      <c r="E197" s="42"/>
      <c r="G197" s="42"/>
    </row>
    <row r="198" spans="5:7" ht="26.25" customHeight="1" x14ac:dyDescent="0.35">
      <c r="E198" s="42"/>
      <c r="G198" s="42"/>
    </row>
    <row r="199" spans="5:7" ht="26.25" customHeight="1" x14ac:dyDescent="0.35">
      <c r="E199" s="42"/>
      <c r="G199" s="42"/>
    </row>
    <row r="200" spans="5:7" ht="26.25" customHeight="1" x14ac:dyDescent="0.35">
      <c r="E200" s="42"/>
      <c r="G200" s="42"/>
    </row>
    <row r="201" spans="5:7" ht="26.25" customHeight="1" x14ac:dyDescent="0.35">
      <c r="E201" s="42"/>
      <c r="G201" s="42"/>
    </row>
    <row r="202" spans="5:7" ht="26.25" customHeight="1" x14ac:dyDescent="0.35">
      <c r="E202" s="42"/>
      <c r="G202" s="42"/>
    </row>
    <row r="203" spans="5:7" ht="26.25" customHeight="1" x14ac:dyDescent="0.35">
      <c r="E203" s="42"/>
      <c r="G203" s="42"/>
    </row>
    <row r="204" spans="5:7" ht="26.25" customHeight="1" x14ac:dyDescent="0.35">
      <c r="E204" s="42"/>
      <c r="G204" s="42"/>
    </row>
    <row r="205" spans="5:7" ht="26.25" customHeight="1" x14ac:dyDescent="0.35">
      <c r="E205" s="42"/>
      <c r="G205" s="42"/>
    </row>
    <row r="206" spans="5:7" ht="26.25" customHeight="1" x14ac:dyDescent="0.35">
      <c r="E206" s="42"/>
      <c r="G206" s="42"/>
    </row>
    <row r="207" spans="5:7" ht="26.25" customHeight="1" x14ac:dyDescent="0.35">
      <c r="E207" s="42"/>
      <c r="G207" s="42"/>
    </row>
    <row r="208" spans="5:7" ht="26.25" customHeight="1" x14ac:dyDescent="0.35">
      <c r="E208" s="42"/>
      <c r="G208" s="42"/>
    </row>
    <row r="209" spans="5:7" ht="26.25" customHeight="1" x14ac:dyDescent="0.35">
      <c r="E209" s="42"/>
      <c r="G209" s="42"/>
    </row>
    <row r="210" spans="5:7" ht="26.25" customHeight="1" x14ac:dyDescent="0.35">
      <c r="E210" s="42"/>
      <c r="G210" s="42"/>
    </row>
    <row r="211" spans="5:7" ht="26.25" customHeight="1" x14ac:dyDescent="0.35">
      <c r="E211" s="42"/>
      <c r="G211" s="42"/>
    </row>
    <row r="212" spans="5:7" ht="26.25" customHeight="1" x14ac:dyDescent="0.35">
      <c r="E212" s="42"/>
      <c r="G212" s="42"/>
    </row>
    <row r="213" spans="5:7" ht="26.25" customHeight="1" x14ac:dyDescent="0.35">
      <c r="E213" s="42"/>
      <c r="G213" s="42"/>
    </row>
    <row r="214" spans="5:7" ht="26.25" customHeight="1" x14ac:dyDescent="0.35">
      <c r="E214" s="42"/>
      <c r="G214" s="42"/>
    </row>
    <row r="215" spans="5:7" ht="26.25" customHeight="1" x14ac:dyDescent="0.35">
      <c r="E215" s="42"/>
      <c r="G215" s="42"/>
    </row>
    <row r="216" spans="5:7" ht="26.25" customHeight="1" x14ac:dyDescent="0.35">
      <c r="E216" s="42"/>
      <c r="G216" s="42"/>
    </row>
    <row r="217" spans="5:7" ht="26.25" customHeight="1" x14ac:dyDescent="0.35">
      <c r="E217" s="42"/>
      <c r="G217" s="42"/>
    </row>
    <row r="218" spans="5:7" ht="26.25" customHeight="1" x14ac:dyDescent="0.35">
      <c r="E218" s="42"/>
      <c r="G218" s="42"/>
    </row>
    <row r="219" spans="5:7" ht="26.25" customHeight="1" x14ac:dyDescent="0.35">
      <c r="E219" s="42"/>
      <c r="G219" s="42"/>
    </row>
    <row r="220" spans="5:7" ht="26.25" customHeight="1" x14ac:dyDescent="0.35">
      <c r="E220" s="42"/>
      <c r="G220" s="42"/>
    </row>
    <row r="221" spans="5:7" ht="26.25" customHeight="1" x14ac:dyDescent="0.35">
      <c r="E221" s="42"/>
      <c r="G221" s="42"/>
    </row>
    <row r="222" spans="5:7" ht="26.25" customHeight="1" x14ac:dyDescent="0.35">
      <c r="E222" s="42"/>
      <c r="G222" s="42"/>
    </row>
    <row r="223" spans="5:7" ht="26.25" customHeight="1" x14ac:dyDescent="0.35">
      <c r="E223" s="42"/>
      <c r="G223" s="42"/>
    </row>
    <row r="224" spans="5:7" ht="26.25" customHeight="1" x14ac:dyDescent="0.35">
      <c r="E224" s="42"/>
      <c r="G224" s="42"/>
    </row>
    <row r="225" spans="5:7" ht="26.25" customHeight="1" x14ac:dyDescent="0.35">
      <c r="E225" s="42"/>
      <c r="G225" s="42"/>
    </row>
    <row r="226" spans="5:7" ht="26.25" customHeight="1" x14ac:dyDescent="0.35">
      <c r="E226" s="42"/>
      <c r="G226" s="42"/>
    </row>
    <row r="227" spans="5:7" ht="26.25" customHeight="1" x14ac:dyDescent="0.35">
      <c r="E227" s="42"/>
      <c r="G227" s="42"/>
    </row>
    <row r="228" spans="5:7" ht="26.25" customHeight="1" x14ac:dyDescent="0.35">
      <c r="E228" s="42"/>
      <c r="G228" s="42"/>
    </row>
    <row r="229" spans="5:7" ht="26.25" customHeight="1" x14ac:dyDescent="0.35">
      <c r="E229" s="42"/>
      <c r="G229" s="42"/>
    </row>
    <row r="230" spans="5:7" ht="26.25" customHeight="1" x14ac:dyDescent="0.35">
      <c r="E230" s="42"/>
      <c r="G230" s="42"/>
    </row>
    <row r="231" spans="5:7" ht="26.25" customHeight="1" x14ac:dyDescent="0.35">
      <c r="E231" s="42"/>
      <c r="G231" s="42"/>
    </row>
    <row r="232" spans="5:7" ht="26.25" customHeight="1" x14ac:dyDescent="0.35">
      <c r="E232" s="42"/>
      <c r="G232" s="42"/>
    </row>
    <row r="233" spans="5:7" ht="26.25" customHeight="1" x14ac:dyDescent="0.35">
      <c r="E233" s="42"/>
      <c r="G233" s="42"/>
    </row>
    <row r="234" spans="5:7" ht="26.25" customHeight="1" x14ac:dyDescent="0.35">
      <c r="E234" s="42"/>
      <c r="G234" s="42"/>
    </row>
    <row r="235" spans="5:7" ht="26.25" customHeight="1" x14ac:dyDescent="0.35">
      <c r="E235" s="42"/>
      <c r="G235" s="42"/>
    </row>
    <row r="236" spans="5:7" ht="26.25" customHeight="1" x14ac:dyDescent="0.35">
      <c r="E236" s="42"/>
      <c r="G236" s="42"/>
    </row>
    <row r="237" spans="5:7" ht="26.25" customHeight="1" x14ac:dyDescent="0.35">
      <c r="E237" s="42"/>
      <c r="G237" s="42"/>
    </row>
    <row r="238" spans="5:7" ht="26.25" customHeight="1" x14ac:dyDescent="0.35">
      <c r="E238" s="42"/>
      <c r="G238" s="42"/>
    </row>
    <row r="239" spans="5:7" ht="26.25" customHeight="1" x14ac:dyDescent="0.35">
      <c r="E239" s="42"/>
      <c r="G239" s="42"/>
    </row>
    <row r="240" spans="5:7" ht="26.25" customHeight="1" x14ac:dyDescent="0.35">
      <c r="E240" s="42"/>
      <c r="G240" s="42"/>
    </row>
    <row r="241" spans="5:7" ht="26.25" customHeight="1" x14ac:dyDescent="0.35">
      <c r="E241" s="42"/>
      <c r="G241" s="42"/>
    </row>
    <row r="242" spans="5:7" ht="26.25" customHeight="1" x14ac:dyDescent="0.35">
      <c r="E242" s="42"/>
      <c r="G242" s="42"/>
    </row>
    <row r="243" spans="5:7" ht="26.25" customHeight="1" x14ac:dyDescent="0.35">
      <c r="E243" s="42"/>
      <c r="G243" s="42"/>
    </row>
    <row r="244" spans="5:7" ht="26.25" customHeight="1" x14ac:dyDescent="0.35">
      <c r="E244" s="42"/>
      <c r="G244" s="42"/>
    </row>
    <row r="245" spans="5:7" ht="26.25" customHeight="1" x14ac:dyDescent="0.35">
      <c r="E245" s="42"/>
      <c r="G245" s="42"/>
    </row>
    <row r="246" spans="5:7" ht="26.25" customHeight="1" x14ac:dyDescent="0.35">
      <c r="E246" s="42"/>
      <c r="G246" s="42"/>
    </row>
    <row r="247" spans="5:7" ht="26.25" customHeight="1" x14ac:dyDescent="0.35">
      <c r="E247" s="42"/>
      <c r="G247" s="42"/>
    </row>
    <row r="248" spans="5:7" ht="26.25" customHeight="1" x14ac:dyDescent="0.35">
      <c r="E248" s="42"/>
      <c r="G248" s="42"/>
    </row>
    <row r="249" spans="5:7" ht="26.25" customHeight="1" x14ac:dyDescent="0.35">
      <c r="E249" s="42"/>
      <c r="G249" s="42"/>
    </row>
    <row r="250" spans="5:7" ht="26.25" customHeight="1" x14ac:dyDescent="0.35">
      <c r="E250" s="42"/>
      <c r="G250" s="42"/>
    </row>
    <row r="251" spans="5:7" ht="26.25" customHeight="1" x14ac:dyDescent="0.35">
      <c r="E251" s="42"/>
      <c r="G251" s="42"/>
    </row>
    <row r="252" spans="5:7" ht="26.25" customHeight="1" x14ac:dyDescent="0.35">
      <c r="E252" s="42"/>
      <c r="G252" s="42"/>
    </row>
    <row r="253" spans="5:7" ht="26.25" customHeight="1" x14ac:dyDescent="0.35">
      <c r="E253" s="42"/>
      <c r="G253" s="42"/>
    </row>
    <row r="254" spans="5:7" ht="26.25" customHeight="1" x14ac:dyDescent="0.35">
      <c r="E254" s="42"/>
      <c r="G254" s="42"/>
    </row>
    <row r="255" spans="5:7" ht="26.25" customHeight="1" x14ac:dyDescent="0.35">
      <c r="E255" s="42"/>
      <c r="G255" s="42"/>
    </row>
    <row r="256" spans="5:7" ht="26.25" customHeight="1" x14ac:dyDescent="0.35">
      <c r="E256" s="42"/>
      <c r="G256" s="42"/>
    </row>
    <row r="257" spans="5:7" ht="26.25" customHeight="1" x14ac:dyDescent="0.35">
      <c r="E257" s="42"/>
      <c r="G257" s="42"/>
    </row>
    <row r="258" spans="5:7" ht="26.25" customHeight="1" x14ac:dyDescent="0.35">
      <c r="E258" s="42"/>
      <c r="G258" s="42"/>
    </row>
    <row r="259" spans="5:7" ht="26.25" customHeight="1" x14ac:dyDescent="0.35">
      <c r="E259" s="42"/>
      <c r="G259" s="42"/>
    </row>
    <row r="260" spans="5:7" ht="26.25" customHeight="1" x14ac:dyDescent="0.35">
      <c r="E260" s="42"/>
      <c r="G260" s="42"/>
    </row>
    <row r="261" spans="5:7" ht="26.25" customHeight="1" x14ac:dyDescent="0.35">
      <c r="E261" s="42"/>
      <c r="G261" s="42"/>
    </row>
    <row r="262" spans="5:7" ht="26.25" customHeight="1" x14ac:dyDescent="0.35">
      <c r="E262" s="42"/>
      <c r="G262" s="42"/>
    </row>
    <row r="263" spans="5:7" ht="26.25" customHeight="1" x14ac:dyDescent="0.35">
      <c r="E263" s="42"/>
      <c r="G263" s="42"/>
    </row>
    <row r="264" spans="5:7" ht="26.25" customHeight="1" x14ac:dyDescent="0.35">
      <c r="E264" s="42"/>
      <c r="G264" s="42"/>
    </row>
    <row r="265" spans="5:7" ht="26.25" customHeight="1" x14ac:dyDescent="0.35">
      <c r="E265" s="42"/>
      <c r="G265" s="42"/>
    </row>
    <row r="266" spans="5:7" ht="26.25" customHeight="1" x14ac:dyDescent="0.35">
      <c r="E266" s="42"/>
      <c r="G266" s="42"/>
    </row>
    <row r="267" spans="5:7" ht="26.25" customHeight="1" x14ac:dyDescent="0.35">
      <c r="E267" s="42"/>
      <c r="G267" s="42"/>
    </row>
    <row r="268" spans="5:7" ht="26.25" customHeight="1" x14ac:dyDescent="0.35">
      <c r="E268" s="42"/>
      <c r="G268" s="42"/>
    </row>
    <row r="269" spans="5:7" ht="26.25" customHeight="1" x14ac:dyDescent="0.35">
      <c r="E269" s="42"/>
      <c r="G269" s="42"/>
    </row>
    <row r="270" spans="5:7" ht="26.25" customHeight="1" x14ac:dyDescent="0.35">
      <c r="E270" s="42"/>
      <c r="G270" s="42"/>
    </row>
    <row r="271" spans="5:7" ht="26.25" customHeight="1" x14ac:dyDescent="0.35">
      <c r="E271" s="42"/>
      <c r="G271" s="42"/>
    </row>
    <row r="272" spans="5:7" ht="26.25" customHeight="1" x14ac:dyDescent="0.35">
      <c r="E272" s="42"/>
      <c r="G272" s="42"/>
    </row>
    <row r="273" spans="5:7" ht="26.25" customHeight="1" x14ac:dyDescent="0.35">
      <c r="E273" s="42"/>
      <c r="G273" s="42"/>
    </row>
    <row r="274" spans="5:7" ht="26.25" customHeight="1" x14ac:dyDescent="0.35">
      <c r="E274" s="42"/>
      <c r="G274" s="42"/>
    </row>
    <row r="275" spans="5:7" ht="26.25" customHeight="1" x14ac:dyDescent="0.35">
      <c r="E275" s="42"/>
      <c r="G275" s="42"/>
    </row>
    <row r="276" spans="5:7" ht="26.25" customHeight="1" x14ac:dyDescent="0.35">
      <c r="E276" s="42"/>
      <c r="G276" s="42"/>
    </row>
    <row r="277" spans="5:7" ht="26.25" customHeight="1" x14ac:dyDescent="0.35">
      <c r="E277" s="42"/>
      <c r="G277" s="42"/>
    </row>
    <row r="278" spans="5:7" ht="26.25" customHeight="1" x14ac:dyDescent="0.35">
      <c r="E278" s="42"/>
      <c r="G278" s="42"/>
    </row>
    <row r="279" spans="5:7" ht="26.25" customHeight="1" x14ac:dyDescent="0.35">
      <c r="E279" s="42"/>
      <c r="G279" s="42"/>
    </row>
    <row r="280" spans="5:7" ht="26.25" customHeight="1" x14ac:dyDescent="0.35">
      <c r="E280" s="42"/>
      <c r="G280" s="42"/>
    </row>
    <row r="281" spans="5:7" ht="26.25" customHeight="1" x14ac:dyDescent="0.35">
      <c r="E281" s="42"/>
      <c r="G281" s="42"/>
    </row>
    <row r="282" spans="5:7" ht="26.25" customHeight="1" x14ac:dyDescent="0.35">
      <c r="E282" s="42"/>
      <c r="G282" s="42"/>
    </row>
    <row r="283" spans="5:7" ht="26.25" customHeight="1" x14ac:dyDescent="0.35">
      <c r="E283" s="42"/>
      <c r="G283" s="42"/>
    </row>
    <row r="284" spans="5:7" ht="26.25" customHeight="1" x14ac:dyDescent="0.35">
      <c r="E284" s="42"/>
      <c r="G284" s="42"/>
    </row>
    <row r="285" spans="5:7" ht="26.25" customHeight="1" x14ac:dyDescent="0.35">
      <c r="E285" s="42"/>
      <c r="G285" s="42"/>
    </row>
    <row r="286" spans="5:7" ht="26.25" customHeight="1" x14ac:dyDescent="0.35">
      <c r="E286" s="42"/>
      <c r="G286" s="42"/>
    </row>
    <row r="287" spans="5:7" ht="26.25" customHeight="1" x14ac:dyDescent="0.35">
      <c r="E287" s="42"/>
      <c r="G287" s="42"/>
    </row>
    <row r="288" spans="5:7" ht="26.25" customHeight="1" x14ac:dyDescent="0.35">
      <c r="E288" s="42"/>
      <c r="G288" s="42"/>
    </row>
    <row r="289" spans="5:7" ht="26.25" customHeight="1" x14ac:dyDescent="0.35">
      <c r="E289" s="42"/>
      <c r="G289" s="42"/>
    </row>
    <row r="290" spans="5:7" ht="26.25" customHeight="1" x14ac:dyDescent="0.35">
      <c r="E290" s="42"/>
      <c r="G290" s="42"/>
    </row>
    <row r="291" spans="5:7" ht="26.25" customHeight="1" x14ac:dyDescent="0.35">
      <c r="E291" s="42"/>
      <c r="G291" s="42"/>
    </row>
    <row r="292" spans="5:7" ht="26.25" customHeight="1" x14ac:dyDescent="0.35">
      <c r="E292" s="42"/>
      <c r="G292" s="42"/>
    </row>
    <row r="293" spans="5:7" ht="26.25" customHeight="1" x14ac:dyDescent="0.35">
      <c r="E293" s="42"/>
      <c r="G293" s="42"/>
    </row>
    <row r="294" spans="5:7" ht="26.25" customHeight="1" x14ac:dyDescent="0.35">
      <c r="E294" s="42"/>
      <c r="G294" s="42"/>
    </row>
    <row r="295" spans="5:7" ht="26.25" customHeight="1" x14ac:dyDescent="0.35">
      <c r="E295" s="42"/>
      <c r="G295" s="42"/>
    </row>
    <row r="296" spans="5:7" ht="26.25" customHeight="1" x14ac:dyDescent="0.35">
      <c r="E296" s="42"/>
      <c r="G296" s="42"/>
    </row>
    <row r="297" spans="5:7" ht="26.25" customHeight="1" x14ac:dyDescent="0.35">
      <c r="E297" s="42"/>
      <c r="G297" s="42"/>
    </row>
    <row r="298" spans="5:7" ht="26.25" customHeight="1" x14ac:dyDescent="0.35">
      <c r="E298" s="42"/>
      <c r="G298" s="42"/>
    </row>
    <row r="299" spans="5:7" ht="26.25" customHeight="1" x14ac:dyDescent="0.35">
      <c r="E299" s="42"/>
      <c r="G299" s="42"/>
    </row>
    <row r="300" spans="5:7" ht="26.25" customHeight="1" x14ac:dyDescent="0.35">
      <c r="E300" s="42"/>
      <c r="G300" s="42"/>
    </row>
    <row r="301" spans="5:7" ht="26.25" customHeight="1" x14ac:dyDescent="0.35">
      <c r="E301" s="42"/>
      <c r="G301" s="42"/>
    </row>
    <row r="302" spans="5:7" ht="26.25" customHeight="1" x14ac:dyDescent="0.35">
      <c r="E302" s="42"/>
      <c r="G302" s="42"/>
    </row>
    <row r="303" spans="5:7" ht="26.25" customHeight="1" x14ac:dyDescent="0.35">
      <c r="E303" s="42"/>
      <c r="G303" s="42"/>
    </row>
    <row r="304" spans="5:7" ht="26.25" customHeight="1" x14ac:dyDescent="0.35">
      <c r="E304" s="42"/>
      <c r="G304" s="42"/>
    </row>
    <row r="305" spans="5:7" ht="26.25" customHeight="1" x14ac:dyDescent="0.35">
      <c r="E305" s="42"/>
      <c r="G305" s="42"/>
    </row>
    <row r="306" spans="5:7" ht="26.25" customHeight="1" x14ac:dyDescent="0.35">
      <c r="E306" s="42"/>
      <c r="G306" s="42"/>
    </row>
    <row r="307" spans="5:7" ht="26.25" customHeight="1" x14ac:dyDescent="0.35">
      <c r="E307" s="42"/>
      <c r="G307" s="42"/>
    </row>
    <row r="308" spans="5:7" ht="26.25" customHeight="1" x14ac:dyDescent="0.35">
      <c r="E308" s="42"/>
      <c r="G308" s="42"/>
    </row>
    <row r="309" spans="5:7" ht="26.25" customHeight="1" x14ac:dyDescent="0.35">
      <c r="E309" s="42"/>
      <c r="G309" s="42"/>
    </row>
    <row r="310" spans="5:7" ht="26.25" customHeight="1" x14ac:dyDescent="0.35">
      <c r="E310" s="42"/>
      <c r="G310" s="42"/>
    </row>
    <row r="311" spans="5:7" ht="26.25" customHeight="1" x14ac:dyDescent="0.35">
      <c r="E311" s="42"/>
      <c r="G311" s="42"/>
    </row>
    <row r="312" spans="5:7" ht="26.25" customHeight="1" x14ac:dyDescent="0.35">
      <c r="E312" s="42"/>
      <c r="G312" s="42"/>
    </row>
    <row r="313" spans="5:7" ht="26.25" customHeight="1" x14ac:dyDescent="0.35">
      <c r="E313" s="42"/>
      <c r="G313" s="42"/>
    </row>
    <row r="314" spans="5:7" ht="26.25" customHeight="1" x14ac:dyDescent="0.35">
      <c r="E314" s="42"/>
      <c r="G314" s="42"/>
    </row>
    <row r="315" spans="5:7" ht="26.25" customHeight="1" x14ac:dyDescent="0.35">
      <c r="E315" s="42"/>
      <c r="G315" s="42"/>
    </row>
    <row r="316" spans="5:7" ht="26.25" customHeight="1" x14ac:dyDescent="0.35">
      <c r="E316" s="42"/>
      <c r="G316" s="42"/>
    </row>
    <row r="317" spans="5:7" ht="26.25" customHeight="1" x14ac:dyDescent="0.35">
      <c r="E317" s="42"/>
      <c r="G317" s="42"/>
    </row>
    <row r="318" spans="5:7" ht="26.25" customHeight="1" x14ac:dyDescent="0.35">
      <c r="E318" s="42"/>
      <c r="G318" s="42"/>
    </row>
    <row r="319" spans="5:7" ht="26.25" customHeight="1" x14ac:dyDescent="0.35">
      <c r="E319" s="42"/>
      <c r="G319" s="42"/>
    </row>
    <row r="320" spans="5:7" ht="26.25" customHeight="1" x14ac:dyDescent="0.35">
      <c r="E320" s="42"/>
      <c r="G320" s="42"/>
    </row>
    <row r="321" spans="5:7" ht="26.25" customHeight="1" x14ac:dyDescent="0.35">
      <c r="E321" s="42"/>
      <c r="G321" s="42"/>
    </row>
    <row r="322" spans="5:7" ht="26.25" customHeight="1" x14ac:dyDescent="0.35">
      <c r="E322" s="42"/>
      <c r="G322" s="42"/>
    </row>
    <row r="323" spans="5:7" ht="26.25" customHeight="1" x14ac:dyDescent="0.35">
      <c r="E323" s="42"/>
      <c r="G323" s="42"/>
    </row>
    <row r="324" spans="5:7" ht="26.25" customHeight="1" x14ac:dyDescent="0.35">
      <c r="E324" s="42"/>
      <c r="G324" s="42"/>
    </row>
    <row r="325" spans="5:7" ht="26.25" customHeight="1" x14ac:dyDescent="0.35">
      <c r="E325" s="42"/>
      <c r="G325" s="42"/>
    </row>
    <row r="326" spans="5:7" ht="26.25" customHeight="1" x14ac:dyDescent="0.35">
      <c r="E326" s="42"/>
      <c r="G326" s="42"/>
    </row>
    <row r="327" spans="5:7" ht="26.25" customHeight="1" x14ac:dyDescent="0.35">
      <c r="E327" s="42"/>
      <c r="G327" s="42"/>
    </row>
    <row r="328" spans="5:7" ht="26.25" customHeight="1" x14ac:dyDescent="0.35">
      <c r="E328" s="42"/>
      <c r="G328" s="42"/>
    </row>
    <row r="329" spans="5:7" ht="26.25" customHeight="1" x14ac:dyDescent="0.35">
      <c r="E329" s="42"/>
      <c r="G329" s="42"/>
    </row>
    <row r="330" spans="5:7" ht="26.25" customHeight="1" x14ac:dyDescent="0.35">
      <c r="E330" s="42"/>
      <c r="G330" s="42"/>
    </row>
    <row r="331" spans="5:7" ht="26.25" customHeight="1" x14ac:dyDescent="0.35">
      <c r="E331" s="42"/>
      <c r="G331" s="42"/>
    </row>
    <row r="332" spans="5:7" ht="26.25" customHeight="1" x14ac:dyDescent="0.35">
      <c r="E332" s="42"/>
      <c r="G332" s="42"/>
    </row>
    <row r="333" spans="5:7" ht="26.25" customHeight="1" x14ac:dyDescent="0.35">
      <c r="E333" s="42"/>
      <c r="G333" s="42"/>
    </row>
    <row r="334" spans="5:7" ht="26.25" customHeight="1" x14ac:dyDescent="0.35">
      <c r="E334" s="42"/>
      <c r="G334" s="42"/>
    </row>
    <row r="335" spans="5:7" ht="26.25" customHeight="1" x14ac:dyDescent="0.35">
      <c r="E335" s="42"/>
      <c r="G335" s="42"/>
    </row>
    <row r="336" spans="5:7" ht="26.25" customHeight="1" x14ac:dyDescent="0.35">
      <c r="E336" s="42"/>
      <c r="G336" s="42"/>
    </row>
    <row r="337" spans="5:7" ht="26.25" customHeight="1" x14ac:dyDescent="0.35">
      <c r="E337" s="42"/>
      <c r="G337" s="42"/>
    </row>
    <row r="338" spans="5:7" ht="26.25" customHeight="1" x14ac:dyDescent="0.35">
      <c r="E338" s="42"/>
      <c r="G338" s="42"/>
    </row>
    <row r="339" spans="5:7" ht="26.25" customHeight="1" x14ac:dyDescent="0.35">
      <c r="E339" s="42"/>
      <c r="G339" s="42"/>
    </row>
    <row r="340" spans="5:7" ht="26.25" customHeight="1" x14ac:dyDescent="0.35">
      <c r="E340" s="42"/>
      <c r="G340" s="42"/>
    </row>
    <row r="341" spans="5:7" ht="26.25" customHeight="1" x14ac:dyDescent="0.35">
      <c r="E341" s="42"/>
      <c r="G341" s="42"/>
    </row>
    <row r="342" spans="5:7" ht="26.25" customHeight="1" x14ac:dyDescent="0.35">
      <c r="E342" s="42"/>
      <c r="G342" s="42"/>
    </row>
    <row r="343" spans="5:7" ht="26.25" customHeight="1" x14ac:dyDescent="0.35">
      <c r="E343" s="42"/>
      <c r="G343" s="42"/>
    </row>
    <row r="344" spans="5:7" ht="26.25" customHeight="1" x14ac:dyDescent="0.35">
      <c r="E344" s="42"/>
      <c r="G344" s="42"/>
    </row>
    <row r="345" spans="5:7" ht="26.25" customHeight="1" x14ac:dyDescent="0.35">
      <c r="E345" s="42"/>
      <c r="G345" s="42"/>
    </row>
    <row r="346" spans="5:7" ht="26.25" customHeight="1" x14ac:dyDescent="0.35">
      <c r="E346" s="42"/>
      <c r="G346" s="42"/>
    </row>
    <row r="347" spans="5:7" ht="26.25" customHeight="1" x14ac:dyDescent="0.35">
      <c r="E347" s="42"/>
      <c r="G347" s="42"/>
    </row>
    <row r="348" spans="5:7" ht="26.25" customHeight="1" x14ac:dyDescent="0.35">
      <c r="E348" s="42"/>
      <c r="G348" s="42"/>
    </row>
    <row r="349" spans="5:7" ht="26.25" customHeight="1" x14ac:dyDescent="0.35">
      <c r="E349" s="42"/>
      <c r="G349" s="42"/>
    </row>
    <row r="350" spans="5:7" ht="26.25" customHeight="1" x14ac:dyDescent="0.35">
      <c r="E350" s="42"/>
      <c r="G350" s="42"/>
    </row>
    <row r="351" spans="5:7" ht="26.25" customHeight="1" x14ac:dyDescent="0.35">
      <c r="E351" s="42"/>
      <c r="G351" s="42"/>
    </row>
    <row r="352" spans="5:7" ht="26.25" customHeight="1" x14ac:dyDescent="0.35">
      <c r="E352" s="42"/>
      <c r="G352" s="42"/>
    </row>
    <row r="353" spans="5:7" ht="26.25" customHeight="1" x14ac:dyDescent="0.35">
      <c r="E353" s="42"/>
      <c r="G353" s="42"/>
    </row>
    <row r="354" spans="5:7" ht="26.25" customHeight="1" x14ac:dyDescent="0.35">
      <c r="E354" s="42"/>
      <c r="G354" s="42"/>
    </row>
    <row r="355" spans="5:7" ht="26.25" customHeight="1" x14ac:dyDescent="0.35">
      <c r="E355" s="42"/>
      <c r="G355" s="42"/>
    </row>
    <row r="356" spans="5:7" ht="26.25" customHeight="1" x14ac:dyDescent="0.35">
      <c r="E356" s="42"/>
      <c r="G356" s="42"/>
    </row>
    <row r="357" spans="5:7" ht="26.25" customHeight="1" x14ac:dyDescent="0.35">
      <c r="E357" s="42"/>
      <c r="G357" s="42"/>
    </row>
    <row r="358" spans="5:7" ht="26.25" customHeight="1" x14ac:dyDescent="0.35">
      <c r="E358" s="42"/>
      <c r="G358" s="42"/>
    </row>
    <row r="359" spans="5:7" ht="26.25" customHeight="1" x14ac:dyDescent="0.35">
      <c r="E359" s="42"/>
      <c r="G359" s="42"/>
    </row>
    <row r="360" spans="5:7" ht="26.25" customHeight="1" x14ac:dyDescent="0.35">
      <c r="E360" s="42"/>
      <c r="G360" s="42"/>
    </row>
    <row r="361" spans="5:7" ht="26.25" customHeight="1" x14ac:dyDescent="0.35">
      <c r="E361" s="42"/>
      <c r="G361" s="42"/>
    </row>
    <row r="362" spans="5:7" ht="26.25" customHeight="1" x14ac:dyDescent="0.35">
      <c r="E362" s="42"/>
      <c r="G362" s="42"/>
    </row>
    <row r="363" spans="5:7" ht="26.25" customHeight="1" x14ac:dyDescent="0.35">
      <c r="E363" s="42"/>
      <c r="G363" s="42"/>
    </row>
    <row r="364" spans="5:7" ht="26.25" customHeight="1" x14ac:dyDescent="0.35">
      <c r="E364" s="42"/>
      <c r="G364" s="42"/>
    </row>
    <row r="365" spans="5:7" ht="26.25" customHeight="1" x14ac:dyDescent="0.35">
      <c r="E365" s="42"/>
      <c r="G365" s="42"/>
    </row>
    <row r="366" spans="5:7" ht="26.25" customHeight="1" x14ac:dyDescent="0.35">
      <c r="E366" s="42"/>
      <c r="G366" s="42"/>
    </row>
    <row r="367" spans="5:7" ht="26.25" customHeight="1" x14ac:dyDescent="0.35">
      <c r="E367" s="42"/>
      <c r="G367" s="42"/>
    </row>
    <row r="368" spans="5:7" ht="26.25" customHeight="1" x14ac:dyDescent="0.35">
      <c r="E368" s="42"/>
      <c r="G368" s="42"/>
    </row>
    <row r="369" spans="5:7" ht="26.25" customHeight="1" x14ac:dyDescent="0.35">
      <c r="E369" s="42"/>
      <c r="G369" s="42"/>
    </row>
    <row r="370" spans="5:7" ht="26.25" customHeight="1" x14ac:dyDescent="0.35">
      <c r="E370" s="42"/>
      <c r="G370" s="42"/>
    </row>
    <row r="371" spans="5:7" ht="26.25" customHeight="1" x14ac:dyDescent="0.35">
      <c r="E371" s="42"/>
      <c r="G371" s="42"/>
    </row>
    <row r="372" spans="5:7" ht="26.25" customHeight="1" x14ac:dyDescent="0.35">
      <c r="E372" s="42"/>
      <c r="G372" s="42"/>
    </row>
    <row r="373" spans="5:7" ht="26.25" customHeight="1" x14ac:dyDescent="0.35">
      <c r="E373" s="42"/>
      <c r="G373" s="42"/>
    </row>
    <row r="374" spans="5:7" ht="26.25" customHeight="1" x14ac:dyDescent="0.35">
      <c r="E374" s="42"/>
      <c r="G374" s="42"/>
    </row>
    <row r="375" spans="5:7" ht="26.25" customHeight="1" x14ac:dyDescent="0.35">
      <c r="E375" s="42"/>
      <c r="G375" s="42"/>
    </row>
    <row r="376" spans="5:7" ht="26.25" customHeight="1" x14ac:dyDescent="0.35">
      <c r="E376" s="42"/>
      <c r="G376" s="42"/>
    </row>
    <row r="377" spans="5:7" ht="26.25" customHeight="1" x14ac:dyDescent="0.35">
      <c r="E377" s="42"/>
      <c r="G377" s="42"/>
    </row>
    <row r="378" spans="5:7" ht="26.25" customHeight="1" x14ac:dyDescent="0.35">
      <c r="E378" s="42"/>
      <c r="G378" s="42"/>
    </row>
    <row r="379" spans="5:7" ht="26.25" customHeight="1" x14ac:dyDescent="0.35">
      <c r="E379" s="42"/>
      <c r="G379" s="42"/>
    </row>
    <row r="380" spans="5:7" ht="26.25" customHeight="1" x14ac:dyDescent="0.35">
      <c r="E380" s="42"/>
      <c r="G380" s="42"/>
    </row>
    <row r="381" spans="5:7" ht="26.25" customHeight="1" x14ac:dyDescent="0.35">
      <c r="E381" s="42"/>
      <c r="G381" s="42"/>
    </row>
    <row r="382" spans="5:7" ht="26.25" customHeight="1" x14ac:dyDescent="0.35">
      <c r="E382" s="42"/>
      <c r="G382" s="42"/>
    </row>
    <row r="383" spans="5:7" ht="26.25" customHeight="1" x14ac:dyDescent="0.35">
      <c r="E383" s="42"/>
      <c r="G383" s="42"/>
    </row>
    <row r="384" spans="5:7" ht="26.25" customHeight="1" x14ac:dyDescent="0.35">
      <c r="E384" s="42"/>
      <c r="G384" s="42"/>
    </row>
    <row r="385" spans="5:7" ht="26.25" customHeight="1" x14ac:dyDescent="0.35">
      <c r="E385" s="42"/>
      <c r="G385" s="42"/>
    </row>
    <row r="386" spans="5:7" ht="26.25" customHeight="1" x14ac:dyDescent="0.35">
      <c r="E386" s="42"/>
      <c r="G386" s="42"/>
    </row>
    <row r="387" spans="5:7" ht="26.25" customHeight="1" x14ac:dyDescent="0.35">
      <c r="E387" s="42"/>
      <c r="G387" s="42"/>
    </row>
    <row r="388" spans="5:7" ht="26.25" customHeight="1" x14ac:dyDescent="0.35">
      <c r="E388" s="42"/>
      <c r="G388" s="42"/>
    </row>
    <row r="389" spans="5:7" ht="26.25" customHeight="1" x14ac:dyDescent="0.35">
      <c r="E389" s="42"/>
      <c r="G389" s="42"/>
    </row>
    <row r="390" spans="5:7" ht="26.25" customHeight="1" x14ac:dyDescent="0.35">
      <c r="E390" s="42"/>
      <c r="G390" s="42"/>
    </row>
    <row r="391" spans="5:7" ht="26.25" customHeight="1" x14ac:dyDescent="0.35">
      <c r="E391" s="42"/>
      <c r="G391" s="42"/>
    </row>
    <row r="392" spans="5:7" ht="26.25" customHeight="1" x14ac:dyDescent="0.35">
      <c r="E392" s="42"/>
      <c r="G392" s="42"/>
    </row>
    <row r="393" spans="5:7" ht="26.25" customHeight="1" x14ac:dyDescent="0.35">
      <c r="E393" s="42"/>
      <c r="G393" s="42"/>
    </row>
    <row r="394" spans="5:7" ht="26.25" customHeight="1" x14ac:dyDescent="0.35">
      <c r="E394" s="42"/>
      <c r="G394" s="42"/>
    </row>
    <row r="395" spans="5:7" ht="26.25" customHeight="1" x14ac:dyDescent="0.35">
      <c r="E395" s="42"/>
      <c r="G395" s="42"/>
    </row>
    <row r="396" spans="5:7" ht="26.25" customHeight="1" x14ac:dyDescent="0.35">
      <c r="E396" s="42"/>
      <c r="G396" s="42"/>
    </row>
    <row r="397" spans="5:7" ht="26.25" customHeight="1" x14ac:dyDescent="0.35">
      <c r="E397" s="42"/>
      <c r="G397" s="42"/>
    </row>
    <row r="398" spans="5:7" ht="26.25" customHeight="1" x14ac:dyDescent="0.35">
      <c r="E398" s="42"/>
      <c r="G398" s="42"/>
    </row>
    <row r="399" spans="5:7" ht="26.25" customHeight="1" x14ac:dyDescent="0.35">
      <c r="E399" s="42"/>
      <c r="G399" s="42"/>
    </row>
    <row r="400" spans="5:7" ht="26.25" customHeight="1" x14ac:dyDescent="0.35">
      <c r="E400" s="42"/>
      <c r="G400" s="42"/>
    </row>
    <row r="401" spans="5:7" ht="26.25" customHeight="1" x14ac:dyDescent="0.35">
      <c r="E401" s="42"/>
      <c r="G401" s="42"/>
    </row>
    <row r="402" spans="5:7" ht="26.25" customHeight="1" x14ac:dyDescent="0.35">
      <c r="E402" s="42"/>
      <c r="G402" s="42"/>
    </row>
    <row r="403" spans="5:7" ht="26.25" customHeight="1" x14ac:dyDescent="0.35">
      <c r="E403" s="42"/>
      <c r="G403" s="42"/>
    </row>
    <row r="404" spans="5:7" ht="26.25" customHeight="1" x14ac:dyDescent="0.35">
      <c r="E404" s="42"/>
      <c r="G404" s="42"/>
    </row>
    <row r="405" spans="5:7" ht="26.25" customHeight="1" x14ac:dyDescent="0.35">
      <c r="E405" s="42"/>
      <c r="G405" s="42"/>
    </row>
    <row r="406" spans="5:7" ht="26.25" customHeight="1" x14ac:dyDescent="0.35">
      <c r="E406" s="42"/>
      <c r="G406" s="42"/>
    </row>
    <row r="407" spans="5:7" ht="26.25" customHeight="1" x14ac:dyDescent="0.35">
      <c r="E407" s="42"/>
      <c r="G407" s="42"/>
    </row>
    <row r="408" spans="5:7" ht="26.25" customHeight="1" x14ac:dyDescent="0.35">
      <c r="E408" s="42"/>
      <c r="G408" s="42"/>
    </row>
    <row r="409" spans="5:7" ht="26.25" customHeight="1" x14ac:dyDescent="0.35">
      <c r="E409" s="42"/>
      <c r="G409" s="42"/>
    </row>
    <row r="410" spans="5:7" ht="26.25" customHeight="1" x14ac:dyDescent="0.35">
      <c r="E410" s="42"/>
      <c r="G410" s="42"/>
    </row>
    <row r="411" spans="5:7" ht="26.25" customHeight="1" x14ac:dyDescent="0.35">
      <c r="E411" s="42"/>
      <c r="G411" s="42"/>
    </row>
    <row r="412" spans="5:7" ht="26.25" customHeight="1" x14ac:dyDescent="0.35">
      <c r="E412" s="42"/>
      <c r="G412" s="42"/>
    </row>
    <row r="413" spans="5:7" ht="26.25" customHeight="1" x14ac:dyDescent="0.35">
      <c r="E413" s="42"/>
      <c r="G413" s="42"/>
    </row>
    <row r="414" spans="5:7" ht="26.25" customHeight="1" x14ac:dyDescent="0.35">
      <c r="E414" s="42"/>
      <c r="G414" s="42"/>
    </row>
    <row r="415" spans="5:7" ht="26.25" customHeight="1" x14ac:dyDescent="0.35">
      <c r="E415" s="42"/>
      <c r="G415" s="42"/>
    </row>
    <row r="416" spans="5:7" ht="26.25" customHeight="1" x14ac:dyDescent="0.35">
      <c r="E416" s="42"/>
      <c r="G416" s="42"/>
    </row>
    <row r="417" spans="5:7" ht="26.25" customHeight="1" x14ac:dyDescent="0.35">
      <c r="E417" s="42"/>
      <c r="G417" s="42"/>
    </row>
    <row r="418" spans="5:7" ht="26.25" customHeight="1" x14ac:dyDescent="0.35">
      <c r="E418" s="42"/>
      <c r="G418" s="42"/>
    </row>
    <row r="419" spans="5:7" ht="26.25" customHeight="1" x14ac:dyDescent="0.35">
      <c r="E419" s="42"/>
      <c r="G419" s="42"/>
    </row>
    <row r="420" spans="5:7" ht="26.25" customHeight="1" x14ac:dyDescent="0.35">
      <c r="E420" s="42"/>
      <c r="G420" s="42"/>
    </row>
    <row r="421" spans="5:7" ht="26.25" customHeight="1" x14ac:dyDescent="0.35">
      <c r="E421" s="42"/>
      <c r="G421" s="42"/>
    </row>
    <row r="422" spans="5:7" ht="26.25" customHeight="1" x14ac:dyDescent="0.35">
      <c r="E422" s="42"/>
      <c r="G422" s="42"/>
    </row>
    <row r="423" spans="5:7" ht="26.25" customHeight="1" x14ac:dyDescent="0.35">
      <c r="E423" s="42"/>
      <c r="G423" s="42"/>
    </row>
    <row r="424" spans="5:7" ht="26.25" customHeight="1" x14ac:dyDescent="0.35">
      <c r="E424" s="42"/>
      <c r="G424" s="42"/>
    </row>
    <row r="425" spans="5:7" ht="26.25" customHeight="1" x14ac:dyDescent="0.35">
      <c r="E425" s="42"/>
      <c r="G425" s="42"/>
    </row>
    <row r="426" spans="5:7" ht="26.25" customHeight="1" x14ac:dyDescent="0.35">
      <c r="E426" s="42"/>
      <c r="G426" s="42"/>
    </row>
    <row r="427" spans="5:7" ht="26.25" customHeight="1" x14ac:dyDescent="0.35">
      <c r="E427" s="42"/>
      <c r="G427" s="42"/>
    </row>
    <row r="428" spans="5:7" ht="26.25" customHeight="1" x14ac:dyDescent="0.35">
      <c r="E428" s="42"/>
      <c r="G428" s="42"/>
    </row>
    <row r="429" spans="5:7" ht="26.25" customHeight="1" x14ac:dyDescent="0.35">
      <c r="E429" s="42"/>
      <c r="G429" s="42"/>
    </row>
    <row r="430" spans="5:7" ht="26.25" customHeight="1" x14ac:dyDescent="0.35">
      <c r="E430" s="42"/>
      <c r="G430" s="42"/>
    </row>
    <row r="431" spans="5:7" ht="26.25" customHeight="1" x14ac:dyDescent="0.35">
      <c r="E431" s="42"/>
      <c r="G431" s="42"/>
    </row>
    <row r="432" spans="5:7" ht="26.25" customHeight="1" x14ac:dyDescent="0.35">
      <c r="E432" s="42"/>
      <c r="G432" s="42"/>
    </row>
    <row r="433" spans="5:7" ht="26.25" customHeight="1" x14ac:dyDescent="0.35">
      <c r="E433" s="42"/>
      <c r="G433" s="42"/>
    </row>
    <row r="434" spans="5:7" ht="26.25" customHeight="1" x14ac:dyDescent="0.35">
      <c r="E434" s="42"/>
      <c r="G434" s="42"/>
    </row>
    <row r="435" spans="5:7" ht="26.25" customHeight="1" x14ac:dyDescent="0.35">
      <c r="E435" s="42"/>
      <c r="G435" s="42"/>
    </row>
    <row r="436" spans="5:7" ht="26.25" customHeight="1" x14ac:dyDescent="0.35">
      <c r="E436" s="42"/>
      <c r="G436" s="42"/>
    </row>
    <row r="437" spans="5:7" ht="26.25" customHeight="1" x14ac:dyDescent="0.35">
      <c r="E437" s="42"/>
      <c r="G437" s="42"/>
    </row>
    <row r="438" spans="5:7" ht="26.25" customHeight="1" x14ac:dyDescent="0.35">
      <c r="E438" s="42"/>
      <c r="G438" s="42"/>
    </row>
    <row r="439" spans="5:7" ht="26.25" customHeight="1" x14ac:dyDescent="0.35">
      <c r="E439" s="42"/>
      <c r="G439" s="42"/>
    </row>
    <row r="440" spans="5:7" ht="26.25" customHeight="1" x14ac:dyDescent="0.35">
      <c r="E440" s="42"/>
      <c r="G440" s="42"/>
    </row>
    <row r="441" spans="5:7" ht="26.25" customHeight="1" x14ac:dyDescent="0.35">
      <c r="E441" s="42"/>
      <c r="G441" s="42"/>
    </row>
    <row r="442" spans="5:7" ht="26.25" customHeight="1" x14ac:dyDescent="0.35">
      <c r="E442" s="42"/>
      <c r="G442" s="42"/>
    </row>
    <row r="443" spans="5:7" ht="26.25" customHeight="1" x14ac:dyDescent="0.35">
      <c r="E443" s="42"/>
      <c r="G443" s="42"/>
    </row>
    <row r="444" spans="5:7" ht="26.25" customHeight="1" x14ac:dyDescent="0.35">
      <c r="E444" s="42"/>
      <c r="G444" s="42"/>
    </row>
    <row r="445" spans="5:7" ht="26.25" customHeight="1" x14ac:dyDescent="0.35">
      <c r="E445" s="42"/>
      <c r="G445" s="42"/>
    </row>
    <row r="446" spans="5:7" ht="26.25" customHeight="1" x14ac:dyDescent="0.35">
      <c r="E446" s="42"/>
      <c r="G446" s="42"/>
    </row>
    <row r="447" spans="5:7" ht="26.25" customHeight="1" x14ac:dyDescent="0.35">
      <c r="E447" s="42"/>
      <c r="G447" s="42"/>
    </row>
    <row r="448" spans="5:7" ht="26.25" customHeight="1" x14ac:dyDescent="0.35">
      <c r="E448" s="42"/>
      <c r="G448" s="42"/>
    </row>
    <row r="449" spans="5:7" ht="26.25" customHeight="1" x14ac:dyDescent="0.35">
      <c r="E449" s="42"/>
      <c r="G449" s="42"/>
    </row>
    <row r="450" spans="5:7" ht="26.25" customHeight="1" x14ac:dyDescent="0.35">
      <c r="E450" s="42"/>
      <c r="G450" s="42"/>
    </row>
    <row r="451" spans="5:7" ht="26.25" customHeight="1" x14ac:dyDescent="0.35">
      <c r="E451" s="42"/>
      <c r="G451" s="42"/>
    </row>
    <row r="452" spans="5:7" ht="26.25" customHeight="1" x14ac:dyDescent="0.35">
      <c r="E452" s="42"/>
      <c r="G452" s="42"/>
    </row>
    <row r="453" spans="5:7" ht="26.25" customHeight="1" x14ac:dyDescent="0.35">
      <c r="E453" s="42"/>
      <c r="G453" s="42"/>
    </row>
    <row r="454" spans="5:7" ht="26.25" customHeight="1" x14ac:dyDescent="0.35">
      <c r="E454" s="42"/>
      <c r="G454" s="42"/>
    </row>
    <row r="455" spans="5:7" ht="26.25" customHeight="1" x14ac:dyDescent="0.35">
      <c r="E455" s="42"/>
      <c r="G455" s="42"/>
    </row>
    <row r="456" spans="5:7" ht="26.25" customHeight="1" x14ac:dyDescent="0.35">
      <c r="E456" s="42"/>
      <c r="G456" s="42"/>
    </row>
    <row r="457" spans="5:7" ht="26.25" customHeight="1" x14ac:dyDescent="0.35">
      <c r="E457" s="42"/>
      <c r="G457" s="42"/>
    </row>
    <row r="458" spans="5:7" ht="26.25" customHeight="1" x14ac:dyDescent="0.35">
      <c r="E458" s="42"/>
      <c r="G458" s="42"/>
    </row>
    <row r="459" spans="5:7" ht="26.25" customHeight="1" x14ac:dyDescent="0.35">
      <c r="E459" s="42"/>
      <c r="G459" s="42"/>
    </row>
    <row r="460" spans="5:7" ht="26.25" customHeight="1" x14ac:dyDescent="0.35">
      <c r="E460" s="42"/>
      <c r="G460" s="42"/>
    </row>
    <row r="461" spans="5:7" ht="26.25" customHeight="1" x14ac:dyDescent="0.35">
      <c r="E461" s="42"/>
      <c r="G461" s="42"/>
    </row>
    <row r="462" spans="5:7" ht="26.25" customHeight="1" x14ac:dyDescent="0.35">
      <c r="E462" s="42"/>
      <c r="G462" s="42"/>
    </row>
    <row r="463" spans="5:7" ht="26.25" customHeight="1" x14ac:dyDescent="0.35">
      <c r="E463" s="42"/>
      <c r="G463" s="42"/>
    </row>
    <row r="464" spans="5:7" ht="26.25" customHeight="1" x14ac:dyDescent="0.35">
      <c r="E464" s="42"/>
      <c r="G464" s="42"/>
    </row>
    <row r="465" spans="5:7" ht="26.25" customHeight="1" x14ac:dyDescent="0.35">
      <c r="E465" s="42"/>
      <c r="G465" s="42"/>
    </row>
    <row r="466" spans="5:7" ht="26.25" customHeight="1" x14ac:dyDescent="0.35">
      <c r="E466" s="42"/>
      <c r="G466" s="42"/>
    </row>
    <row r="467" spans="5:7" ht="26.25" customHeight="1" x14ac:dyDescent="0.35">
      <c r="E467" s="42"/>
      <c r="G467" s="42"/>
    </row>
    <row r="468" spans="5:7" ht="26.25" customHeight="1" x14ac:dyDescent="0.35">
      <c r="E468" s="42"/>
      <c r="G468" s="42"/>
    </row>
    <row r="469" spans="5:7" ht="26.25" customHeight="1" x14ac:dyDescent="0.35">
      <c r="E469" s="42"/>
      <c r="G469" s="42"/>
    </row>
    <row r="470" spans="5:7" ht="26.25" customHeight="1" x14ac:dyDescent="0.35">
      <c r="E470" s="42"/>
      <c r="G470" s="42"/>
    </row>
    <row r="471" spans="5:7" ht="26.25" customHeight="1" x14ac:dyDescent="0.35">
      <c r="E471" s="42"/>
      <c r="G471" s="42"/>
    </row>
    <row r="472" spans="5:7" ht="26.25" customHeight="1" x14ac:dyDescent="0.35">
      <c r="E472" s="42"/>
      <c r="G472" s="42"/>
    </row>
    <row r="473" spans="5:7" ht="26.25" customHeight="1" x14ac:dyDescent="0.35">
      <c r="E473" s="42"/>
      <c r="G473" s="42"/>
    </row>
    <row r="474" spans="5:7" ht="26.25" customHeight="1" x14ac:dyDescent="0.35">
      <c r="E474" s="42"/>
      <c r="G474" s="42"/>
    </row>
    <row r="475" spans="5:7" ht="26.25" customHeight="1" x14ac:dyDescent="0.35">
      <c r="E475" s="42"/>
      <c r="G475" s="42"/>
    </row>
    <row r="476" spans="5:7" ht="26.25" customHeight="1" x14ac:dyDescent="0.35">
      <c r="E476" s="42"/>
      <c r="G476" s="42"/>
    </row>
    <row r="477" spans="5:7" ht="26.25" customHeight="1" x14ac:dyDescent="0.35">
      <c r="E477" s="42"/>
      <c r="G477" s="42"/>
    </row>
    <row r="478" spans="5:7" ht="26.25" customHeight="1" x14ac:dyDescent="0.35">
      <c r="E478" s="42"/>
      <c r="G478" s="42"/>
    </row>
    <row r="479" spans="5:7" ht="26.25" customHeight="1" x14ac:dyDescent="0.35">
      <c r="E479" s="42"/>
      <c r="G479" s="42"/>
    </row>
    <row r="480" spans="5:7" ht="26.25" customHeight="1" x14ac:dyDescent="0.35">
      <c r="E480" s="42"/>
      <c r="G480" s="42"/>
    </row>
    <row r="481" spans="5:7" ht="26.25" customHeight="1" x14ac:dyDescent="0.35">
      <c r="E481" s="42"/>
      <c r="G481" s="42"/>
    </row>
    <row r="482" spans="5:7" ht="26.25" customHeight="1" x14ac:dyDescent="0.35">
      <c r="E482" s="42"/>
      <c r="G482" s="42"/>
    </row>
    <row r="483" spans="5:7" ht="26.25" customHeight="1" x14ac:dyDescent="0.35">
      <c r="E483" s="42"/>
      <c r="G483" s="42"/>
    </row>
    <row r="484" spans="5:7" ht="26.25" customHeight="1" x14ac:dyDescent="0.35">
      <c r="E484" s="42"/>
      <c r="G484" s="42"/>
    </row>
    <row r="485" spans="5:7" ht="26.25" customHeight="1" x14ac:dyDescent="0.35">
      <c r="E485" s="42"/>
      <c r="G485" s="42"/>
    </row>
    <row r="486" spans="5:7" ht="26.25" customHeight="1" x14ac:dyDescent="0.35">
      <c r="E486" s="42"/>
      <c r="G486" s="42"/>
    </row>
    <row r="487" spans="5:7" ht="26.25" customHeight="1" x14ac:dyDescent="0.35">
      <c r="E487" s="42"/>
      <c r="G487" s="42"/>
    </row>
    <row r="488" spans="5:7" ht="26.25" customHeight="1" x14ac:dyDescent="0.35">
      <c r="E488" s="42"/>
      <c r="G488" s="42"/>
    </row>
    <row r="489" spans="5:7" ht="26.25" customHeight="1" x14ac:dyDescent="0.35">
      <c r="E489" s="42"/>
      <c r="G489" s="42"/>
    </row>
    <row r="490" spans="5:7" ht="26.25" customHeight="1" x14ac:dyDescent="0.35">
      <c r="E490" s="42"/>
      <c r="G490" s="42"/>
    </row>
    <row r="491" spans="5:7" ht="26.25" customHeight="1" x14ac:dyDescent="0.35">
      <c r="E491" s="42"/>
      <c r="G491" s="42"/>
    </row>
    <row r="492" spans="5:7" ht="26.25" customHeight="1" x14ac:dyDescent="0.35">
      <c r="E492" s="42"/>
      <c r="G492" s="42"/>
    </row>
    <row r="493" spans="5:7" ht="26.25" customHeight="1" x14ac:dyDescent="0.35">
      <c r="E493" s="42"/>
      <c r="G493" s="42"/>
    </row>
    <row r="494" spans="5:7" ht="26.25" customHeight="1" x14ac:dyDescent="0.35">
      <c r="E494" s="42"/>
      <c r="G494" s="42"/>
    </row>
    <row r="495" spans="5:7" ht="26.25" customHeight="1" x14ac:dyDescent="0.35">
      <c r="E495" s="42"/>
      <c r="G495" s="42"/>
    </row>
    <row r="496" spans="5:7" ht="26.25" customHeight="1" x14ac:dyDescent="0.35">
      <c r="E496" s="42"/>
      <c r="G496" s="42"/>
    </row>
    <row r="497" spans="5:7" ht="26.25" customHeight="1" x14ac:dyDescent="0.35">
      <c r="E497" s="42"/>
      <c r="G497" s="42"/>
    </row>
    <row r="498" spans="5:7" ht="26.25" customHeight="1" x14ac:dyDescent="0.35">
      <c r="E498" s="42"/>
      <c r="G498" s="42"/>
    </row>
    <row r="499" spans="5:7" ht="26.25" customHeight="1" x14ac:dyDescent="0.35">
      <c r="E499" s="42"/>
      <c r="G499" s="42"/>
    </row>
    <row r="500" spans="5:7" ht="26.25" customHeight="1" x14ac:dyDescent="0.35">
      <c r="E500" s="42"/>
      <c r="G500" s="42"/>
    </row>
    <row r="501" spans="5:7" ht="26.25" customHeight="1" x14ac:dyDescent="0.35">
      <c r="E501" s="42"/>
      <c r="G501" s="42"/>
    </row>
    <row r="502" spans="5:7" ht="26.25" customHeight="1" x14ac:dyDescent="0.35">
      <c r="E502" s="42"/>
      <c r="G502" s="42"/>
    </row>
    <row r="503" spans="5:7" ht="26.25" customHeight="1" x14ac:dyDescent="0.35">
      <c r="E503" s="42"/>
      <c r="G503" s="42"/>
    </row>
    <row r="504" spans="5:7" ht="26.25" customHeight="1" x14ac:dyDescent="0.35">
      <c r="E504" s="42"/>
      <c r="G504" s="42"/>
    </row>
    <row r="505" spans="5:7" ht="26.25" customHeight="1" x14ac:dyDescent="0.35">
      <c r="E505" s="42"/>
      <c r="G505" s="42"/>
    </row>
    <row r="506" spans="5:7" ht="26.25" customHeight="1" x14ac:dyDescent="0.35">
      <c r="E506" s="42"/>
      <c r="G506" s="42"/>
    </row>
    <row r="507" spans="5:7" ht="26.25" customHeight="1" x14ac:dyDescent="0.35">
      <c r="E507" s="42"/>
      <c r="G507" s="42"/>
    </row>
    <row r="508" spans="5:7" ht="26.25" customHeight="1" x14ac:dyDescent="0.35">
      <c r="E508" s="42"/>
      <c r="G508" s="42"/>
    </row>
    <row r="509" spans="5:7" ht="26.25" customHeight="1" x14ac:dyDescent="0.35">
      <c r="E509" s="42"/>
      <c r="G509" s="42"/>
    </row>
    <row r="510" spans="5:7" ht="26.25" customHeight="1" x14ac:dyDescent="0.35">
      <c r="E510" s="42"/>
      <c r="G510" s="42"/>
    </row>
    <row r="511" spans="5:7" ht="26.25" customHeight="1" x14ac:dyDescent="0.35">
      <c r="E511" s="42"/>
      <c r="G511" s="42"/>
    </row>
    <row r="512" spans="5:7" ht="26.25" customHeight="1" x14ac:dyDescent="0.35">
      <c r="E512" s="42"/>
      <c r="G512" s="42"/>
    </row>
    <row r="513" spans="5:7" ht="26.25" customHeight="1" x14ac:dyDescent="0.35">
      <c r="E513" s="42"/>
      <c r="G513" s="42"/>
    </row>
    <row r="514" spans="5:7" ht="26.25" customHeight="1" x14ac:dyDescent="0.35">
      <c r="E514" s="42"/>
      <c r="G514" s="42"/>
    </row>
    <row r="515" spans="5:7" ht="26.25" customHeight="1" x14ac:dyDescent="0.35">
      <c r="E515" s="42"/>
      <c r="G515" s="42"/>
    </row>
    <row r="516" spans="5:7" ht="26.25" customHeight="1" x14ac:dyDescent="0.35">
      <c r="E516" s="42"/>
      <c r="G516" s="42"/>
    </row>
    <row r="517" spans="5:7" ht="26.25" customHeight="1" x14ac:dyDescent="0.35">
      <c r="E517" s="42"/>
      <c r="G517" s="42"/>
    </row>
    <row r="518" spans="5:7" ht="26.25" customHeight="1" x14ac:dyDescent="0.35">
      <c r="E518" s="42"/>
      <c r="G518" s="42"/>
    </row>
    <row r="519" spans="5:7" ht="26.25" customHeight="1" x14ac:dyDescent="0.35">
      <c r="E519" s="42"/>
      <c r="G519" s="42"/>
    </row>
    <row r="520" spans="5:7" ht="26.25" customHeight="1" x14ac:dyDescent="0.35">
      <c r="E520" s="42"/>
      <c r="G520" s="42"/>
    </row>
    <row r="521" spans="5:7" ht="26.25" customHeight="1" x14ac:dyDescent="0.35">
      <c r="E521" s="42"/>
      <c r="G521" s="42"/>
    </row>
    <row r="522" spans="5:7" ht="26.25" customHeight="1" x14ac:dyDescent="0.35">
      <c r="E522" s="42"/>
      <c r="G522" s="42"/>
    </row>
    <row r="523" spans="5:7" ht="26.25" customHeight="1" x14ac:dyDescent="0.35">
      <c r="E523" s="42"/>
      <c r="G523" s="42"/>
    </row>
    <row r="524" spans="5:7" ht="26.25" customHeight="1" x14ac:dyDescent="0.35">
      <c r="E524" s="42"/>
      <c r="G524" s="42"/>
    </row>
    <row r="525" spans="5:7" ht="26.25" customHeight="1" x14ac:dyDescent="0.35">
      <c r="E525" s="42"/>
      <c r="G525" s="42"/>
    </row>
    <row r="526" spans="5:7" ht="26.25" customHeight="1" x14ac:dyDescent="0.35">
      <c r="E526" s="42"/>
      <c r="G526" s="42"/>
    </row>
    <row r="527" spans="5:7" ht="26.25" customHeight="1" x14ac:dyDescent="0.35">
      <c r="E527" s="42"/>
      <c r="G527" s="42"/>
    </row>
    <row r="528" spans="5:7" ht="26.25" customHeight="1" x14ac:dyDescent="0.35">
      <c r="E528" s="42"/>
      <c r="G528" s="42"/>
    </row>
    <row r="529" spans="5:7" ht="26.25" customHeight="1" x14ac:dyDescent="0.35">
      <c r="E529" s="42"/>
      <c r="G529" s="42"/>
    </row>
    <row r="530" spans="5:7" ht="26.25" customHeight="1" x14ac:dyDescent="0.35">
      <c r="E530" s="42"/>
      <c r="G530" s="42"/>
    </row>
    <row r="531" spans="5:7" ht="26.25" customHeight="1" x14ac:dyDescent="0.35">
      <c r="E531" s="42"/>
      <c r="G531" s="42"/>
    </row>
    <row r="532" spans="5:7" ht="26.25" customHeight="1" x14ac:dyDescent="0.35">
      <c r="E532" s="42"/>
      <c r="G532" s="42"/>
    </row>
    <row r="533" spans="5:7" ht="26.25" customHeight="1" x14ac:dyDescent="0.35">
      <c r="E533" s="42"/>
      <c r="G533" s="42"/>
    </row>
    <row r="534" spans="5:7" ht="26.25" customHeight="1" x14ac:dyDescent="0.35">
      <c r="E534" s="42"/>
      <c r="G534" s="42"/>
    </row>
    <row r="535" spans="5:7" ht="26.25" customHeight="1" x14ac:dyDescent="0.35">
      <c r="E535" s="42"/>
      <c r="G535" s="42"/>
    </row>
    <row r="536" spans="5:7" ht="26.25" customHeight="1" x14ac:dyDescent="0.35">
      <c r="E536" s="42"/>
      <c r="G536" s="42"/>
    </row>
    <row r="537" spans="5:7" ht="26.25" customHeight="1" x14ac:dyDescent="0.35">
      <c r="E537" s="42"/>
      <c r="G537" s="42"/>
    </row>
    <row r="538" spans="5:7" ht="26.25" customHeight="1" x14ac:dyDescent="0.35">
      <c r="E538" s="42"/>
      <c r="G538" s="42"/>
    </row>
    <row r="539" spans="5:7" ht="26.25" customHeight="1" x14ac:dyDescent="0.35">
      <c r="E539" s="42"/>
      <c r="G539" s="42"/>
    </row>
    <row r="540" spans="5:7" ht="26.25" customHeight="1" x14ac:dyDescent="0.35">
      <c r="E540" s="42"/>
      <c r="G540" s="42"/>
    </row>
    <row r="541" spans="5:7" ht="26.25" customHeight="1" x14ac:dyDescent="0.35">
      <c r="E541" s="42"/>
      <c r="G541" s="42"/>
    </row>
    <row r="542" spans="5:7" ht="26.25" customHeight="1" x14ac:dyDescent="0.35">
      <c r="E542" s="42"/>
      <c r="G542" s="42"/>
    </row>
    <row r="543" spans="5:7" ht="26.25" customHeight="1" x14ac:dyDescent="0.35">
      <c r="E543" s="42"/>
      <c r="G543" s="42"/>
    </row>
    <row r="544" spans="5:7" ht="26.25" customHeight="1" x14ac:dyDescent="0.35">
      <c r="E544" s="42"/>
      <c r="G544" s="42"/>
    </row>
    <row r="545" spans="5:7" ht="26.25" customHeight="1" x14ac:dyDescent="0.35">
      <c r="E545" s="42"/>
      <c r="G545" s="42"/>
    </row>
    <row r="546" spans="5:7" ht="26.25" customHeight="1" x14ac:dyDescent="0.35">
      <c r="E546" s="42"/>
      <c r="G546" s="42"/>
    </row>
    <row r="547" spans="5:7" ht="26.25" customHeight="1" x14ac:dyDescent="0.35">
      <c r="E547" s="42"/>
      <c r="G547" s="42"/>
    </row>
    <row r="548" spans="5:7" ht="26.25" customHeight="1" x14ac:dyDescent="0.35">
      <c r="E548" s="42"/>
      <c r="G548" s="42"/>
    </row>
    <row r="549" spans="5:7" ht="26.25" customHeight="1" x14ac:dyDescent="0.35">
      <c r="E549" s="42"/>
      <c r="G549" s="42"/>
    </row>
    <row r="550" spans="5:7" ht="26.25" customHeight="1" x14ac:dyDescent="0.35">
      <c r="E550" s="42"/>
      <c r="G550" s="42"/>
    </row>
    <row r="551" spans="5:7" ht="26.25" customHeight="1" x14ac:dyDescent="0.35">
      <c r="E551" s="42"/>
      <c r="G551" s="42"/>
    </row>
    <row r="552" spans="5:7" ht="26.25" customHeight="1" x14ac:dyDescent="0.35">
      <c r="E552" s="42"/>
      <c r="G552" s="42"/>
    </row>
    <row r="553" spans="5:7" ht="26.25" customHeight="1" x14ac:dyDescent="0.35">
      <c r="E553" s="42"/>
      <c r="G553" s="42"/>
    </row>
    <row r="554" spans="5:7" ht="26.25" customHeight="1" x14ac:dyDescent="0.35">
      <c r="E554" s="42"/>
      <c r="G554" s="42"/>
    </row>
    <row r="555" spans="5:7" ht="26.25" customHeight="1" x14ac:dyDescent="0.35">
      <c r="E555" s="42"/>
      <c r="G555" s="42"/>
    </row>
    <row r="556" spans="5:7" ht="26.25" customHeight="1" x14ac:dyDescent="0.35">
      <c r="E556" s="42"/>
      <c r="G556" s="42"/>
    </row>
    <row r="557" spans="5:7" ht="26.25" customHeight="1" x14ac:dyDescent="0.35">
      <c r="E557" s="42"/>
      <c r="G557" s="42"/>
    </row>
    <row r="558" spans="5:7" ht="26.25" customHeight="1" x14ac:dyDescent="0.35">
      <c r="E558" s="42"/>
      <c r="G558" s="42"/>
    </row>
    <row r="559" spans="5:7" ht="26.25" customHeight="1" x14ac:dyDescent="0.35">
      <c r="E559" s="42"/>
      <c r="G559" s="42"/>
    </row>
    <row r="560" spans="5:7" ht="26.25" customHeight="1" x14ac:dyDescent="0.35">
      <c r="E560" s="42"/>
      <c r="G560" s="42"/>
    </row>
    <row r="561" spans="5:7" ht="26.25" customHeight="1" x14ac:dyDescent="0.35">
      <c r="E561" s="42"/>
      <c r="G561" s="42"/>
    </row>
    <row r="562" spans="5:7" ht="26.25" customHeight="1" x14ac:dyDescent="0.35">
      <c r="E562" s="42"/>
      <c r="G562" s="42"/>
    </row>
    <row r="563" spans="5:7" ht="26.25" customHeight="1" x14ac:dyDescent="0.35">
      <c r="E563" s="42"/>
      <c r="G563" s="42"/>
    </row>
    <row r="564" spans="5:7" ht="26.25" customHeight="1" x14ac:dyDescent="0.35">
      <c r="E564" s="42"/>
      <c r="G564" s="42"/>
    </row>
    <row r="565" spans="5:7" ht="26.25" customHeight="1" x14ac:dyDescent="0.35">
      <c r="E565" s="42"/>
      <c r="G565" s="42"/>
    </row>
    <row r="566" spans="5:7" ht="26.25" customHeight="1" x14ac:dyDescent="0.35">
      <c r="E566" s="42"/>
      <c r="G566" s="42"/>
    </row>
    <row r="567" spans="5:7" ht="26.25" customHeight="1" x14ac:dyDescent="0.35">
      <c r="E567" s="42"/>
      <c r="G567" s="42"/>
    </row>
    <row r="568" spans="5:7" ht="26.25" customHeight="1" x14ac:dyDescent="0.35">
      <c r="E568" s="42"/>
      <c r="G568" s="42"/>
    </row>
    <row r="569" spans="5:7" ht="26.25" customHeight="1" x14ac:dyDescent="0.35">
      <c r="E569" s="42"/>
      <c r="G569" s="42"/>
    </row>
    <row r="570" spans="5:7" ht="26.25" customHeight="1" x14ac:dyDescent="0.35">
      <c r="E570" s="42"/>
      <c r="G570" s="42"/>
    </row>
    <row r="571" spans="5:7" ht="26.25" customHeight="1" x14ac:dyDescent="0.35">
      <c r="E571" s="42"/>
      <c r="G571" s="42"/>
    </row>
    <row r="572" spans="5:7" ht="26.25" customHeight="1" x14ac:dyDescent="0.35">
      <c r="E572" s="42"/>
      <c r="G572" s="42"/>
    </row>
    <row r="573" spans="5:7" ht="26.25" customHeight="1" x14ac:dyDescent="0.35">
      <c r="E573" s="42"/>
      <c r="G573" s="42"/>
    </row>
    <row r="574" spans="5:7" ht="26.25" customHeight="1" x14ac:dyDescent="0.35">
      <c r="E574" s="42"/>
      <c r="G574" s="42"/>
    </row>
    <row r="575" spans="5:7" ht="26.25" customHeight="1" x14ac:dyDescent="0.35">
      <c r="E575" s="42"/>
      <c r="G575" s="42"/>
    </row>
    <row r="576" spans="5:7" ht="26.25" customHeight="1" x14ac:dyDescent="0.35">
      <c r="E576" s="42"/>
      <c r="G576" s="42"/>
    </row>
    <row r="577" spans="5:7" ht="26.25" customHeight="1" x14ac:dyDescent="0.35">
      <c r="E577" s="42"/>
      <c r="G577" s="42"/>
    </row>
    <row r="578" spans="5:7" ht="26.25" customHeight="1" x14ac:dyDescent="0.35">
      <c r="E578" s="42"/>
      <c r="G578" s="42"/>
    </row>
    <row r="579" spans="5:7" ht="26.25" customHeight="1" x14ac:dyDescent="0.35">
      <c r="E579" s="42"/>
      <c r="G579" s="42"/>
    </row>
    <row r="580" spans="5:7" ht="26.25" customHeight="1" x14ac:dyDescent="0.35">
      <c r="E580" s="42"/>
      <c r="G580" s="42"/>
    </row>
    <row r="581" spans="5:7" ht="26.25" customHeight="1" x14ac:dyDescent="0.35">
      <c r="E581" s="42"/>
      <c r="G581" s="42"/>
    </row>
    <row r="582" spans="5:7" ht="26.25" customHeight="1" x14ac:dyDescent="0.35">
      <c r="E582" s="42"/>
      <c r="G582" s="42"/>
    </row>
    <row r="583" spans="5:7" ht="26.25" customHeight="1" x14ac:dyDescent="0.35">
      <c r="E583" s="42"/>
      <c r="G583" s="42"/>
    </row>
    <row r="584" spans="5:7" ht="26.25" customHeight="1" x14ac:dyDescent="0.35">
      <c r="E584" s="42"/>
      <c r="G584" s="42"/>
    </row>
    <row r="585" spans="5:7" ht="26.25" customHeight="1" x14ac:dyDescent="0.35">
      <c r="E585" s="42"/>
      <c r="G585" s="42"/>
    </row>
    <row r="586" spans="5:7" ht="26.25" customHeight="1" x14ac:dyDescent="0.35">
      <c r="E586" s="42"/>
      <c r="G586" s="42"/>
    </row>
    <row r="587" spans="5:7" ht="26.25" customHeight="1" x14ac:dyDescent="0.35">
      <c r="E587" s="42"/>
      <c r="G587" s="42"/>
    </row>
    <row r="588" spans="5:7" ht="26.25" customHeight="1" x14ac:dyDescent="0.35">
      <c r="E588" s="42"/>
      <c r="G588" s="42"/>
    </row>
    <row r="589" spans="5:7" ht="26.25" customHeight="1" x14ac:dyDescent="0.35">
      <c r="E589" s="42"/>
      <c r="G589" s="42"/>
    </row>
    <row r="590" spans="5:7" ht="26.25" customHeight="1" x14ac:dyDescent="0.35">
      <c r="E590" s="42"/>
      <c r="G590" s="42"/>
    </row>
    <row r="591" spans="5:7" ht="26.25" customHeight="1" x14ac:dyDescent="0.35">
      <c r="E591" s="42"/>
      <c r="G591" s="42"/>
    </row>
    <row r="592" spans="5:7" ht="26.25" customHeight="1" x14ac:dyDescent="0.35">
      <c r="E592" s="42"/>
      <c r="G592" s="42"/>
    </row>
    <row r="593" spans="5:7" ht="26.25" customHeight="1" x14ac:dyDescent="0.35">
      <c r="E593" s="42"/>
      <c r="G593" s="42"/>
    </row>
    <row r="594" spans="5:7" ht="26.25" customHeight="1" x14ac:dyDescent="0.35">
      <c r="E594" s="42"/>
      <c r="G594" s="42"/>
    </row>
    <row r="595" spans="5:7" ht="26.25" customHeight="1" x14ac:dyDescent="0.35">
      <c r="E595" s="42"/>
      <c r="G595" s="42"/>
    </row>
    <row r="596" spans="5:7" ht="26.25" customHeight="1" x14ac:dyDescent="0.35">
      <c r="E596" s="42"/>
      <c r="G596" s="42"/>
    </row>
    <row r="597" spans="5:7" ht="26.25" customHeight="1" x14ac:dyDescent="0.35">
      <c r="E597" s="42"/>
      <c r="G597" s="42"/>
    </row>
    <row r="598" spans="5:7" ht="26.25" customHeight="1" x14ac:dyDescent="0.35">
      <c r="E598" s="42"/>
      <c r="G598" s="42"/>
    </row>
    <row r="599" spans="5:7" ht="26.25" customHeight="1" x14ac:dyDescent="0.35">
      <c r="E599" s="42"/>
      <c r="G599" s="42"/>
    </row>
    <row r="600" spans="5:7" ht="26.25" customHeight="1" x14ac:dyDescent="0.35">
      <c r="E600" s="42"/>
      <c r="G600" s="42"/>
    </row>
    <row r="601" spans="5:7" ht="26.25" customHeight="1" x14ac:dyDescent="0.35">
      <c r="E601" s="42"/>
      <c r="G601" s="42"/>
    </row>
    <row r="602" spans="5:7" ht="26.25" customHeight="1" x14ac:dyDescent="0.35">
      <c r="E602" s="42"/>
      <c r="G602" s="42"/>
    </row>
    <row r="603" spans="5:7" ht="26.25" customHeight="1" x14ac:dyDescent="0.35">
      <c r="E603" s="42"/>
      <c r="G603" s="42"/>
    </row>
    <row r="604" spans="5:7" ht="26.25" customHeight="1" x14ac:dyDescent="0.35">
      <c r="E604" s="42"/>
      <c r="G604" s="42"/>
    </row>
    <row r="605" spans="5:7" ht="26.25" customHeight="1" x14ac:dyDescent="0.35">
      <c r="E605" s="42"/>
      <c r="G605" s="42"/>
    </row>
    <row r="606" spans="5:7" ht="26.25" customHeight="1" x14ac:dyDescent="0.35">
      <c r="E606" s="42"/>
      <c r="G606" s="42"/>
    </row>
    <row r="607" spans="5:7" ht="26.25" customHeight="1" x14ac:dyDescent="0.35">
      <c r="E607" s="42"/>
      <c r="G607" s="42"/>
    </row>
    <row r="608" spans="5:7" ht="26.25" customHeight="1" x14ac:dyDescent="0.35">
      <c r="E608" s="42"/>
      <c r="G608" s="42"/>
    </row>
    <row r="609" spans="5:7" ht="26.25" customHeight="1" x14ac:dyDescent="0.35">
      <c r="E609" s="42"/>
      <c r="G609" s="42"/>
    </row>
    <row r="610" spans="5:7" ht="26.25" customHeight="1" x14ac:dyDescent="0.35">
      <c r="E610" s="42"/>
      <c r="G610" s="42"/>
    </row>
    <row r="611" spans="5:7" ht="26.25" customHeight="1" x14ac:dyDescent="0.35">
      <c r="E611" s="42"/>
      <c r="G611" s="42"/>
    </row>
    <row r="612" spans="5:7" ht="26.25" customHeight="1" x14ac:dyDescent="0.35">
      <c r="E612" s="42"/>
      <c r="G612" s="42"/>
    </row>
    <row r="613" spans="5:7" ht="26.25" customHeight="1" x14ac:dyDescent="0.35">
      <c r="E613" s="42"/>
      <c r="G613" s="42"/>
    </row>
    <row r="614" spans="5:7" ht="26.25" customHeight="1" x14ac:dyDescent="0.35">
      <c r="E614" s="42"/>
      <c r="G614" s="42"/>
    </row>
    <row r="615" spans="5:7" ht="26.25" customHeight="1" x14ac:dyDescent="0.35">
      <c r="E615" s="42"/>
      <c r="G615" s="42"/>
    </row>
    <row r="616" spans="5:7" ht="26.25" customHeight="1" x14ac:dyDescent="0.35">
      <c r="E616" s="42"/>
      <c r="G616" s="42"/>
    </row>
    <row r="617" spans="5:7" ht="26.25" customHeight="1" x14ac:dyDescent="0.35">
      <c r="E617" s="42"/>
      <c r="G617" s="42"/>
    </row>
    <row r="618" spans="5:7" ht="26.25" customHeight="1" x14ac:dyDescent="0.35">
      <c r="E618" s="42"/>
      <c r="G618" s="42"/>
    </row>
    <row r="619" spans="5:7" ht="26.25" customHeight="1" x14ac:dyDescent="0.35">
      <c r="E619" s="42"/>
      <c r="G619" s="42"/>
    </row>
    <row r="620" spans="5:7" ht="26.25" customHeight="1" x14ac:dyDescent="0.35">
      <c r="E620" s="42"/>
      <c r="G620" s="42"/>
    </row>
    <row r="621" spans="5:7" ht="26.25" customHeight="1" x14ac:dyDescent="0.35">
      <c r="E621" s="42"/>
      <c r="G621" s="42"/>
    </row>
    <row r="622" spans="5:7" ht="26.25" customHeight="1" x14ac:dyDescent="0.35">
      <c r="E622" s="42"/>
      <c r="G622" s="42"/>
    </row>
    <row r="623" spans="5:7" ht="26.25" customHeight="1" x14ac:dyDescent="0.35">
      <c r="E623" s="42"/>
      <c r="G623" s="42"/>
    </row>
    <row r="624" spans="5:7" ht="26.25" customHeight="1" x14ac:dyDescent="0.35">
      <c r="E624" s="42"/>
      <c r="G624" s="42"/>
    </row>
    <row r="625" spans="5:7" ht="26.25" customHeight="1" x14ac:dyDescent="0.35">
      <c r="E625" s="42"/>
      <c r="G625" s="42"/>
    </row>
    <row r="626" spans="5:7" ht="26.25" customHeight="1" x14ac:dyDescent="0.35">
      <c r="E626" s="42"/>
      <c r="G626" s="42"/>
    </row>
    <row r="627" spans="5:7" ht="26.25" customHeight="1" x14ac:dyDescent="0.35">
      <c r="E627" s="42"/>
      <c r="G627" s="42"/>
    </row>
    <row r="628" spans="5:7" ht="26.25" customHeight="1" x14ac:dyDescent="0.35">
      <c r="E628" s="42"/>
      <c r="G628" s="42"/>
    </row>
    <row r="629" spans="5:7" ht="26.25" customHeight="1" x14ac:dyDescent="0.35">
      <c r="E629" s="42"/>
      <c r="G629" s="42"/>
    </row>
    <row r="630" spans="5:7" ht="26.25" customHeight="1" x14ac:dyDescent="0.35">
      <c r="E630" s="42"/>
      <c r="G630" s="42"/>
    </row>
    <row r="631" spans="5:7" ht="26.25" customHeight="1" x14ac:dyDescent="0.35">
      <c r="E631" s="42"/>
      <c r="G631" s="42"/>
    </row>
    <row r="632" spans="5:7" ht="26.25" customHeight="1" x14ac:dyDescent="0.35">
      <c r="E632" s="42"/>
      <c r="G632" s="42"/>
    </row>
    <row r="633" spans="5:7" ht="26.25" customHeight="1" x14ac:dyDescent="0.35">
      <c r="E633" s="42"/>
      <c r="G633" s="42"/>
    </row>
    <row r="634" spans="5:7" ht="26.25" customHeight="1" x14ac:dyDescent="0.35">
      <c r="E634" s="42"/>
      <c r="G634" s="42"/>
    </row>
    <row r="635" spans="5:7" ht="26.25" customHeight="1" x14ac:dyDescent="0.35">
      <c r="E635" s="42"/>
      <c r="G635" s="42"/>
    </row>
    <row r="636" spans="5:7" ht="26.25" customHeight="1" x14ac:dyDescent="0.35">
      <c r="E636" s="42"/>
      <c r="G636" s="42"/>
    </row>
    <row r="637" spans="5:7" ht="26.25" customHeight="1" x14ac:dyDescent="0.35">
      <c r="E637" s="42"/>
      <c r="G637" s="42"/>
    </row>
    <row r="638" spans="5:7" ht="26.25" customHeight="1" x14ac:dyDescent="0.35">
      <c r="E638" s="42"/>
      <c r="G638" s="42"/>
    </row>
    <row r="639" spans="5:7" ht="26.25" customHeight="1" x14ac:dyDescent="0.35">
      <c r="E639" s="42"/>
      <c r="G639" s="42"/>
    </row>
    <row r="640" spans="5:7" ht="26.25" customHeight="1" x14ac:dyDescent="0.35">
      <c r="E640" s="42"/>
      <c r="G640" s="42"/>
    </row>
    <row r="641" spans="5:7" ht="26.25" customHeight="1" x14ac:dyDescent="0.35">
      <c r="E641" s="42"/>
      <c r="G641" s="42"/>
    </row>
    <row r="642" spans="5:7" ht="26.25" customHeight="1" x14ac:dyDescent="0.35">
      <c r="E642" s="42"/>
      <c r="G642" s="42"/>
    </row>
    <row r="643" spans="5:7" ht="26.25" customHeight="1" x14ac:dyDescent="0.35">
      <c r="E643" s="42"/>
      <c r="G643" s="42"/>
    </row>
    <row r="644" spans="5:7" ht="26.25" customHeight="1" x14ac:dyDescent="0.35">
      <c r="E644" s="42"/>
      <c r="G644" s="42"/>
    </row>
    <row r="645" spans="5:7" ht="26.25" customHeight="1" x14ac:dyDescent="0.35">
      <c r="E645" s="42"/>
      <c r="G645" s="42"/>
    </row>
    <row r="646" spans="5:7" ht="26.25" customHeight="1" x14ac:dyDescent="0.35">
      <c r="E646" s="42"/>
      <c r="G646" s="42"/>
    </row>
    <row r="647" spans="5:7" ht="26.25" customHeight="1" x14ac:dyDescent="0.35">
      <c r="E647" s="42"/>
      <c r="G647" s="42"/>
    </row>
    <row r="648" spans="5:7" ht="26.25" customHeight="1" x14ac:dyDescent="0.35">
      <c r="E648" s="42"/>
      <c r="G648" s="42"/>
    </row>
    <row r="649" spans="5:7" ht="26.25" customHeight="1" x14ac:dyDescent="0.35">
      <c r="E649" s="42"/>
      <c r="G649" s="42"/>
    </row>
    <row r="650" spans="5:7" ht="26.25" customHeight="1" x14ac:dyDescent="0.35">
      <c r="E650" s="42"/>
      <c r="G650" s="42"/>
    </row>
    <row r="651" spans="5:7" ht="26.25" customHeight="1" x14ac:dyDescent="0.35">
      <c r="E651" s="42"/>
      <c r="G651" s="42"/>
    </row>
    <row r="652" spans="5:7" ht="26.25" customHeight="1" x14ac:dyDescent="0.35">
      <c r="E652" s="42"/>
      <c r="G652" s="42"/>
    </row>
    <row r="653" spans="5:7" ht="26.25" customHeight="1" x14ac:dyDescent="0.35">
      <c r="E653" s="42"/>
      <c r="G653" s="42"/>
    </row>
    <row r="654" spans="5:7" ht="26.25" customHeight="1" x14ac:dyDescent="0.35">
      <c r="E654" s="42"/>
      <c r="G654" s="42"/>
    </row>
    <row r="655" spans="5:7" ht="26.25" customHeight="1" x14ac:dyDescent="0.35">
      <c r="E655" s="42"/>
      <c r="G655" s="42"/>
    </row>
    <row r="656" spans="5:7" ht="26.25" customHeight="1" x14ac:dyDescent="0.35">
      <c r="E656" s="42"/>
      <c r="G656" s="42"/>
    </row>
    <row r="657" spans="5:7" ht="26.25" customHeight="1" x14ac:dyDescent="0.35">
      <c r="E657" s="42"/>
      <c r="G657" s="42"/>
    </row>
    <row r="658" spans="5:7" ht="26.25" customHeight="1" x14ac:dyDescent="0.35">
      <c r="E658" s="42"/>
      <c r="G658" s="42"/>
    </row>
    <row r="659" spans="5:7" ht="26.25" customHeight="1" x14ac:dyDescent="0.35">
      <c r="E659" s="42"/>
      <c r="G659" s="42"/>
    </row>
    <row r="660" spans="5:7" ht="26.25" customHeight="1" x14ac:dyDescent="0.35">
      <c r="E660" s="42"/>
      <c r="G660" s="42"/>
    </row>
    <row r="661" spans="5:7" ht="26.25" customHeight="1" x14ac:dyDescent="0.35">
      <c r="E661" s="42"/>
      <c r="G661" s="42"/>
    </row>
    <row r="662" spans="5:7" ht="26.25" customHeight="1" x14ac:dyDescent="0.35">
      <c r="E662" s="42"/>
      <c r="G662" s="42"/>
    </row>
    <row r="663" spans="5:7" ht="26.25" customHeight="1" x14ac:dyDescent="0.35">
      <c r="E663" s="42"/>
      <c r="G663" s="42"/>
    </row>
    <row r="664" spans="5:7" ht="26.25" customHeight="1" x14ac:dyDescent="0.35">
      <c r="E664" s="42"/>
      <c r="G664" s="42"/>
    </row>
    <row r="665" spans="5:7" ht="26.25" customHeight="1" x14ac:dyDescent="0.35">
      <c r="E665" s="42"/>
      <c r="G665" s="42"/>
    </row>
    <row r="666" spans="5:7" ht="26.25" customHeight="1" x14ac:dyDescent="0.35">
      <c r="E666" s="42"/>
      <c r="G666" s="42"/>
    </row>
    <row r="667" spans="5:7" ht="26.25" customHeight="1" x14ac:dyDescent="0.35">
      <c r="E667" s="42"/>
      <c r="G667" s="42"/>
    </row>
    <row r="668" spans="5:7" ht="26.25" customHeight="1" x14ac:dyDescent="0.35">
      <c r="E668" s="42"/>
      <c r="G668" s="42"/>
    </row>
    <row r="669" spans="5:7" ht="26.25" customHeight="1" x14ac:dyDescent="0.35">
      <c r="E669" s="42"/>
      <c r="G669" s="42"/>
    </row>
    <row r="670" spans="5:7" ht="26.25" customHeight="1" x14ac:dyDescent="0.35">
      <c r="E670" s="42"/>
      <c r="G670" s="42"/>
    </row>
    <row r="671" spans="5:7" ht="26.25" customHeight="1" x14ac:dyDescent="0.35">
      <c r="E671" s="42"/>
      <c r="G671" s="42"/>
    </row>
    <row r="672" spans="5:7" ht="26.25" customHeight="1" x14ac:dyDescent="0.35">
      <c r="E672" s="42"/>
      <c r="G672" s="42"/>
    </row>
    <row r="673" spans="5:7" ht="26.25" customHeight="1" x14ac:dyDescent="0.35">
      <c r="E673" s="42"/>
      <c r="G673" s="42"/>
    </row>
    <row r="674" spans="5:7" ht="26.25" customHeight="1" x14ac:dyDescent="0.35">
      <c r="E674" s="42"/>
      <c r="G674" s="42"/>
    </row>
    <row r="675" spans="5:7" ht="26.25" customHeight="1" x14ac:dyDescent="0.35">
      <c r="E675" s="42"/>
      <c r="G675" s="42"/>
    </row>
    <row r="676" spans="5:7" ht="26.25" customHeight="1" x14ac:dyDescent="0.35">
      <c r="E676" s="42"/>
      <c r="G676" s="42"/>
    </row>
    <row r="677" spans="5:7" ht="26.25" customHeight="1" x14ac:dyDescent="0.35">
      <c r="E677" s="42"/>
      <c r="G677" s="42"/>
    </row>
    <row r="678" spans="5:7" ht="26.25" customHeight="1" x14ac:dyDescent="0.35">
      <c r="E678" s="42"/>
      <c r="G678" s="42"/>
    </row>
    <row r="679" spans="5:7" ht="26.25" customHeight="1" x14ac:dyDescent="0.35">
      <c r="E679" s="42"/>
      <c r="G679" s="42"/>
    </row>
    <row r="680" spans="5:7" ht="26.25" customHeight="1" x14ac:dyDescent="0.35">
      <c r="E680" s="42"/>
      <c r="G680" s="42"/>
    </row>
    <row r="681" spans="5:7" ht="26.25" customHeight="1" x14ac:dyDescent="0.35">
      <c r="E681" s="42"/>
      <c r="G681" s="42"/>
    </row>
    <row r="682" spans="5:7" ht="26.25" customHeight="1" x14ac:dyDescent="0.35">
      <c r="E682" s="42"/>
      <c r="G682" s="42"/>
    </row>
    <row r="683" spans="5:7" ht="26.25" customHeight="1" x14ac:dyDescent="0.35">
      <c r="E683" s="42"/>
      <c r="G683" s="42"/>
    </row>
    <row r="684" spans="5:7" ht="26.25" customHeight="1" x14ac:dyDescent="0.35">
      <c r="E684" s="42"/>
      <c r="G684" s="42"/>
    </row>
    <row r="685" spans="5:7" ht="26.25" customHeight="1" x14ac:dyDescent="0.35">
      <c r="E685" s="42"/>
      <c r="G685" s="42"/>
    </row>
    <row r="686" spans="5:7" ht="26.25" customHeight="1" x14ac:dyDescent="0.35">
      <c r="E686" s="42"/>
      <c r="G686" s="42"/>
    </row>
    <row r="687" spans="5:7" ht="26.25" customHeight="1" x14ac:dyDescent="0.35">
      <c r="E687" s="42"/>
      <c r="G687" s="42"/>
    </row>
    <row r="688" spans="5:7" ht="26.25" customHeight="1" x14ac:dyDescent="0.35">
      <c r="E688" s="42"/>
      <c r="G688" s="42"/>
    </row>
    <row r="689" spans="5:7" ht="26.25" customHeight="1" x14ac:dyDescent="0.35">
      <c r="E689" s="42"/>
      <c r="G689" s="42"/>
    </row>
    <row r="690" spans="5:7" ht="26.25" customHeight="1" x14ac:dyDescent="0.35">
      <c r="E690" s="42"/>
      <c r="G690" s="42"/>
    </row>
    <row r="691" spans="5:7" ht="26.25" customHeight="1" x14ac:dyDescent="0.35">
      <c r="E691" s="42"/>
      <c r="G691" s="42"/>
    </row>
    <row r="692" spans="5:7" ht="26.25" customHeight="1" x14ac:dyDescent="0.35">
      <c r="E692" s="42"/>
      <c r="G692" s="42"/>
    </row>
    <row r="693" spans="5:7" ht="26.25" customHeight="1" x14ac:dyDescent="0.35">
      <c r="E693" s="42"/>
      <c r="G693" s="42"/>
    </row>
    <row r="694" spans="5:7" ht="26.25" customHeight="1" x14ac:dyDescent="0.35">
      <c r="E694" s="42"/>
      <c r="G694" s="42"/>
    </row>
    <row r="695" spans="5:7" ht="26.25" customHeight="1" x14ac:dyDescent="0.35">
      <c r="E695" s="42"/>
      <c r="G695" s="42"/>
    </row>
    <row r="696" spans="5:7" ht="26.25" customHeight="1" x14ac:dyDescent="0.35">
      <c r="E696" s="42"/>
      <c r="G696" s="42"/>
    </row>
    <row r="697" spans="5:7" ht="26.25" customHeight="1" x14ac:dyDescent="0.35">
      <c r="E697" s="42"/>
      <c r="G697" s="42"/>
    </row>
    <row r="698" spans="5:7" ht="26.25" customHeight="1" x14ac:dyDescent="0.35">
      <c r="E698" s="42"/>
      <c r="G698" s="42"/>
    </row>
    <row r="699" spans="5:7" ht="26.25" customHeight="1" x14ac:dyDescent="0.35">
      <c r="E699" s="42"/>
      <c r="G699" s="42"/>
    </row>
    <row r="700" spans="5:7" ht="26.25" customHeight="1" x14ac:dyDescent="0.35">
      <c r="E700" s="42"/>
      <c r="G700" s="42"/>
    </row>
    <row r="701" spans="5:7" ht="26.25" customHeight="1" x14ac:dyDescent="0.35">
      <c r="E701" s="42"/>
      <c r="G701" s="42"/>
    </row>
    <row r="702" spans="5:7" ht="26.25" customHeight="1" x14ac:dyDescent="0.35">
      <c r="E702" s="42"/>
      <c r="G702" s="42"/>
    </row>
    <row r="703" spans="5:7" ht="26.25" customHeight="1" x14ac:dyDescent="0.35">
      <c r="E703" s="42"/>
      <c r="G703" s="42"/>
    </row>
    <row r="704" spans="5:7" ht="26.25" customHeight="1" x14ac:dyDescent="0.35">
      <c r="E704" s="42"/>
      <c r="G704" s="42"/>
    </row>
    <row r="705" spans="5:7" ht="26.25" customHeight="1" x14ac:dyDescent="0.35">
      <c r="E705" s="42"/>
      <c r="G705" s="42"/>
    </row>
    <row r="706" spans="5:7" ht="26.25" customHeight="1" x14ac:dyDescent="0.35">
      <c r="E706" s="42"/>
      <c r="G706" s="42"/>
    </row>
    <row r="707" spans="5:7" ht="26.25" customHeight="1" x14ac:dyDescent="0.35">
      <c r="E707" s="42"/>
      <c r="G707" s="42"/>
    </row>
    <row r="708" spans="5:7" ht="26.25" customHeight="1" x14ac:dyDescent="0.35">
      <c r="E708" s="42"/>
      <c r="G708" s="42"/>
    </row>
    <row r="709" spans="5:7" ht="26.25" customHeight="1" x14ac:dyDescent="0.35">
      <c r="E709" s="42"/>
      <c r="G709" s="42"/>
    </row>
    <row r="710" spans="5:7" ht="26.25" customHeight="1" x14ac:dyDescent="0.35">
      <c r="E710" s="42"/>
      <c r="G710" s="42"/>
    </row>
    <row r="711" spans="5:7" ht="26.25" customHeight="1" x14ac:dyDescent="0.35">
      <c r="E711" s="42"/>
      <c r="G711" s="42"/>
    </row>
    <row r="712" spans="5:7" ht="26.25" customHeight="1" x14ac:dyDescent="0.35">
      <c r="E712" s="42"/>
      <c r="G712" s="42"/>
    </row>
    <row r="713" spans="5:7" ht="26.25" customHeight="1" x14ac:dyDescent="0.35">
      <c r="E713" s="42"/>
      <c r="G713" s="42"/>
    </row>
    <row r="714" spans="5:7" ht="26.25" customHeight="1" x14ac:dyDescent="0.35">
      <c r="E714" s="42"/>
      <c r="G714" s="42"/>
    </row>
    <row r="715" spans="5:7" ht="26.25" customHeight="1" x14ac:dyDescent="0.35">
      <c r="E715" s="42"/>
      <c r="G715" s="42"/>
    </row>
    <row r="716" spans="5:7" ht="26.25" customHeight="1" x14ac:dyDescent="0.35">
      <c r="E716" s="42"/>
      <c r="G716" s="42"/>
    </row>
    <row r="717" spans="5:7" ht="26.25" customHeight="1" x14ac:dyDescent="0.35">
      <c r="E717" s="42"/>
      <c r="G717" s="42"/>
    </row>
    <row r="718" spans="5:7" ht="26.25" customHeight="1" x14ac:dyDescent="0.35">
      <c r="E718" s="42"/>
      <c r="G718" s="42"/>
    </row>
    <row r="719" spans="5:7" ht="26.25" customHeight="1" x14ac:dyDescent="0.35">
      <c r="E719" s="42"/>
      <c r="G719" s="42"/>
    </row>
    <row r="720" spans="5:7" ht="26.25" customHeight="1" x14ac:dyDescent="0.35">
      <c r="E720" s="42"/>
      <c r="G720" s="42"/>
    </row>
    <row r="721" spans="5:7" ht="26.25" customHeight="1" x14ac:dyDescent="0.35">
      <c r="E721" s="42"/>
      <c r="G721" s="42"/>
    </row>
    <row r="722" spans="5:7" ht="26.25" customHeight="1" x14ac:dyDescent="0.35">
      <c r="E722" s="42"/>
      <c r="G722" s="42"/>
    </row>
    <row r="723" spans="5:7" ht="26.25" customHeight="1" x14ac:dyDescent="0.35">
      <c r="E723" s="42"/>
      <c r="G723" s="42"/>
    </row>
    <row r="724" spans="5:7" ht="26.25" customHeight="1" x14ac:dyDescent="0.35">
      <c r="E724" s="42"/>
      <c r="G724" s="42"/>
    </row>
    <row r="725" spans="5:7" ht="26.25" customHeight="1" x14ac:dyDescent="0.35">
      <c r="E725" s="42"/>
      <c r="G725" s="42"/>
    </row>
    <row r="726" spans="5:7" ht="26.25" customHeight="1" x14ac:dyDescent="0.35">
      <c r="E726" s="42"/>
      <c r="G726" s="42"/>
    </row>
    <row r="727" spans="5:7" ht="26.25" customHeight="1" x14ac:dyDescent="0.35">
      <c r="E727" s="42"/>
      <c r="G727" s="42"/>
    </row>
    <row r="728" spans="5:7" ht="26.25" customHeight="1" x14ac:dyDescent="0.35">
      <c r="E728" s="42"/>
      <c r="G728" s="42"/>
    </row>
    <row r="729" spans="5:7" ht="26.25" customHeight="1" x14ac:dyDescent="0.35">
      <c r="E729" s="42"/>
      <c r="G729" s="42"/>
    </row>
    <row r="730" spans="5:7" ht="26.25" customHeight="1" x14ac:dyDescent="0.35">
      <c r="E730" s="42"/>
      <c r="G730" s="42"/>
    </row>
    <row r="731" spans="5:7" ht="26.25" customHeight="1" x14ac:dyDescent="0.35">
      <c r="E731" s="42"/>
      <c r="G731" s="42"/>
    </row>
    <row r="732" spans="5:7" ht="26.25" customHeight="1" x14ac:dyDescent="0.35">
      <c r="E732" s="42"/>
      <c r="G732" s="42"/>
    </row>
    <row r="733" spans="5:7" ht="26.25" customHeight="1" x14ac:dyDescent="0.35">
      <c r="E733" s="42"/>
      <c r="G733" s="42"/>
    </row>
    <row r="734" spans="5:7" ht="26.25" customHeight="1" x14ac:dyDescent="0.35">
      <c r="E734" s="42"/>
      <c r="G734" s="42"/>
    </row>
    <row r="735" spans="5:7" ht="26.25" customHeight="1" x14ac:dyDescent="0.35">
      <c r="E735" s="42"/>
      <c r="G735" s="42"/>
    </row>
    <row r="736" spans="5:7" ht="26.25" customHeight="1" x14ac:dyDescent="0.35">
      <c r="E736" s="42"/>
      <c r="G736" s="42"/>
    </row>
    <row r="737" spans="5:7" ht="26.25" customHeight="1" x14ac:dyDescent="0.35">
      <c r="E737" s="42"/>
      <c r="G737" s="42"/>
    </row>
    <row r="738" spans="5:7" ht="26.25" customHeight="1" x14ac:dyDescent="0.35">
      <c r="E738" s="42"/>
      <c r="G738" s="42"/>
    </row>
    <row r="739" spans="5:7" ht="26.25" customHeight="1" x14ac:dyDescent="0.35">
      <c r="E739" s="42"/>
      <c r="G739" s="42"/>
    </row>
    <row r="740" spans="5:7" ht="26.25" customHeight="1" x14ac:dyDescent="0.35">
      <c r="E740" s="42"/>
      <c r="G740" s="42"/>
    </row>
    <row r="741" spans="5:7" ht="26.25" customHeight="1" x14ac:dyDescent="0.35">
      <c r="E741" s="42"/>
      <c r="G741" s="42"/>
    </row>
    <row r="742" spans="5:7" ht="26.25" customHeight="1" x14ac:dyDescent="0.35">
      <c r="E742" s="42"/>
      <c r="G742" s="42"/>
    </row>
    <row r="743" spans="5:7" ht="26.25" customHeight="1" x14ac:dyDescent="0.35">
      <c r="E743" s="42"/>
      <c r="G743" s="42"/>
    </row>
    <row r="744" spans="5:7" ht="26.25" customHeight="1" x14ac:dyDescent="0.35">
      <c r="E744" s="42"/>
      <c r="G744" s="42"/>
    </row>
    <row r="745" spans="5:7" ht="26.25" customHeight="1" x14ac:dyDescent="0.35">
      <c r="E745" s="42"/>
      <c r="G745" s="42"/>
    </row>
    <row r="746" spans="5:7" ht="26.25" customHeight="1" x14ac:dyDescent="0.35">
      <c r="E746" s="42"/>
      <c r="G746" s="42"/>
    </row>
    <row r="747" spans="5:7" ht="26.25" customHeight="1" x14ac:dyDescent="0.35">
      <c r="E747" s="42"/>
      <c r="G747" s="42"/>
    </row>
    <row r="748" spans="5:7" ht="26.25" customHeight="1" x14ac:dyDescent="0.35">
      <c r="E748" s="42"/>
      <c r="G748" s="42"/>
    </row>
    <row r="749" spans="5:7" ht="26.25" customHeight="1" x14ac:dyDescent="0.35">
      <c r="E749" s="42"/>
      <c r="G749" s="42"/>
    </row>
    <row r="750" spans="5:7" ht="26.25" customHeight="1" x14ac:dyDescent="0.35">
      <c r="E750" s="42"/>
      <c r="G750" s="42"/>
    </row>
    <row r="751" spans="5:7" ht="26.25" customHeight="1" x14ac:dyDescent="0.35">
      <c r="E751" s="42"/>
      <c r="G751" s="42"/>
    </row>
    <row r="752" spans="5:7" ht="26.25" customHeight="1" x14ac:dyDescent="0.35">
      <c r="E752" s="42"/>
      <c r="G752" s="42"/>
    </row>
    <row r="753" spans="5:7" ht="26.25" customHeight="1" x14ac:dyDescent="0.35">
      <c r="E753" s="42"/>
      <c r="G753" s="42"/>
    </row>
    <row r="754" spans="5:7" ht="26.25" customHeight="1" x14ac:dyDescent="0.35">
      <c r="E754" s="42"/>
      <c r="G754" s="42"/>
    </row>
    <row r="755" spans="5:7" ht="26.25" customHeight="1" x14ac:dyDescent="0.35">
      <c r="E755" s="42"/>
      <c r="G755" s="42"/>
    </row>
    <row r="756" spans="5:7" ht="26.25" customHeight="1" x14ac:dyDescent="0.35">
      <c r="E756" s="42"/>
      <c r="G756" s="42"/>
    </row>
    <row r="757" spans="5:7" ht="26.25" customHeight="1" x14ac:dyDescent="0.35">
      <c r="E757" s="42"/>
      <c r="G757" s="42"/>
    </row>
    <row r="758" spans="5:7" ht="26.25" customHeight="1" x14ac:dyDescent="0.35">
      <c r="E758" s="42"/>
      <c r="G758" s="42"/>
    </row>
    <row r="759" spans="5:7" ht="26.25" customHeight="1" x14ac:dyDescent="0.35">
      <c r="E759" s="42"/>
      <c r="G759" s="42"/>
    </row>
    <row r="760" spans="5:7" ht="26.25" customHeight="1" x14ac:dyDescent="0.35">
      <c r="E760" s="42"/>
      <c r="G760" s="42"/>
    </row>
    <row r="761" spans="5:7" ht="26.25" customHeight="1" x14ac:dyDescent="0.35">
      <c r="E761" s="42"/>
      <c r="G761" s="42"/>
    </row>
    <row r="762" spans="5:7" ht="26.25" customHeight="1" x14ac:dyDescent="0.35">
      <c r="E762" s="42"/>
      <c r="G762" s="42"/>
    </row>
    <row r="763" spans="5:7" ht="26.25" customHeight="1" x14ac:dyDescent="0.35">
      <c r="E763" s="42"/>
      <c r="G763" s="42"/>
    </row>
    <row r="764" spans="5:7" ht="26.25" customHeight="1" x14ac:dyDescent="0.35">
      <c r="E764" s="42"/>
      <c r="G764" s="42"/>
    </row>
    <row r="765" spans="5:7" ht="26.25" customHeight="1" x14ac:dyDescent="0.35">
      <c r="E765" s="42"/>
      <c r="G765" s="42"/>
    </row>
    <row r="766" spans="5:7" ht="26.25" customHeight="1" x14ac:dyDescent="0.35">
      <c r="E766" s="42"/>
      <c r="G766" s="42"/>
    </row>
    <row r="767" spans="5:7" ht="26.25" customHeight="1" x14ac:dyDescent="0.35">
      <c r="E767" s="42"/>
      <c r="G767" s="42"/>
    </row>
    <row r="768" spans="5:7" ht="26.25" customHeight="1" x14ac:dyDescent="0.35">
      <c r="E768" s="42"/>
      <c r="G768" s="42"/>
    </row>
    <row r="769" spans="5:7" ht="26.25" customHeight="1" x14ac:dyDescent="0.35">
      <c r="E769" s="42"/>
      <c r="G769" s="42"/>
    </row>
    <row r="770" spans="5:7" ht="26.25" customHeight="1" x14ac:dyDescent="0.35">
      <c r="E770" s="42"/>
      <c r="G770" s="42"/>
    </row>
    <row r="771" spans="5:7" ht="26.25" customHeight="1" x14ac:dyDescent="0.35">
      <c r="E771" s="42"/>
      <c r="G771" s="42"/>
    </row>
    <row r="772" spans="5:7" ht="26.25" customHeight="1" x14ac:dyDescent="0.35">
      <c r="E772" s="42"/>
      <c r="G772" s="42"/>
    </row>
    <row r="773" spans="5:7" ht="26.25" customHeight="1" x14ac:dyDescent="0.35">
      <c r="E773" s="42"/>
      <c r="G773" s="42"/>
    </row>
    <row r="774" spans="5:7" ht="26.25" customHeight="1" x14ac:dyDescent="0.35">
      <c r="E774" s="42"/>
      <c r="G774" s="42"/>
    </row>
    <row r="775" spans="5:7" ht="26.25" customHeight="1" x14ac:dyDescent="0.35">
      <c r="E775" s="42"/>
      <c r="G775" s="42"/>
    </row>
    <row r="776" spans="5:7" ht="26.25" customHeight="1" x14ac:dyDescent="0.35">
      <c r="E776" s="42"/>
      <c r="G776" s="42"/>
    </row>
    <row r="777" spans="5:7" ht="26.25" customHeight="1" x14ac:dyDescent="0.35">
      <c r="E777" s="42"/>
      <c r="G777" s="42"/>
    </row>
    <row r="778" spans="5:7" ht="26.25" customHeight="1" x14ac:dyDescent="0.35">
      <c r="E778" s="42"/>
      <c r="G778" s="42"/>
    </row>
    <row r="779" spans="5:7" ht="26.25" customHeight="1" x14ac:dyDescent="0.35">
      <c r="E779" s="42"/>
      <c r="G779" s="42"/>
    </row>
    <row r="780" spans="5:7" ht="26.25" customHeight="1" x14ac:dyDescent="0.35">
      <c r="E780" s="42"/>
      <c r="G780" s="42"/>
    </row>
    <row r="781" spans="5:7" ht="26.25" customHeight="1" x14ac:dyDescent="0.35">
      <c r="E781" s="42"/>
      <c r="G781" s="42"/>
    </row>
    <row r="782" spans="5:7" ht="26.25" customHeight="1" x14ac:dyDescent="0.35">
      <c r="E782" s="42"/>
      <c r="G782" s="42"/>
    </row>
    <row r="783" spans="5:7" ht="26.25" customHeight="1" x14ac:dyDescent="0.35">
      <c r="E783" s="42"/>
      <c r="G783" s="42"/>
    </row>
    <row r="784" spans="5:7" ht="26.25" customHeight="1" x14ac:dyDescent="0.35">
      <c r="E784" s="42"/>
      <c r="G784" s="42"/>
    </row>
    <row r="785" spans="5:7" ht="26.25" customHeight="1" x14ac:dyDescent="0.35">
      <c r="E785" s="42"/>
      <c r="G785" s="42"/>
    </row>
    <row r="786" spans="5:7" ht="26.25" customHeight="1" x14ac:dyDescent="0.35">
      <c r="E786" s="42"/>
      <c r="G786" s="42"/>
    </row>
    <row r="787" spans="5:7" ht="26.25" customHeight="1" x14ac:dyDescent="0.35">
      <c r="E787" s="42"/>
      <c r="G787" s="42"/>
    </row>
    <row r="788" spans="5:7" ht="26.25" customHeight="1" x14ac:dyDescent="0.35">
      <c r="E788" s="42"/>
      <c r="G788" s="42"/>
    </row>
    <row r="789" spans="5:7" ht="26.25" customHeight="1" x14ac:dyDescent="0.35">
      <c r="E789" s="42"/>
      <c r="G789" s="42"/>
    </row>
    <row r="790" spans="5:7" ht="26.25" customHeight="1" x14ac:dyDescent="0.35">
      <c r="E790" s="42"/>
      <c r="G790" s="42"/>
    </row>
    <row r="791" spans="5:7" ht="26.25" customHeight="1" x14ac:dyDescent="0.35">
      <c r="E791" s="42"/>
      <c r="G791" s="42"/>
    </row>
    <row r="792" spans="5:7" ht="26.25" customHeight="1" x14ac:dyDescent="0.35">
      <c r="E792" s="42"/>
      <c r="G792" s="42"/>
    </row>
    <row r="793" spans="5:7" ht="26.25" customHeight="1" x14ac:dyDescent="0.35">
      <c r="E793" s="42"/>
      <c r="G793" s="42"/>
    </row>
    <row r="794" spans="5:7" ht="26.25" customHeight="1" x14ac:dyDescent="0.35">
      <c r="E794" s="42"/>
      <c r="G794" s="42"/>
    </row>
    <row r="795" spans="5:7" ht="26.25" customHeight="1" x14ac:dyDescent="0.35">
      <c r="E795" s="42"/>
      <c r="G795" s="42"/>
    </row>
    <row r="796" spans="5:7" ht="26.25" customHeight="1" x14ac:dyDescent="0.35">
      <c r="E796" s="42"/>
      <c r="G796" s="42"/>
    </row>
    <row r="797" spans="5:7" ht="26.25" customHeight="1" x14ac:dyDescent="0.35">
      <c r="E797" s="42"/>
      <c r="G797" s="42"/>
    </row>
    <row r="798" spans="5:7" ht="26.25" customHeight="1" x14ac:dyDescent="0.35">
      <c r="E798" s="42"/>
      <c r="G798" s="42"/>
    </row>
    <row r="799" spans="5:7" ht="26.25" customHeight="1" x14ac:dyDescent="0.35">
      <c r="E799" s="42"/>
      <c r="G799" s="42"/>
    </row>
    <row r="800" spans="5:7" ht="26.25" customHeight="1" x14ac:dyDescent="0.35">
      <c r="E800" s="42"/>
      <c r="G800" s="42"/>
    </row>
    <row r="801" spans="5:7" ht="26.25" customHeight="1" x14ac:dyDescent="0.35">
      <c r="E801" s="42"/>
      <c r="G801" s="42"/>
    </row>
    <row r="802" spans="5:7" ht="26.25" customHeight="1" x14ac:dyDescent="0.35">
      <c r="E802" s="42"/>
      <c r="G802" s="42"/>
    </row>
    <row r="803" spans="5:7" ht="26.25" customHeight="1" x14ac:dyDescent="0.35">
      <c r="E803" s="42"/>
      <c r="G803" s="42"/>
    </row>
    <row r="804" spans="5:7" ht="26.25" customHeight="1" x14ac:dyDescent="0.35">
      <c r="E804" s="42"/>
      <c r="G804" s="42"/>
    </row>
    <row r="805" spans="5:7" ht="26.25" customHeight="1" x14ac:dyDescent="0.35">
      <c r="E805" s="42"/>
      <c r="G805" s="42"/>
    </row>
    <row r="806" spans="5:7" ht="26.25" customHeight="1" x14ac:dyDescent="0.35">
      <c r="E806" s="42"/>
      <c r="G806" s="42"/>
    </row>
    <row r="807" spans="5:7" ht="26.25" customHeight="1" x14ac:dyDescent="0.35">
      <c r="E807" s="42"/>
      <c r="G807" s="42"/>
    </row>
    <row r="808" spans="5:7" ht="26.25" customHeight="1" x14ac:dyDescent="0.35">
      <c r="E808" s="42"/>
      <c r="G808" s="42"/>
    </row>
    <row r="809" spans="5:7" ht="26.25" customHeight="1" x14ac:dyDescent="0.35">
      <c r="E809" s="42"/>
      <c r="G809" s="42"/>
    </row>
    <row r="810" spans="5:7" ht="26.25" customHeight="1" x14ac:dyDescent="0.35">
      <c r="E810" s="42"/>
      <c r="G810" s="42"/>
    </row>
    <row r="811" spans="5:7" ht="26.25" customHeight="1" x14ac:dyDescent="0.35">
      <c r="E811" s="42"/>
      <c r="G811" s="42"/>
    </row>
    <row r="812" spans="5:7" ht="26.25" customHeight="1" x14ac:dyDescent="0.35">
      <c r="E812" s="42"/>
      <c r="G812" s="42"/>
    </row>
    <row r="813" spans="5:7" ht="26.25" customHeight="1" x14ac:dyDescent="0.35">
      <c r="E813" s="42"/>
      <c r="G813" s="42"/>
    </row>
    <row r="814" spans="5:7" ht="26.25" customHeight="1" x14ac:dyDescent="0.35">
      <c r="E814" s="42"/>
      <c r="G814" s="42"/>
    </row>
    <row r="815" spans="5:7" ht="26.25" customHeight="1" x14ac:dyDescent="0.35">
      <c r="E815" s="42"/>
      <c r="G815" s="42"/>
    </row>
    <row r="816" spans="5:7" ht="26.25" customHeight="1" x14ac:dyDescent="0.35">
      <c r="E816" s="42"/>
      <c r="G816" s="42"/>
    </row>
    <row r="817" spans="5:7" ht="26.25" customHeight="1" x14ac:dyDescent="0.35">
      <c r="E817" s="42"/>
      <c r="G817" s="42"/>
    </row>
    <row r="818" spans="5:7" ht="26.25" customHeight="1" x14ac:dyDescent="0.35">
      <c r="E818" s="42"/>
      <c r="G818" s="42"/>
    </row>
    <row r="819" spans="5:7" ht="26.25" customHeight="1" x14ac:dyDescent="0.35">
      <c r="E819" s="42"/>
      <c r="G819" s="42"/>
    </row>
    <row r="820" spans="5:7" ht="26.25" customHeight="1" x14ac:dyDescent="0.35">
      <c r="E820" s="42"/>
      <c r="G820" s="42"/>
    </row>
    <row r="821" spans="5:7" ht="26.25" customHeight="1" x14ac:dyDescent="0.35">
      <c r="E821" s="42"/>
      <c r="G821" s="42"/>
    </row>
    <row r="822" spans="5:7" ht="26.25" customHeight="1" x14ac:dyDescent="0.35">
      <c r="E822" s="42"/>
      <c r="G822" s="42"/>
    </row>
    <row r="823" spans="5:7" ht="26.25" customHeight="1" x14ac:dyDescent="0.35">
      <c r="E823" s="42"/>
      <c r="G823" s="42"/>
    </row>
    <row r="824" spans="5:7" ht="26.25" customHeight="1" x14ac:dyDescent="0.35">
      <c r="E824" s="42"/>
      <c r="G824" s="42"/>
    </row>
    <row r="825" spans="5:7" ht="26.25" customHeight="1" x14ac:dyDescent="0.35">
      <c r="E825" s="42"/>
      <c r="G825" s="42"/>
    </row>
    <row r="826" spans="5:7" ht="26.25" customHeight="1" x14ac:dyDescent="0.35">
      <c r="E826" s="42"/>
      <c r="G826" s="42"/>
    </row>
    <row r="827" spans="5:7" ht="26.25" customHeight="1" x14ac:dyDescent="0.35">
      <c r="E827" s="42"/>
      <c r="G827" s="42"/>
    </row>
    <row r="828" spans="5:7" ht="26.25" customHeight="1" x14ac:dyDescent="0.35">
      <c r="E828" s="42"/>
      <c r="G828" s="42"/>
    </row>
    <row r="829" spans="5:7" ht="26.25" customHeight="1" x14ac:dyDescent="0.35">
      <c r="E829" s="42"/>
      <c r="G829" s="42"/>
    </row>
    <row r="830" spans="5:7" ht="26.25" customHeight="1" x14ac:dyDescent="0.35">
      <c r="E830" s="42"/>
      <c r="G830" s="42"/>
    </row>
    <row r="831" spans="5:7" ht="26.25" customHeight="1" x14ac:dyDescent="0.35">
      <c r="E831" s="42"/>
      <c r="G831" s="42"/>
    </row>
    <row r="832" spans="5:7" ht="26.25" customHeight="1" x14ac:dyDescent="0.35">
      <c r="E832" s="42"/>
      <c r="G832" s="42"/>
    </row>
    <row r="833" spans="5:7" ht="26.25" customHeight="1" x14ac:dyDescent="0.35">
      <c r="E833" s="42"/>
      <c r="G833" s="42"/>
    </row>
    <row r="834" spans="5:7" ht="26.25" customHeight="1" x14ac:dyDescent="0.35">
      <c r="E834" s="42"/>
      <c r="G834" s="42"/>
    </row>
    <row r="835" spans="5:7" ht="26.25" customHeight="1" x14ac:dyDescent="0.35">
      <c r="E835" s="42"/>
      <c r="G835" s="42"/>
    </row>
    <row r="836" spans="5:7" ht="26.25" customHeight="1" x14ac:dyDescent="0.35">
      <c r="E836" s="42"/>
      <c r="G836" s="42"/>
    </row>
    <row r="837" spans="5:7" ht="26.25" customHeight="1" x14ac:dyDescent="0.35">
      <c r="E837" s="42"/>
      <c r="G837" s="42"/>
    </row>
    <row r="838" spans="5:7" ht="26.25" customHeight="1" x14ac:dyDescent="0.35">
      <c r="E838" s="42"/>
      <c r="G838" s="42"/>
    </row>
    <row r="839" spans="5:7" ht="26.25" customHeight="1" x14ac:dyDescent="0.35">
      <c r="E839" s="42"/>
      <c r="G839" s="42"/>
    </row>
    <row r="840" spans="5:7" ht="26.25" customHeight="1" x14ac:dyDescent="0.35">
      <c r="E840" s="42"/>
      <c r="G840" s="42"/>
    </row>
    <row r="841" spans="5:7" ht="26.25" customHeight="1" x14ac:dyDescent="0.35">
      <c r="E841" s="42"/>
      <c r="G841" s="42"/>
    </row>
    <row r="842" spans="5:7" ht="26.25" customHeight="1" x14ac:dyDescent="0.35">
      <c r="E842" s="42"/>
      <c r="G842" s="42"/>
    </row>
    <row r="843" spans="5:7" ht="26.25" customHeight="1" x14ac:dyDescent="0.35">
      <c r="E843" s="42"/>
      <c r="G843" s="42"/>
    </row>
    <row r="844" spans="5:7" ht="26.25" customHeight="1" x14ac:dyDescent="0.35">
      <c r="E844" s="42"/>
      <c r="G844" s="42"/>
    </row>
    <row r="845" spans="5:7" ht="26.25" customHeight="1" x14ac:dyDescent="0.35">
      <c r="E845" s="42"/>
      <c r="G845" s="42"/>
    </row>
    <row r="846" spans="5:7" ht="26.25" customHeight="1" x14ac:dyDescent="0.35">
      <c r="E846" s="42"/>
      <c r="G846" s="42"/>
    </row>
    <row r="847" spans="5:7" ht="26.25" customHeight="1" x14ac:dyDescent="0.35">
      <c r="E847" s="42"/>
      <c r="G847" s="42"/>
    </row>
    <row r="848" spans="5:7" ht="26.25" customHeight="1" x14ac:dyDescent="0.35">
      <c r="E848" s="42"/>
      <c r="G848" s="42"/>
    </row>
    <row r="849" spans="5:7" ht="26.25" customHeight="1" x14ac:dyDescent="0.35">
      <c r="E849" s="42"/>
      <c r="G849" s="42"/>
    </row>
    <row r="850" spans="5:7" ht="26.25" customHeight="1" x14ac:dyDescent="0.35">
      <c r="E850" s="42"/>
      <c r="G850" s="42"/>
    </row>
    <row r="851" spans="5:7" ht="26.25" customHeight="1" x14ac:dyDescent="0.35">
      <c r="E851" s="42"/>
      <c r="G851" s="42"/>
    </row>
    <row r="852" spans="5:7" ht="26.25" customHeight="1" x14ac:dyDescent="0.35">
      <c r="E852" s="42"/>
      <c r="G852" s="42"/>
    </row>
    <row r="853" spans="5:7" ht="26.25" customHeight="1" x14ac:dyDescent="0.35">
      <c r="E853" s="42"/>
      <c r="G853" s="42"/>
    </row>
    <row r="854" spans="5:7" ht="26.25" customHeight="1" x14ac:dyDescent="0.35">
      <c r="E854" s="42"/>
      <c r="G854" s="42"/>
    </row>
    <row r="855" spans="5:7" ht="26.25" customHeight="1" x14ac:dyDescent="0.35">
      <c r="E855" s="42"/>
      <c r="G855" s="42"/>
    </row>
    <row r="856" spans="5:7" ht="26.25" customHeight="1" x14ac:dyDescent="0.35">
      <c r="E856" s="42"/>
      <c r="G856" s="42"/>
    </row>
    <row r="857" spans="5:7" ht="26.25" customHeight="1" x14ac:dyDescent="0.35">
      <c r="E857" s="42"/>
      <c r="G857" s="42"/>
    </row>
    <row r="858" spans="5:7" ht="26.25" customHeight="1" x14ac:dyDescent="0.35">
      <c r="E858" s="42"/>
      <c r="G858" s="42"/>
    </row>
    <row r="859" spans="5:7" ht="26.25" customHeight="1" x14ac:dyDescent="0.35">
      <c r="E859" s="42"/>
      <c r="G859" s="42"/>
    </row>
    <row r="860" spans="5:7" ht="26.25" customHeight="1" x14ac:dyDescent="0.35">
      <c r="E860" s="42"/>
      <c r="G860" s="42"/>
    </row>
    <row r="861" spans="5:7" ht="26.25" customHeight="1" x14ac:dyDescent="0.35">
      <c r="E861" s="42"/>
      <c r="G861" s="42"/>
    </row>
    <row r="862" spans="5:7" ht="26.25" customHeight="1" x14ac:dyDescent="0.35">
      <c r="E862" s="42"/>
      <c r="G862" s="42"/>
    </row>
    <row r="863" spans="5:7" ht="26.25" customHeight="1" x14ac:dyDescent="0.35">
      <c r="E863" s="42"/>
      <c r="G863" s="42"/>
    </row>
    <row r="864" spans="5:7" ht="26.25" customHeight="1" x14ac:dyDescent="0.35">
      <c r="E864" s="42"/>
      <c r="G864" s="42"/>
    </row>
    <row r="865" spans="5:7" ht="26.25" customHeight="1" x14ac:dyDescent="0.35">
      <c r="E865" s="42"/>
      <c r="G865" s="42"/>
    </row>
    <row r="866" spans="5:7" ht="26.25" customHeight="1" x14ac:dyDescent="0.35">
      <c r="E866" s="42"/>
      <c r="G866" s="42"/>
    </row>
    <row r="867" spans="5:7" ht="26.25" customHeight="1" x14ac:dyDescent="0.35">
      <c r="E867" s="42"/>
      <c r="G867" s="42"/>
    </row>
    <row r="868" spans="5:7" ht="26.25" customHeight="1" x14ac:dyDescent="0.35">
      <c r="E868" s="42"/>
      <c r="G868" s="42"/>
    </row>
    <row r="869" spans="5:7" ht="26.25" customHeight="1" x14ac:dyDescent="0.35">
      <c r="E869" s="42"/>
      <c r="G869" s="42"/>
    </row>
    <row r="870" spans="5:7" ht="26.25" customHeight="1" x14ac:dyDescent="0.35">
      <c r="E870" s="42"/>
      <c r="G870" s="42"/>
    </row>
    <row r="871" spans="5:7" ht="26.25" customHeight="1" x14ac:dyDescent="0.35">
      <c r="E871" s="42"/>
      <c r="G871" s="42"/>
    </row>
    <row r="872" spans="5:7" ht="26.25" customHeight="1" x14ac:dyDescent="0.35">
      <c r="E872" s="42"/>
      <c r="G872" s="42"/>
    </row>
    <row r="873" spans="5:7" ht="26.25" customHeight="1" x14ac:dyDescent="0.35">
      <c r="E873" s="42"/>
      <c r="G873" s="42"/>
    </row>
    <row r="874" spans="5:7" ht="26.25" customHeight="1" x14ac:dyDescent="0.35">
      <c r="E874" s="42"/>
      <c r="G874" s="42"/>
    </row>
    <row r="875" spans="5:7" ht="26.25" customHeight="1" x14ac:dyDescent="0.35">
      <c r="E875" s="42"/>
      <c r="G875" s="42"/>
    </row>
    <row r="876" spans="5:7" ht="26.25" customHeight="1" x14ac:dyDescent="0.35">
      <c r="E876" s="42"/>
      <c r="G876" s="42"/>
    </row>
    <row r="877" spans="5:7" ht="26.25" customHeight="1" x14ac:dyDescent="0.35">
      <c r="E877" s="42"/>
      <c r="G877" s="42"/>
    </row>
    <row r="878" spans="5:7" ht="26.25" customHeight="1" x14ac:dyDescent="0.35">
      <c r="E878" s="42"/>
      <c r="G878" s="42"/>
    </row>
    <row r="879" spans="5:7" ht="26.25" customHeight="1" x14ac:dyDescent="0.35">
      <c r="E879" s="42"/>
      <c r="G879" s="42"/>
    </row>
    <row r="880" spans="5:7" ht="26.25" customHeight="1" x14ac:dyDescent="0.35">
      <c r="E880" s="42"/>
      <c r="G880" s="42"/>
    </row>
    <row r="881" spans="5:7" ht="26.25" customHeight="1" x14ac:dyDescent="0.35">
      <c r="E881" s="42"/>
      <c r="G881" s="42"/>
    </row>
    <row r="882" spans="5:7" ht="26.25" customHeight="1" x14ac:dyDescent="0.35">
      <c r="E882" s="42"/>
      <c r="G882" s="42"/>
    </row>
    <row r="883" spans="5:7" ht="26.25" customHeight="1" x14ac:dyDescent="0.35">
      <c r="E883" s="42"/>
      <c r="G883" s="42"/>
    </row>
    <row r="884" spans="5:7" ht="26.25" customHeight="1" x14ac:dyDescent="0.35">
      <c r="E884" s="42"/>
      <c r="G884" s="42"/>
    </row>
    <row r="885" spans="5:7" ht="26.25" customHeight="1" x14ac:dyDescent="0.35">
      <c r="E885" s="42"/>
      <c r="G885" s="42"/>
    </row>
    <row r="886" spans="5:7" ht="26.25" customHeight="1" x14ac:dyDescent="0.35">
      <c r="E886" s="42"/>
      <c r="G886" s="42"/>
    </row>
    <row r="887" spans="5:7" ht="26.25" customHeight="1" x14ac:dyDescent="0.35">
      <c r="E887" s="42"/>
      <c r="G887" s="42"/>
    </row>
    <row r="888" spans="5:7" ht="26.25" customHeight="1" x14ac:dyDescent="0.35">
      <c r="E888" s="42"/>
      <c r="G888" s="42"/>
    </row>
    <row r="889" spans="5:7" ht="26.25" customHeight="1" x14ac:dyDescent="0.35">
      <c r="E889" s="42"/>
      <c r="G889" s="42"/>
    </row>
    <row r="890" spans="5:7" ht="26.25" customHeight="1" x14ac:dyDescent="0.35">
      <c r="E890" s="42"/>
      <c r="G890" s="42"/>
    </row>
    <row r="891" spans="5:7" ht="26.25" customHeight="1" x14ac:dyDescent="0.35">
      <c r="E891" s="42"/>
      <c r="G891" s="42"/>
    </row>
    <row r="892" spans="5:7" ht="26.25" customHeight="1" x14ac:dyDescent="0.35">
      <c r="E892" s="42"/>
      <c r="G892" s="42"/>
    </row>
    <row r="893" spans="5:7" ht="26.25" customHeight="1" x14ac:dyDescent="0.35">
      <c r="E893" s="42"/>
      <c r="G893" s="42"/>
    </row>
    <row r="894" spans="5:7" ht="26.25" customHeight="1" x14ac:dyDescent="0.35">
      <c r="E894" s="42"/>
      <c r="G894" s="42"/>
    </row>
    <row r="895" spans="5:7" ht="26.25" customHeight="1" x14ac:dyDescent="0.35">
      <c r="E895" s="42"/>
      <c r="G895" s="42"/>
    </row>
    <row r="896" spans="5:7" ht="26.25" customHeight="1" x14ac:dyDescent="0.35">
      <c r="E896" s="42"/>
      <c r="G896" s="42"/>
    </row>
    <row r="897" spans="5:7" ht="26.25" customHeight="1" x14ac:dyDescent="0.35">
      <c r="E897" s="42"/>
      <c r="G897" s="42"/>
    </row>
    <row r="898" spans="5:7" ht="26.25" customHeight="1" x14ac:dyDescent="0.35">
      <c r="E898" s="42"/>
      <c r="G898" s="42"/>
    </row>
    <row r="899" spans="5:7" ht="26.25" customHeight="1" x14ac:dyDescent="0.35">
      <c r="E899" s="42"/>
      <c r="G899" s="42"/>
    </row>
    <row r="900" spans="5:7" ht="26.25" customHeight="1" x14ac:dyDescent="0.35">
      <c r="E900" s="42"/>
      <c r="G900" s="42"/>
    </row>
    <row r="901" spans="5:7" ht="26.25" customHeight="1" x14ac:dyDescent="0.35">
      <c r="E901" s="42"/>
      <c r="G901" s="42"/>
    </row>
    <row r="902" spans="5:7" ht="26.25" customHeight="1" x14ac:dyDescent="0.35">
      <c r="E902" s="42"/>
      <c r="G902" s="42"/>
    </row>
    <row r="903" spans="5:7" ht="26.25" customHeight="1" x14ac:dyDescent="0.35">
      <c r="E903" s="42"/>
      <c r="G903" s="42"/>
    </row>
    <row r="904" spans="5:7" ht="26.25" customHeight="1" x14ac:dyDescent="0.35">
      <c r="E904" s="42"/>
      <c r="G904" s="42"/>
    </row>
    <row r="905" spans="5:7" ht="26.25" customHeight="1" x14ac:dyDescent="0.35">
      <c r="E905" s="42"/>
      <c r="G905" s="42"/>
    </row>
    <row r="906" spans="5:7" ht="26.25" customHeight="1" x14ac:dyDescent="0.35">
      <c r="E906" s="42"/>
      <c r="G906" s="42"/>
    </row>
    <row r="907" spans="5:7" ht="26.25" customHeight="1" x14ac:dyDescent="0.35">
      <c r="E907" s="42"/>
      <c r="G907" s="42"/>
    </row>
    <row r="908" spans="5:7" ht="26.25" customHeight="1" x14ac:dyDescent="0.35">
      <c r="E908" s="42"/>
      <c r="G908" s="42"/>
    </row>
    <row r="909" spans="5:7" ht="26.25" customHeight="1" x14ac:dyDescent="0.35">
      <c r="E909" s="42"/>
      <c r="G909" s="42"/>
    </row>
    <row r="910" spans="5:7" ht="26.25" customHeight="1" x14ac:dyDescent="0.35">
      <c r="E910" s="42"/>
      <c r="G910" s="42"/>
    </row>
    <row r="911" spans="5:7" ht="26.25" customHeight="1" x14ac:dyDescent="0.35">
      <c r="E911" s="42"/>
      <c r="G911" s="42"/>
    </row>
    <row r="912" spans="5:7" ht="26.25" customHeight="1" x14ac:dyDescent="0.35">
      <c r="E912" s="42"/>
      <c r="G912" s="42"/>
    </row>
    <row r="913" spans="5:7" ht="26.25" customHeight="1" x14ac:dyDescent="0.35">
      <c r="E913" s="42"/>
      <c r="G913" s="42"/>
    </row>
    <row r="914" spans="5:7" ht="26.25" customHeight="1" x14ac:dyDescent="0.35">
      <c r="E914" s="42"/>
      <c r="G914" s="42"/>
    </row>
    <row r="915" spans="5:7" ht="26.25" customHeight="1" x14ac:dyDescent="0.35">
      <c r="E915" s="42"/>
      <c r="G915" s="42"/>
    </row>
    <row r="916" spans="5:7" ht="26.25" customHeight="1" x14ac:dyDescent="0.35">
      <c r="E916" s="42"/>
      <c r="G916" s="42"/>
    </row>
    <row r="917" spans="5:7" ht="26.25" customHeight="1" x14ac:dyDescent="0.35">
      <c r="E917" s="42"/>
      <c r="G917" s="42"/>
    </row>
    <row r="918" spans="5:7" ht="26.25" customHeight="1" x14ac:dyDescent="0.35">
      <c r="E918" s="42"/>
      <c r="G918" s="42"/>
    </row>
    <row r="919" spans="5:7" ht="26.25" customHeight="1" x14ac:dyDescent="0.35">
      <c r="E919" s="42"/>
      <c r="G919" s="42"/>
    </row>
    <row r="920" spans="5:7" ht="26.25" customHeight="1" x14ac:dyDescent="0.35">
      <c r="E920" s="42"/>
      <c r="G920" s="42"/>
    </row>
    <row r="921" spans="5:7" ht="26.25" customHeight="1" x14ac:dyDescent="0.35">
      <c r="E921" s="42"/>
      <c r="G921" s="42"/>
    </row>
    <row r="922" spans="5:7" ht="26.25" customHeight="1" x14ac:dyDescent="0.35">
      <c r="E922" s="42"/>
      <c r="G922" s="42"/>
    </row>
    <row r="923" spans="5:7" ht="26.25" customHeight="1" x14ac:dyDescent="0.35">
      <c r="E923" s="42"/>
      <c r="G923" s="42"/>
    </row>
    <row r="924" spans="5:7" ht="26.25" customHeight="1" x14ac:dyDescent="0.35">
      <c r="E924" s="42"/>
      <c r="G924" s="42"/>
    </row>
    <row r="925" spans="5:7" ht="26.25" customHeight="1" x14ac:dyDescent="0.35">
      <c r="E925" s="42"/>
      <c r="G925" s="42"/>
    </row>
    <row r="926" spans="5:7" ht="26.25" customHeight="1" x14ac:dyDescent="0.35">
      <c r="E926" s="42"/>
      <c r="G926" s="42"/>
    </row>
    <row r="927" spans="5:7" ht="26.25" customHeight="1" x14ac:dyDescent="0.35">
      <c r="E927" s="42"/>
      <c r="G927" s="42"/>
    </row>
    <row r="928" spans="5:7" ht="26.25" customHeight="1" x14ac:dyDescent="0.35">
      <c r="E928" s="42"/>
      <c r="G928" s="42"/>
    </row>
    <row r="929" spans="5:7" ht="26.25" customHeight="1" x14ac:dyDescent="0.35">
      <c r="E929" s="42"/>
      <c r="G929" s="42"/>
    </row>
    <row r="930" spans="5:7" ht="26.25" customHeight="1" x14ac:dyDescent="0.35">
      <c r="E930" s="42"/>
      <c r="G930" s="42"/>
    </row>
    <row r="931" spans="5:7" ht="26.25" customHeight="1" x14ac:dyDescent="0.35">
      <c r="E931" s="42"/>
      <c r="G931" s="42"/>
    </row>
    <row r="932" spans="5:7" ht="26.25" customHeight="1" x14ac:dyDescent="0.35">
      <c r="E932" s="42"/>
      <c r="G932" s="42"/>
    </row>
    <row r="933" spans="5:7" ht="26.25" customHeight="1" x14ac:dyDescent="0.35">
      <c r="E933" s="42"/>
      <c r="G933" s="42"/>
    </row>
    <row r="934" spans="5:7" ht="26.25" customHeight="1" x14ac:dyDescent="0.35">
      <c r="E934" s="42"/>
      <c r="G934" s="42"/>
    </row>
    <row r="935" spans="5:7" ht="26.25" customHeight="1" x14ac:dyDescent="0.35">
      <c r="E935" s="42"/>
      <c r="G935" s="42"/>
    </row>
    <row r="936" spans="5:7" ht="26.25" customHeight="1" x14ac:dyDescent="0.35">
      <c r="E936" s="42"/>
      <c r="G936" s="42"/>
    </row>
    <row r="937" spans="5:7" ht="26.25" customHeight="1" x14ac:dyDescent="0.35">
      <c r="E937" s="42"/>
      <c r="G937" s="42"/>
    </row>
    <row r="938" spans="5:7" ht="26.25" customHeight="1" x14ac:dyDescent="0.35">
      <c r="E938" s="42"/>
      <c r="G938" s="42"/>
    </row>
    <row r="939" spans="5:7" ht="26.25" customHeight="1" x14ac:dyDescent="0.35">
      <c r="E939" s="42"/>
      <c r="G939" s="42"/>
    </row>
    <row r="940" spans="5:7" ht="26.25" customHeight="1" x14ac:dyDescent="0.35">
      <c r="E940" s="42"/>
      <c r="G940" s="42"/>
    </row>
    <row r="941" spans="5:7" ht="26.25" customHeight="1" x14ac:dyDescent="0.35">
      <c r="E941" s="42"/>
      <c r="G941" s="42"/>
    </row>
    <row r="942" spans="5:7" ht="26.25" customHeight="1" x14ac:dyDescent="0.35">
      <c r="E942" s="42"/>
      <c r="G942" s="42"/>
    </row>
    <row r="943" spans="5:7" ht="26.25" customHeight="1" x14ac:dyDescent="0.35">
      <c r="E943" s="42"/>
      <c r="G943" s="42"/>
    </row>
    <row r="944" spans="5:7" ht="26.25" customHeight="1" x14ac:dyDescent="0.35">
      <c r="E944" s="42"/>
      <c r="G944" s="42"/>
    </row>
    <row r="945" spans="5:7" ht="26.25" customHeight="1" x14ac:dyDescent="0.35">
      <c r="E945" s="42"/>
      <c r="G945" s="42"/>
    </row>
    <row r="946" spans="5:7" ht="26.25" customHeight="1" x14ac:dyDescent="0.35">
      <c r="E946" s="42"/>
      <c r="G946" s="42"/>
    </row>
    <row r="947" spans="5:7" ht="26.25" customHeight="1" x14ac:dyDescent="0.35">
      <c r="E947" s="42"/>
      <c r="G947" s="42"/>
    </row>
    <row r="948" spans="5:7" ht="26.25" customHeight="1" x14ac:dyDescent="0.35">
      <c r="E948" s="42"/>
      <c r="G948" s="42"/>
    </row>
    <row r="949" spans="5:7" ht="26.25" customHeight="1" x14ac:dyDescent="0.35">
      <c r="E949" s="42"/>
      <c r="G949" s="42"/>
    </row>
    <row r="950" spans="5:7" ht="26.25" customHeight="1" x14ac:dyDescent="0.35">
      <c r="E950" s="42"/>
      <c r="G950" s="42"/>
    </row>
    <row r="951" spans="5:7" ht="26.25" customHeight="1" x14ac:dyDescent="0.35">
      <c r="E951" s="42"/>
      <c r="G951" s="42"/>
    </row>
    <row r="952" spans="5:7" ht="26.25" customHeight="1" x14ac:dyDescent="0.35">
      <c r="E952" s="42"/>
      <c r="G952" s="42"/>
    </row>
    <row r="953" spans="5:7" ht="26.25" customHeight="1" x14ac:dyDescent="0.35">
      <c r="E953" s="42"/>
      <c r="G953" s="42"/>
    </row>
    <row r="954" spans="5:7" ht="26.25" customHeight="1" x14ac:dyDescent="0.35">
      <c r="E954" s="42"/>
      <c r="G954" s="42"/>
    </row>
    <row r="955" spans="5:7" ht="26.25" customHeight="1" x14ac:dyDescent="0.35">
      <c r="E955" s="42"/>
      <c r="G955" s="42"/>
    </row>
    <row r="956" spans="5:7" ht="26.25" customHeight="1" x14ac:dyDescent="0.35">
      <c r="E956" s="42"/>
      <c r="G956" s="42"/>
    </row>
    <row r="957" spans="5:7" ht="26.25" customHeight="1" x14ac:dyDescent="0.35">
      <c r="E957" s="42"/>
      <c r="G957" s="42"/>
    </row>
    <row r="958" spans="5:7" ht="26.25" customHeight="1" x14ac:dyDescent="0.35">
      <c r="E958" s="42"/>
      <c r="G958" s="42"/>
    </row>
    <row r="959" spans="5:7" ht="26.25" customHeight="1" x14ac:dyDescent="0.35">
      <c r="E959" s="42"/>
      <c r="G959" s="42"/>
    </row>
    <row r="960" spans="5:7" ht="26.25" customHeight="1" x14ac:dyDescent="0.35">
      <c r="E960" s="42"/>
      <c r="G960" s="42"/>
    </row>
    <row r="961" spans="5:7" ht="26.25" customHeight="1" x14ac:dyDescent="0.35">
      <c r="E961" s="42"/>
      <c r="G961" s="42"/>
    </row>
    <row r="962" spans="5:7" ht="26.25" customHeight="1" x14ac:dyDescent="0.35">
      <c r="E962" s="42"/>
      <c r="G962" s="42"/>
    </row>
    <row r="963" spans="5:7" ht="26.25" customHeight="1" x14ac:dyDescent="0.35">
      <c r="E963" s="42"/>
      <c r="G963" s="42"/>
    </row>
    <row r="964" spans="5:7" ht="26.25" customHeight="1" x14ac:dyDescent="0.35">
      <c r="E964" s="42"/>
      <c r="G964" s="42"/>
    </row>
    <row r="965" spans="5:7" ht="26.25" customHeight="1" x14ac:dyDescent="0.35">
      <c r="E965" s="42"/>
      <c r="G965" s="42"/>
    </row>
    <row r="966" spans="5:7" ht="26.25" customHeight="1" x14ac:dyDescent="0.35">
      <c r="E966" s="42"/>
      <c r="G966" s="42"/>
    </row>
    <row r="967" spans="5:7" ht="26.25" customHeight="1" x14ac:dyDescent="0.35">
      <c r="E967" s="42"/>
      <c r="G967" s="42"/>
    </row>
    <row r="968" spans="5:7" ht="26.25" customHeight="1" x14ac:dyDescent="0.35">
      <c r="E968" s="42"/>
      <c r="G968" s="42"/>
    </row>
    <row r="969" spans="5:7" ht="26.25" customHeight="1" x14ac:dyDescent="0.35">
      <c r="E969" s="42"/>
      <c r="G969" s="42"/>
    </row>
    <row r="970" spans="5:7" ht="26.25" customHeight="1" x14ac:dyDescent="0.35">
      <c r="E970" s="42"/>
      <c r="G970" s="42"/>
    </row>
    <row r="971" spans="5:7" ht="26.25" customHeight="1" x14ac:dyDescent="0.35">
      <c r="E971" s="42"/>
      <c r="G971" s="42"/>
    </row>
    <row r="972" spans="5:7" ht="26.25" customHeight="1" x14ac:dyDescent="0.35">
      <c r="E972" s="42"/>
      <c r="G972" s="42"/>
    </row>
    <row r="973" spans="5:7" ht="26.25" customHeight="1" x14ac:dyDescent="0.35">
      <c r="E973" s="42"/>
      <c r="G973" s="42"/>
    </row>
    <row r="974" spans="5:7" ht="26.25" customHeight="1" x14ac:dyDescent="0.35">
      <c r="E974" s="42"/>
      <c r="G974" s="42"/>
    </row>
    <row r="975" spans="5:7" ht="26.25" customHeight="1" x14ac:dyDescent="0.35">
      <c r="E975" s="42"/>
      <c r="G975" s="42"/>
    </row>
    <row r="976" spans="5:7" ht="26.25" customHeight="1" x14ac:dyDescent="0.35">
      <c r="E976" s="42"/>
      <c r="G976" s="42"/>
    </row>
    <row r="977" spans="5:7" ht="26.25" customHeight="1" x14ac:dyDescent="0.35">
      <c r="E977" s="42"/>
      <c r="G977" s="42"/>
    </row>
    <row r="978" spans="5:7" ht="26.25" customHeight="1" x14ac:dyDescent="0.35">
      <c r="E978" s="42"/>
      <c r="G978" s="42"/>
    </row>
    <row r="979" spans="5:7" ht="26.25" customHeight="1" x14ac:dyDescent="0.35">
      <c r="E979" s="42"/>
      <c r="G979" s="42"/>
    </row>
    <row r="980" spans="5:7" ht="26.25" customHeight="1" x14ac:dyDescent="0.35">
      <c r="E980" s="42"/>
      <c r="G980" s="42"/>
    </row>
    <row r="981" spans="5:7" ht="26.25" customHeight="1" x14ac:dyDescent="0.35">
      <c r="E981" s="42"/>
      <c r="G981" s="42"/>
    </row>
    <row r="982" spans="5:7" ht="26.25" customHeight="1" x14ac:dyDescent="0.35">
      <c r="E982" s="42"/>
      <c r="G982" s="42"/>
    </row>
    <row r="983" spans="5:7" ht="26.25" customHeight="1" x14ac:dyDescent="0.35">
      <c r="E983" s="42"/>
      <c r="G983" s="42"/>
    </row>
    <row r="984" spans="5:7" ht="26.25" customHeight="1" x14ac:dyDescent="0.35">
      <c r="E984" s="42"/>
      <c r="G984" s="42"/>
    </row>
    <row r="985" spans="5:7" ht="26.25" customHeight="1" x14ac:dyDescent="0.35">
      <c r="E985" s="42"/>
      <c r="G985" s="42"/>
    </row>
    <row r="986" spans="5:7" ht="26.25" customHeight="1" x14ac:dyDescent="0.35">
      <c r="E986" s="42"/>
      <c r="G986" s="42"/>
    </row>
    <row r="987" spans="5:7" ht="26.25" customHeight="1" x14ac:dyDescent="0.35">
      <c r="E987" s="42"/>
      <c r="G987" s="42"/>
    </row>
    <row r="988" spans="5:7" ht="26.25" customHeight="1" x14ac:dyDescent="0.35">
      <c r="E988" s="42"/>
      <c r="G988" s="42"/>
    </row>
    <row r="989" spans="5:7" ht="26.25" customHeight="1" x14ac:dyDescent="0.35">
      <c r="E989" s="42"/>
      <c r="G989" s="42"/>
    </row>
    <row r="990" spans="5:7" ht="26.25" customHeight="1" x14ac:dyDescent="0.35">
      <c r="E990" s="42"/>
      <c r="G990" s="42"/>
    </row>
    <row r="991" spans="5:7" ht="26.25" customHeight="1" x14ac:dyDescent="0.35">
      <c r="E991" s="42"/>
      <c r="G991" s="42"/>
    </row>
    <row r="992" spans="5:7" ht="26.25" customHeight="1" x14ac:dyDescent="0.35">
      <c r="E992" s="42"/>
      <c r="G992" s="42"/>
    </row>
    <row r="993" spans="5:7" ht="26.25" customHeight="1" x14ac:dyDescent="0.35">
      <c r="E993" s="42"/>
      <c r="G993" s="42"/>
    </row>
    <row r="994" spans="5:7" ht="26.25" customHeight="1" x14ac:dyDescent="0.35">
      <c r="E994" s="42"/>
      <c r="G994" s="42"/>
    </row>
    <row r="995" spans="5:7" ht="26.25" customHeight="1" x14ac:dyDescent="0.35">
      <c r="E995" s="42"/>
      <c r="G995" s="42"/>
    </row>
    <row r="996" spans="5:7" ht="26.25" customHeight="1" x14ac:dyDescent="0.35">
      <c r="E996" s="42"/>
      <c r="G996" s="42"/>
    </row>
    <row r="997" spans="5:7" ht="26.25" customHeight="1" x14ac:dyDescent="0.35">
      <c r="E997" s="42"/>
      <c r="G997" s="42"/>
    </row>
    <row r="998" spans="5:7" ht="26.25" customHeight="1" x14ac:dyDescent="0.35">
      <c r="E998" s="42"/>
      <c r="G998" s="42"/>
    </row>
    <row r="999" spans="5:7" ht="26.25" customHeight="1" x14ac:dyDescent="0.35">
      <c r="E999" s="42"/>
      <c r="G999" s="42"/>
    </row>
    <row r="1000" spans="5:7" ht="26.25" customHeight="1" x14ac:dyDescent="0.35">
      <c r="E1000" s="42"/>
      <c r="G1000" s="42"/>
    </row>
    <row r="1001" spans="5:7" ht="26.25" customHeight="1" x14ac:dyDescent="0.35">
      <c r="E1001" s="42"/>
      <c r="G1001" s="42"/>
    </row>
    <row r="1002" spans="5:7" ht="26.25" customHeight="1" x14ac:dyDescent="0.35">
      <c r="E1002" s="42"/>
      <c r="G1002" s="42"/>
    </row>
    <row r="1003" spans="5:7" ht="26.25" customHeight="1" x14ac:dyDescent="0.35">
      <c r="E1003" s="42"/>
      <c r="G1003" s="42"/>
    </row>
    <row r="1004" spans="5:7" ht="26.25" customHeight="1" x14ac:dyDescent="0.35">
      <c r="E1004" s="42"/>
      <c r="G1004" s="42"/>
    </row>
    <row r="1005" spans="5:7" ht="26.25" customHeight="1" x14ac:dyDescent="0.35">
      <c r="E1005" s="42"/>
      <c r="G1005" s="42"/>
    </row>
    <row r="1006" spans="5:7" ht="26.25" customHeight="1" x14ac:dyDescent="0.35">
      <c r="E1006" s="42"/>
      <c r="G1006" s="42"/>
    </row>
    <row r="1007" spans="5:7" ht="26.25" customHeight="1" x14ac:dyDescent="0.35">
      <c r="E1007" s="42"/>
      <c r="G1007" s="42"/>
    </row>
    <row r="1008" spans="5:7" ht="26.25" customHeight="1" x14ac:dyDescent="0.35">
      <c r="E1008" s="42"/>
      <c r="G1008" s="42"/>
    </row>
    <row r="1009" spans="5:7" ht="26.25" customHeight="1" x14ac:dyDescent="0.35">
      <c r="E1009" s="42"/>
      <c r="G1009" s="42"/>
    </row>
    <row r="1010" spans="5:7" ht="26.25" customHeight="1" x14ac:dyDescent="0.35">
      <c r="E1010" s="42"/>
      <c r="G1010" s="42"/>
    </row>
    <row r="1011" spans="5:7" ht="26.25" customHeight="1" x14ac:dyDescent="0.35">
      <c r="E1011" s="42"/>
      <c r="G1011" s="42"/>
    </row>
    <row r="1012" spans="5:7" ht="26.25" customHeight="1" x14ac:dyDescent="0.35">
      <c r="E1012" s="42"/>
      <c r="G1012" s="42"/>
    </row>
    <row r="1013" spans="5:7" ht="26.25" customHeight="1" x14ac:dyDescent="0.35">
      <c r="E1013" s="42"/>
      <c r="G1013" s="42"/>
    </row>
    <row r="1014" spans="5:7" ht="26.25" customHeight="1" x14ac:dyDescent="0.35">
      <c r="E1014" s="42"/>
      <c r="G1014" s="42"/>
    </row>
    <row r="1015" spans="5:7" ht="26.25" customHeight="1" x14ac:dyDescent="0.35">
      <c r="E1015" s="42"/>
      <c r="G1015" s="42"/>
    </row>
    <row r="1016" spans="5:7" ht="26.25" customHeight="1" x14ac:dyDescent="0.35">
      <c r="E1016" s="42"/>
      <c r="G1016" s="42"/>
    </row>
    <row r="1017" spans="5:7" ht="26.25" customHeight="1" x14ac:dyDescent="0.35">
      <c r="E1017" s="42"/>
      <c r="G1017" s="42"/>
    </row>
    <row r="1018" spans="5:7" ht="26.25" customHeight="1" x14ac:dyDescent="0.35">
      <c r="E1018" s="42"/>
      <c r="G1018" s="42"/>
    </row>
    <row r="1019" spans="5:7" ht="26.25" customHeight="1" x14ac:dyDescent="0.35">
      <c r="E1019" s="42"/>
      <c r="G1019" s="42"/>
    </row>
    <row r="1020" spans="5:7" ht="26.25" customHeight="1" x14ac:dyDescent="0.35">
      <c r="E1020" s="42"/>
      <c r="G1020" s="42"/>
    </row>
    <row r="1021" spans="5:7" ht="26.25" customHeight="1" x14ac:dyDescent="0.35">
      <c r="E1021" s="42"/>
      <c r="G1021" s="42"/>
    </row>
    <row r="1022" spans="5:7" ht="26.25" customHeight="1" x14ac:dyDescent="0.35">
      <c r="E1022" s="42"/>
      <c r="G1022" s="42"/>
    </row>
    <row r="1023" spans="5:7" ht="26.25" customHeight="1" x14ac:dyDescent="0.35">
      <c r="E1023" s="42"/>
      <c r="G1023" s="42"/>
    </row>
    <row r="1024" spans="5:7" ht="26.25" customHeight="1" x14ac:dyDescent="0.35">
      <c r="E1024" s="42"/>
      <c r="G1024" s="42"/>
    </row>
    <row r="1025" spans="5:7" ht="26.25" customHeight="1" x14ac:dyDescent="0.35">
      <c r="E1025" s="42"/>
      <c r="G1025" s="42"/>
    </row>
    <row r="1026" spans="5:7" ht="26.25" customHeight="1" x14ac:dyDescent="0.35">
      <c r="E1026" s="42"/>
      <c r="G1026" s="42"/>
    </row>
    <row r="1027" spans="5:7" ht="26.25" customHeight="1" x14ac:dyDescent="0.35">
      <c r="E1027" s="42"/>
      <c r="G1027" s="42"/>
    </row>
    <row r="1028" spans="5:7" ht="26.25" customHeight="1" x14ac:dyDescent="0.35">
      <c r="E1028" s="42"/>
      <c r="G1028" s="42"/>
    </row>
    <row r="1029" spans="5:7" ht="26.25" customHeight="1" x14ac:dyDescent="0.35">
      <c r="E1029" s="42"/>
      <c r="G1029" s="42"/>
    </row>
    <row r="1030" spans="5:7" ht="26.25" customHeight="1" x14ac:dyDescent="0.35">
      <c r="E1030" s="42"/>
      <c r="G1030" s="42"/>
    </row>
    <row r="1031" spans="5:7" ht="26.25" customHeight="1" x14ac:dyDescent="0.35">
      <c r="E1031" s="42"/>
      <c r="G1031" s="42"/>
    </row>
    <row r="1032" spans="5:7" ht="26.25" customHeight="1" x14ac:dyDescent="0.35">
      <c r="E1032" s="42"/>
      <c r="G1032" s="42"/>
    </row>
    <row r="1033" spans="5:7" ht="26.25" customHeight="1" x14ac:dyDescent="0.35">
      <c r="E1033" s="42"/>
      <c r="G1033" s="42"/>
    </row>
    <row r="1034" spans="5:7" ht="26.25" customHeight="1" x14ac:dyDescent="0.35">
      <c r="E1034" s="42"/>
      <c r="G1034" s="42"/>
    </row>
    <row r="1035" spans="5:7" ht="26.25" customHeight="1" x14ac:dyDescent="0.35">
      <c r="E1035" s="42"/>
      <c r="G1035" s="42"/>
    </row>
    <row r="1036" spans="5:7" ht="26.25" customHeight="1" x14ac:dyDescent="0.35">
      <c r="E1036" s="42"/>
      <c r="G1036" s="42"/>
    </row>
    <row r="1037" spans="5:7" ht="26.25" customHeight="1" x14ac:dyDescent="0.35">
      <c r="E1037" s="42"/>
      <c r="G1037" s="42"/>
    </row>
    <row r="1038" spans="5:7" ht="26.25" customHeight="1" x14ac:dyDescent="0.35">
      <c r="E1038" s="42"/>
      <c r="G1038" s="42"/>
    </row>
    <row r="1039" spans="5:7" ht="26.25" customHeight="1" x14ac:dyDescent="0.35">
      <c r="E1039" s="42"/>
      <c r="G1039" s="42"/>
    </row>
    <row r="1040" spans="5:7" ht="26.25" customHeight="1" x14ac:dyDescent="0.35">
      <c r="E1040" s="42"/>
      <c r="G1040" s="42"/>
    </row>
    <row r="1041" spans="5:7" ht="26.25" customHeight="1" x14ac:dyDescent="0.35">
      <c r="E1041" s="42"/>
      <c r="G1041" s="42"/>
    </row>
    <row r="1042" spans="5:7" ht="26.25" customHeight="1" x14ac:dyDescent="0.35">
      <c r="E1042" s="42"/>
      <c r="G1042" s="42"/>
    </row>
    <row r="1043" spans="5:7" ht="26.25" customHeight="1" x14ac:dyDescent="0.35">
      <c r="E1043" s="42"/>
      <c r="G1043" s="42"/>
    </row>
    <row r="1044" spans="5:7" ht="26.25" customHeight="1" x14ac:dyDescent="0.35">
      <c r="E1044" s="42"/>
      <c r="G1044" s="42"/>
    </row>
    <row r="1045" spans="5:7" ht="26.25" customHeight="1" x14ac:dyDescent="0.35">
      <c r="E1045" s="42"/>
      <c r="G1045" s="42"/>
    </row>
    <row r="1046" spans="5:7" ht="26.25" customHeight="1" x14ac:dyDescent="0.35">
      <c r="E1046" s="42"/>
      <c r="G1046" s="42"/>
    </row>
    <row r="1047" spans="5:7" ht="26.25" customHeight="1" x14ac:dyDescent="0.35">
      <c r="E1047" s="42"/>
      <c r="G1047" s="42"/>
    </row>
    <row r="1048" spans="5:7" ht="26.25" customHeight="1" x14ac:dyDescent="0.35">
      <c r="E1048" s="42"/>
      <c r="G1048" s="42"/>
    </row>
    <row r="1049" spans="5:7" ht="26.25" customHeight="1" x14ac:dyDescent="0.35">
      <c r="E1049" s="42"/>
      <c r="G1049" s="42"/>
    </row>
    <row r="1050" spans="5:7" ht="26.25" customHeight="1" x14ac:dyDescent="0.35">
      <c r="E1050" s="42"/>
      <c r="G1050" s="42"/>
    </row>
    <row r="1051" spans="5:7" ht="26.25" customHeight="1" x14ac:dyDescent="0.35">
      <c r="E1051" s="42"/>
      <c r="G1051" s="42"/>
    </row>
    <row r="1052" spans="5:7" ht="26.25" customHeight="1" x14ac:dyDescent="0.35">
      <c r="E1052" s="42"/>
      <c r="G1052" s="42"/>
    </row>
    <row r="1053" spans="5:7" ht="26.25" customHeight="1" x14ac:dyDescent="0.35">
      <c r="E1053" s="42"/>
      <c r="G1053" s="42"/>
    </row>
  </sheetData>
  <sheetProtection algorithmName="SHA-512" hashValue="h1GjmFMqGKMQNBHguCoknHJyNApZOLVrkwlsg0kDITFesS2fwboBbw3T2d1bBLTz1uYZ0WenKZI45elONaJGWw==" saltValue="liIIBSUdWbvVmz01vQtr+A==" spinCount="100000" sheet="1" selectLockedCells="1"/>
  <mergeCells count="7">
    <mergeCell ref="C81:E81"/>
    <mergeCell ref="B87:B88"/>
    <mergeCell ref="B1:B3"/>
    <mergeCell ref="D20:E20"/>
    <mergeCell ref="D39:E39"/>
    <mergeCell ref="D58:E58"/>
    <mergeCell ref="D77:E77"/>
  </mergeCells>
  <phoneticPr fontId="1"/>
  <dataValidations count="6">
    <dataValidation type="list" allowBlank="1" showInputMessage="1" showErrorMessage="1" sqref="H19 J19 H38 J38 H57 J57 H76 J76" xr:uid="{00000000-0002-0000-0300-000000000000}">
      <formula1>"　,設置あり"</formula1>
    </dataValidation>
    <dataValidation type="list" allowBlank="1" showInputMessage="1" showErrorMessage="1" sqref="H2" xr:uid="{00000000-0002-0000-0300-000001000000}">
      <formula1>"　,瑕疵保険あり"</formula1>
    </dataValidation>
    <dataValidation type="list" allowBlank="1" showInputMessage="1" showErrorMessage="1" sqref="D44 D25 D6 D63" xr:uid="{00000000-0002-0000-0300-000002000000}">
      <formula1>"　,陸屋根上乗せ工事あり"</formula1>
    </dataValidation>
    <dataValidation type="list" allowBlank="1" showInputMessage="1" showErrorMessage="1" sqref="D2" xr:uid="{00000000-0002-0000-0300-000003000000}">
      <formula1>"戸建,集合"</formula1>
    </dataValidation>
    <dataValidation type="list" allowBlank="1" showErrorMessage="1" sqref="F2" xr:uid="{00000000-0002-0000-0300-000004000000}">
      <formula1>"新築,既存"</formula1>
    </dataValidation>
    <dataValidation type="list" allowBlank="1" showInputMessage="1" showErrorMessage="1" sqref="J9:J16 J28:J35 J47:J54 J66:J73" xr:uid="{00000000-0002-0000-0300-000005000000}">
      <formula1>"　,￥80000,￥50000,￥20000"</formula1>
    </dataValidation>
  </dataValidations>
  <pageMargins left="0.7" right="0.7" top="0.75" bottom="0.75" header="0" footer="0"/>
  <pageSetup scale="55" orientation="landscape" r:id="rId1"/>
  <rowBreaks count="2" manualBreakCount="2">
    <brk id="42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パワコン１台設置</vt:lpstr>
      <vt:lpstr>パワコン２台設置</vt:lpstr>
      <vt:lpstr>パワコン３台設置</vt:lpstr>
      <vt:lpstr>パワコン４台設置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2024-06-19T05:27:12Z</dcterms:created>
  <dcterms:modified xsi:type="dcterms:W3CDTF">2025-05-07T02:45:46Z</dcterms:modified>
</cp:coreProperties>
</file>