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７\23_【R7新規】グリーン製品市場の創出に向けたサプライチェーンにおける脱炭素化支援\08_プレス・HP・説明会・リーフレット\02.ホームページ\20250626_HP更新\データ\"/>
    </mc:Choice>
  </mc:AlternateContent>
  <xr:revisionPtr revIDLastSave="0" documentId="13_ncr:1_{399595A6-C862-4D55-A8C9-CF006C49C960}" xr6:coauthVersionLast="47" xr6:coauthVersionMax="47" xr10:uidLastSave="{00000000-0000-0000-0000-000000000000}"/>
  <workbookProtection workbookAlgorithmName="SHA-512" workbookHashValue="PNYBoiiA8Flq/rb6OvXBFWSQTjzx7BQVcPyoahDRGWUz+9XFNz5Vk/aktepxL/P/tq5c6Io+yJICE+ec7HCd0w==" workbookSaltValue="dd3D0zRlxiozR0HSyVQ2pA==" workbookSpinCount="100000" lockStructure="1"/>
  <bookViews>
    <workbookView xWindow="32640" yWindow="1425" windowWidth="22980" windowHeight="13350" tabRatio="886" firstSheet="1" activeTab="2" xr2:uid="{00000000-000D-0000-FFFF-FFFF00000000}"/>
  </bookViews>
  <sheets>
    <sheet name="選択肢" sheetId="55" r:id="rId1"/>
    <sheet name="印刷設定" sheetId="48" r:id="rId2"/>
    <sheet name="共通様式" sheetId="52" r:id="rId3"/>
    <sheet name="共通様式の２（試作開発や試験評価）" sheetId="53" r:id="rId4"/>
    <sheet name="共通様式の２（事業化に向けた生産・量産）" sheetId="59" r:id="rId5"/>
    <sheet name="共通様式の２（販売に向けたＰＲ）" sheetId="60" r:id="rId6"/>
    <sheet name="共通様式の２（ブランディング）" sheetId="61" r:id="rId7"/>
    <sheet name="共通様式の3" sheetId="41" r:id="rId8"/>
  </sheets>
  <definedNames>
    <definedName name="_xlnm.Print_Area" localSheetId="2">共通様式!$B$7:$K$39</definedName>
    <definedName name="_xlnm.Print_Area" localSheetId="6">'共通様式の２（ブランディング）'!$A$8:$I$386</definedName>
    <definedName name="_xlnm.Print_Area" localSheetId="3">'共通様式の２（試作開発や試験評価）'!$A$8:$I$386</definedName>
    <definedName name="_xlnm.Print_Area" localSheetId="4">'共通様式の２（事業化に向けた生産・量産）'!$A$9:$I$387</definedName>
    <definedName name="_xlnm.Print_Area" localSheetId="5">'共通様式の２（販売に向けたＰＲ）'!$A$8:$I$386</definedName>
    <definedName name="_xlnm.Print_Area" localSheetId="7">共通様式の3!$A$4:$U$23</definedName>
    <definedName name="大分類" localSheetId="2">#REF!</definedName>
    <definedName name="大分類" localSheetId="7">#REF!</definedName>
    <definedName name="大分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41" l="1"/>
  <c r="N78" i="41"/>
  <c r="R78" i="41"/>
  <c r="F78" i="41"/>
  <c r="J64" i="41"/>
  <c r="N64" i="41"/>
  <c r="R64" i="41"/>
  <c r="F64" i="41"/>
  <c r="J50" i="41"/>
  <c r="N50" i="41"/>
  <c r="R50" i="41"/>
  <c r="F50" i="41"/>
  <c r="F36" i="41"/>
  <c r="N36" i="41"/>
  <c r="R36" i="41"/>
  <c r="J36" i="41"/>
  <c r="G127" i="53"/>
  <c r="G128" i="53"/>
  <c r="G41" i="61"/>
  <c r="G120" i="61"/>
  <c r="G159" i="59"/>
  <c r="I30" i="52"/>
  <c r="J30" i="52"/>
  <c r="G14" i="59"/>
  <c r="G15" i="59"/>
  <c r="G16" i="59"/>
  <c r="G17" i="59"/>
  <c r="G18" i="59"/>
  <c r="G19" i="59"/>
  <c r="V9" i="60"/>
  <c r="T14" i="53"/>
  <c r="T13" i="53"/>
  <c r="T42" i="61"/>
  <c r="T41" i="61"/>
  <c r="T40" i="61"/>
  <c r="T39" i="61"/>
  <c r="T38" i="61"/>
  <c r="T37" i="61"/>
  <c r="T36" i="61"/>
  <c r="T35" i="61"/>
  <c r="T34" i="61"/>
  <c r="T33" i="61"/>
  <c r="T32" i="61"/>
  <c r="T31" i="61"/>
  <c r="T30" i="61"/>
  <c r="T29" i="61"/>
  <c r="T28" i="61"/>
  <c r="T27" i="61"/>
  <c r="T26" i="61"/>
  <c r="T25" i="61"/>
  <c r="T24" i="61"/>
  <c r="T23" i="61"/>
  <c r="T22" i="61"/>
  <c r="T21" i="61"/>
  <c r="T20" i="61"/>
  <c r="T19" i="61"/>
  <c r="T18" i="61"/>
  <c r="T17" i="61"/>
  <c r="T16" i="61"/>
  <c r="T15" i="61"/>
  <c r="T14" i="61"/>
  <c r="T44" i="61" s="1"/>
  <c r="T13" i="61"/>
  <c r="T43" i="61" s="1"/>
  <c r="AJ19" i="52" l="1"/>
  <c r="AM40" i="52"/>
  <c r="AK40" i="52"/>
  <c r="AJ39" i="52"/>
  <c r="AJ38" i="52"/>
  <c r="AJ37" i="52"/>
  <c r="AJ36" i="52"/>
  <c r="AJ35" i="52"/>
  <c r="AJ40" i="52" s="1"/>
  <c r="AJ27" i="52"/>
  <c r="AH27" i="52"/>
  <c r="AI27" i="52" s="1"/>
  <c r="AI26" i="52"/>
  <c r="AJ25" i="52"/>
  <c r="AH25" i="52"/>
  <c r="AI25" i="52" s="1"/>
  <c r="AH21" i="52"/>
  <c r="AH19" i="52"/>
  <c r="AI19" i="52" s="1"/>
  <c r="J27" i="52"/>
  <c r="I27" i="52"/>
  <c r="I18" i="52"/>
  <c r="I26" i="52"/>
  <c r="J26" i="52" s="1"/>
  <c r="I17" i="52"/>
  <c r="I25" i="52"/>
  <c r="J25" i="52" s="1"/>
  <c r="I16" i="52"/>
  <c r="I24" i="52"/>
  <c r="I15" i="52"/>
  <c r="I19" i="52" l="1"/>
  <c r="J19" i="52" s="1"/>
  <c r="AH28" i="52"/>
  <c r="AI28" i="52" s="1"/>
  <c r="AI24" i="52"/>
  <c r="AJ28" i="52"/>
  <c r="I28" i="52"/>
  <c r="AH20" i="52"/>
  <c r="AH22" i="52" s="1"/>
  <c r="AH29" i="52" l="1"/>
  <c r="AH31" i="52" s="1"/>
  <c r="G386" i="61"/>
  <c r="G385" i="61"/>
  <c r="G384" i="61"/>
  <c r="G383" i="61"/>
  <c r="G382" i="61"/>
  <c r="G381" i="61"/>
  <c r="G380" i="61"/>
  <c r="G379" i="61"/>
  <c r="G378" i="61"/>
  <c r="G377" i="61"/>
  <c r="G376" i="61"/>
  <c r="G375" i="61"/>
  <c r="G374" i="61"/>
  <c r="G373" i="61"/>
  <c r="G372" i="61"/>
  <c r="G371" i="61"/>
  <c r="G370" i="61"/>
  <c r="G369" i="61"/>
  <c r="G368" i="61"/>
  <c r="G367" i="61"/>
  <c r="G366" i="61"/>
  <c r="G365" i="61"/>
  <c r="G364" i="61"/>
  <c r="G363" i="61"/>
  <c r="G362" i="61"/>
  <c r="G361" i="61"/>
  <c r="G360" i="61"/>
  <c r="G359" i="61"/>
  <c r="G358" i="61"/>
  <c r="G357" i="61"/>
  <c r="G356" i="61"/>
  <c r="G355" i="61"/>
  <c r="G348" i="61"/>
  <c r="G347" i="61"/>
  <c r="G346" i="61"/>
  <c r="G345" i="61"/>
  <c r="G344" i="61"/>
  <c r="G343" i="61"/>
  <c r="G342" i="61"/>
  <c r="G341" i="61"/>
  <c r="G340" i="61"/>
  <c r="G339" i="61"/>
  <c r="G338" i="61"/>
  <c r="G337" i="61"/>
  <c r="G336" i="61"/>
  <c r="G335" i="61"/>
  <c r="G334" i="61"/>
  <c r="G333" i="61"/>
  <c r="G332" i="61"/>
  <c r="G331" i="61"/>
  <c r="G330" i="61"/>
  <c r="G329" i="61"/>
  <c r="G328" i="61"/>
  <c r="G327" i="61"/>
  <c r="G326" i="61"/>
  <c r="G325" i="61"/>
  <c r="G324" i="61"/>
  <c r="G323" i="61"/>
  <c r="G322" i="61"/>
  <c r="G321" i="61"/>
  <c r="G320" i="61"/>
  <c r="G319" i="61"/>
  <c r="G318" i="61"/>
  <c r="G317" i="61"/>
  <c r="G310" i="61"/>
  <c r="G309" i="61"/>
  <c r="G308" i="61"/>
  <c r="G307" i="61"/>
  <c r="G306" i="61"/>
  <c r="G305" i="61"/>
  <c r="G304" i="61"/>
  <c r="G303" i="61"/>
  <c r="G302" i="61"/>
  <c r="G301" i="61"/>
  <c r="G300" i="61"/>
  <c r="G299" i="61"/>
  <c r="G298" i="61"/>
  <c r="G297" i="61"/>
  <c r="G296" i="61"/>
  <c r="G295" i="61"/>
  <c r="G294" i="61"/>
  <c r="G293" i="61"/>
  <c r="G292" i="61"/>
  <c r="G291" i="61"/>
  <c r="G290" i="61"/>
  <c r="G289" i="61"/>
  <c r="G288" i="61"/>
  <c r="G287" i="61"/>
  <c r="G286" i="61"/>
  <c r="G285" i="61"/>
  <c r="G284" i="61"/>
  <c r="G283" i="61"/>
  <c r="G282" i="61"/>
  <c r="G281" i="61"/>
  <c r="G280" i="61"/>
  <c r="G279" i="61"/>
  <c r="G272" i="61"/>
  <c r="G271" i="61"/>
  <c r="G270" i="61"/>
  <c r="G269" i="61"/>
  <c r="G268" i="61"/>
  <c r="G267" i="61"/>
  <c r="G266" i="61"/>
  <c r="G265" i="61"/>
  <c r="G264" i="61"/>
  <c r="G263" i="61"/>
  <c r="G262" i="61"/>
  <c r="G261" i="61"/>
  <c r="G260" i="61"/>
  <c r="G259" i="61"/>
  <c r="G258" i="61"/>
  <c r="G257" i="61"/>
  <c r="G256" i="61"/>
  <c r="G255" i="61"/>
  <c r="G254" i="61"/>
  <c r="G253" i="61"/>
  <c r="G252" i="61"/>
  <c r="G251" i="61"/>
  <c r="G250" i="61"/>
  <c r="G249" i="61"/>
  <c r="G248" i="61"/>
  <c r="G247" i="61"/>
  <c r="G246" i="61"/>
  <c r="G245" i="61"/>
  <c r="G244" i="61"/>
  <c r="G243" i="61"/>
  <c r="G242" i="61"/>
  <c r="G241" i="61"/>
  <c r="G234" i="61"/>
  <c r="G233" i="61"/>
  <c r="G232" i="61"/>
  <c r="G231" i="61"/>
  <c r="G230" i="61"/>
  <c r="G229" i="61"/>
  <c r="G228" i="61"/>
  <c r="G227" i="61"/>
  <c r="G226" i="61"/>
  <c r="G225" i="61"/>
  <c r="G224" i="61"/>
  <c r="G223" i="61"/>
  <c r="G222" i="61"/>
  <c r="G221" i="61"/>
  <c r="G220" i="61"/>
  <c r="G219" i="61"/>
  <c r="G218" i="61"/>
  <c r="G217" i="61"/>
  <c r="G216" i="61"/>
  <c r="G215" i="61"/>
  <c r="G214" i="61"/>
  <c r="G213" i="61"/>
  <c r="G212" i="61"/>
  <c r="G211" i="61"/>
  <c r="G210" i="61"/>
  <c r="G209" i="61"/>
  <c r="G208" i="61"/>
  <c r="G207" i="61"/>
  <c r="G206" i="61"/>
  <c r="G205" i="61"/>
  <c r="G204" i="61"/>
  <c r="G203" i="61"/>
  <c r="G196" i="61"/>
  <c r="G195" i="61"/>
  <c r="G194" i="61"/>
  <c r="G193" i="61"/>
  <c r="G192" i="61"/>
  <c r="G191" i="61"/>
  <c r="G190" i="61"/>
  <c r="G189" i="61"/>
  <c r="G188" i="61"/>
  <c r="G187" i="61"/>
  <c r="G186" i="61"/>
  <c r="G185" i="61"/>
  <c r="G184" i="61"/>
  <c r="G183" i="61"/>
  <c r="G182" i="61"/>
  <c r="G181" i="61"/>
  <c r="G180" i="61"/>
  <c r="G179" i="61"/>
  <c r="G178" i="61"/>
  <c r="G177" i="61"/>
  <c r="G176" i="61"/>
  <c r="G175" i="61"/>
  <c r="G174" i="61"/>
  <c r="G173" i="61"/>
  <c r="G172" i="61"/>
  <c r="G171" i="61"/>
  <c r="G170" i="61"/>
  <c r="G169" i="61"/>
  <c r="G168" i="61"/>
  <c r="G167" i="61"/>
  <c r="G166" i="61"/>
  <c r="G165" i="61"/>
  <c r="G158" i="61"/>
  <c r="G157" i="61"/>
  <c r="G156" i="61"/>
  <c r="G155" i="61"/>
  <c r="G154" i="61"/>
  <c r="G153" i="61"/>
  <c r="G152" i="61"/>
  <c r="G151" i="61"/>
  <c r="G150" i="61"/>
  <c r="G149" i="61"/>
  <c r="G148" i="61"/>
  <c r="G147" i="61"/>
  <c r="G146" i="61"/>
  <c r="G145" i="61"/>
  <c r="G144" i="61"/>
  <c r="G143" i="61"/>
  <c r="G142" i="61"/>
  <c r="G141" i="61"/>
  <c r="G140" i="61"/>
  <c r="G139" i="61"/>
  <c r="G138" i="61"/>
  <c r="G137" i="61"/>
  <c r="G136" i="61"/>
  <c r="G135" i="61"/>
  <c r="G134" i="61"/>
  <c r="G133" i="61"/>
  <c r="G132" i="61"/>
  <c r="G131" i="61"/>
  <c r="G130" i="61"/>
  <c r="G129" i="61"/>
  <c r="G128" i="61"/>
  <c r="G127" i="61"/>
  <c r="G119" i="61"/>
  <c r="G118" i="61"/>
  <c r="G117" i="61"/>
  <c r="G116" i="61"/>
  <c r="G115" i="61"/>
  <c r="G114" i="61"/>
  <c r="G113" i="61"/>
  <c r="G112" i="61"/>
  <c r="G111" i="61"/>
  <c r="G110" i="61"/>
  <c r="G109" i="61"/>
  <c r="G108" i="61"/>
  <c r="G107" i="61"/>
  <c r="G106" i="61"/>
  <c r="G105" i="61"/>
  <c r="G104" i="61"/>
  <c r="G103" i="61"/>
  <c r="G102" i="61"/>
  <c r="G101" i="61"/>
  <c r="G100" i="61"/>
  <c r="G99" i="61"/>
  <c r="G98" i="61"/>
  <c r="G97" i="61"/>
  <c r="G96" i="61"/>
  <c r="G95" i="61"/>
  <c r="G94" i="61"/>
  <c r="G93" i="61"/>
  <c r="G92" i="61"/>
  <c r="G91" i="61"/>
  <c r="G90" i="61"/>
  <c r="G89" i="61"/>
  <c r="G82" i="61"/>
  <c r="G81" i="61"/>
  <c r="G80" i="61"/>
  <c r="G79" i="61"/>
  <c r="G78" i="61"/>
  <c r="G77" i="61"/>
  <c r="G76" i="61"/>
  <c r="G75" i="61"/>
  <c r="G74" i="61"/>
  <c r="G73" i="61"/>
  <c r="G72" i="61"/>
  <c r="G71" i="61"/>
  <c r="G70" i="61"/>
  <c r="G69" i="61"/>
  <c r="G68" i="61"/>
  <c r="G67" i="61"/>
  <c r="G66" i="61"/>
  <c r="G65" i="61"/>
  <c r="G64" i="61"/>
  <c r="G63" i="61"/>
  <c r="G62" i="61"/>
  <c r="G61" i="61"/>
  <c r="G60" i="61"/>
  <c r="G59" i="61"/>
  <c r="G58" i="61"/>
  <c r="G57" i="61"/>
  <c r="G56" i="61"/>
  <c r="G55" i="61"/>
  <c r="G54" i="61"/>
  <c r="G53" i="61"/>
  <c r="G52" i="61"/>
  <c r="G51" i="61"/>
  <c r="N42" i="61"/>
  <c r="G42" i="61"/>
  <c r="N41" i="61"/>
  <c r="N40" i="61"/>
  <c r="G40" i="61"/>
  <c r="N39" i="61"/>
  <c r="G39" i="61"/>
  <c r="N38" i="61"/>
  <c r="G38" i="61"/>
  <c r="N37" i="61"/>
  <c r="G37" i="61"/>
  <c r="N36" i="61"/>
  <c r="G36" i="61"/>
  <c r="N35" i="61"/>
  <c r="G35" i="61"/>
  <c r="N34" i="61"/>
  <c r="G34" i="61"/>
  <c r="N33" i="61"/>
  <c r="G33" i="61"/>
  <c r="N32" i="61"/>
  <c r="G32" i="61"/>
  <c r="N31" i="61"/>
  <c r="G31" i="61"/>
  <c r="N30" i="61"/>
  <c r="G30" i="61"/>
  <c r="N29" i="61"/>
  <c r="G29" i="61"/>
  <c r="N28" i="61"/>
  <c r="G28" i="61"/>
  <c r="N27" i="61"/>
  <c r="G27" i="61"/>
  <c r="N26" i="61"/>
  <c r="G26" i="61"/>
  <c r="N25" i="61"/>
  <c r="G25" i="61"/>
  <c r="N24" i="61"/>
  <c r="G24" i="61"/>
  <c r="N23" i="61"/>
  <c r="G23" i="61"/>
  <c r="N22" i="61"/>
  <c r="G22" i="61"/>
  <c r="N21" i="61"/>
  <c r="G21" i="61"/>
  <c r="N20" i="61"/>
  <c r="G20" i="61"/>
  <c r="N19" i="61"/>
  <c r="G19" i="61"/>
  <c r="N18" i="61"/>
  <c r="G18" i="61"/>
  <c r="N17" i="61"/>
  <c r="G17" i="61"/>
  <c r="N16" i="61"/>
  <c r="G16" i="61"/>
  <c r="N15" i="61"/>
  <c r="G15" i="61"/>
  <c r="N14" i="61"/>
  <c r="G14" i="61"/>
  <c r="G44" i="61" s="1"/>
  <c r="K27" i="52" s="1"/>
  <c r="N13" i="61"/>
  <c r="G13" i="61"/>
  <c r="G43" i="61" s="1"/>
  <c r="V9" i="61"/>
  <c r="I9" i="61"/>
  <c r="V10" i="59"/>
  <c r="T42" i="53"/>
  <c r="T41" i="53"/>
  <c r="T40" i="53"/>
  <c r="T39" i="53"/>
  <c r="T38" i="53"/>
  <c r="T37" i="53"/>
  <c r="T36" i="53"/>
  <c r="T35" i="53"/>
  <c r="T34" i="53"/>
  <c r="T33" i="53"/>
  <c r="T32" i="53"/>
  <c r="T31" i="53"/>
  <c r="T30" i="53"/>
  <c r="T29" i="53"/>
  <c r="T28" i="53"/>
  <c r="T27" i="53"/>
  <c r="T26" i="53"/>
  <c r="T25" i="53"/>
  <c r="T24" i="53"/>
  <c r="T23" i="53"/>
  <c r="T22" i="53"/>
  <c r="T21" i="53"/>
  <c r="T20" i="53"/>
  <c r="T19" i="53"/>
  <c r="T18" i="53"/>
  <c r="T44" i="53" s="1"/>
  <c r="T17" i="53"/>
  <c r="T16" i="53"/>
  <c r="T15" i="53"/>
  <c r="T43" i="53"/>
  <c r="V9" i="53"/>
  <c r="G386" i="60"/>
  <c r="G384" i="60"/>
  <c r="G383" i="60"/>
  <c r="G382" i="60"/>
  <c r="G381" i="60"/>
  <c r="G380" i="60"/>
  <c r="G379" i="60"/>
  <c r="G378" i="60"/>
  <c r="G377" i="60"/>
  <c r="G376" i="60"/>
  <c r="G375" i="60"/>
  <c r="G374" i="60"/>
  <c r="G373" i="60"/>
  <c r="G372" i="60"/>
  <c r="G371" i="60"/>
  <c r="G370" i="60"/>
  <c r="G369" i="60"/>
  <c r="G368" i="60"/>
  <c r="G367" i="60"/>
  <c r="G366" i="60"/>
  <c r="G365" i="60"/>
  <c r="G364" i="60"/>
  <c r="G363" i="60"/>
  <c r="G362" i="60"/>
  <c r="G361" i="60"/>
  <c r="G360" i="60"/>
  <c r="G359" i="60"/>
  <c r="G358" i="60"/>
  <c r="G357" i="60"/>
  <c r="G356" i="60"/>
  <c r="G355" i="60"/>
  <c r="G385" i="60" s="1"/>
  <c r="G348" i="60"/>
  <c r="G346" i="60"/>
  <c r="G345" i="60"/>
  <c r="G344" i="60"/>
  <c r="G343" i="60"/>
  <c r="G342" i="60"/>
  <c r="G341" i="60"/>
  <c r="G340" i="60"/>
  <c r="G339" i="60"/>
  <c r="G338" i="60"/>
  <c r="G337" i="60"/>
  <c r="G336" i="60"/>
  <c r="G335" i="60"/>
  <c r="G334" i="60"/>
  <c r="G333" i="60"/>
  <c r="G332" i="60"/>
  <c r="G331" i="60"/>
  <c r="G330" i="60"/>
  <c r="G329" i="60"/>
  <c r="G328" i="60"/>
  <c r="G327" i="60"/>
  <c r="G326" i="60"/>
  <c r="G325" i="60"/>
  <c r="G324" i="60"/>
  <c r="G323" i="60"/>
  <c r="G322" i="60"/>
  <c r="G321" i="60"/>
  <c r="G320" i="60"/>
  <c r="G319" i="60"/>
  <c r="G318" i="60"/>
  <c r="G317" i="60"/>
  <c r="G347" i="60" s="1"/>
  <c r="G310" i="60"/>
  <c r="G308" i="60"/>
  <c r="G307" i="60"/>
  <c r="G306" i="60"/>
  <c r="G305" i="60"/>
  <c r="G304" i="60"/>
  <c r="G303" i="60"/>
  <c r="G302" i="60"/>
  <c r="G301" i="60"/>
  <c r="G300" i="60"/>
  <c r="G299" i="60"/>
  <c r="G298" i="60"/>
  <c r="G297" i="60"/>
  <c r="G296" i="60"/>
  <c r="G295" i="60"/>
  <c r="G294" i="60"/>
  <c r="G293" i="60"/>
  <c r="G292" i="60"/>
  <c r="G291" i="60"/>
  <c r="G290" i="60"/>
  <c r="G289" i="60"/>
  <c r="G288" i="60"/>
  <c r="G287" i="60"/>
  <c r="G286" i="60"/>
  <c r="G285" i="60"/>
  <c r="G284" i="60"/>
  <c r="G283" i="60"/>
  <c r="G282" i="60"/>
  <c r="G281" i="60"/>
  <c r="G280" i="60"/>
  <c r="G279" i="60"/>
  <c r="G309" i="60" s="1"/>
  <c r="G272" i="60"/>
  <c r="G270" i="60"/>
  <c r="G269" i="60"/>
  <c r="G268" i="60"/>
  <c r="G267" i="60"/>
  <c r="G266" i="60"/>
  <c r="G265" i="60"/>
  <c r="G264" i="60"/>
  <c r="G263" i="60"/>
  <c r="G262" i="60"/>
  <c r="G261" i="60"/>
  <c r="G260" i="60"/>
  <c r="G259" i="60"/>
  <c r="G258" i="60"/>
  <c r="G257" i="60"/>
  <c r="G256" i="60"/>
  <c r="G255" i="60"/>
  <c r="G254" i="60"/>
  <c r="G253" i="60"/>
  <c r="G252" i="60"/>
  <c r="G251" i="60"/>
  <c r="G250" i="60"/>
  <c r="G249" i="60"/>
  <c r="G248" i="60"/>
  <c r="G247" i="60"/>
  <c r="G246" i="60"/>
  <c r="G245" i="60"/>
  <c r="G244" i="60"/>
  <c r="G243" i="60"/>
  <c r="G242" i="60"/>
  <c r="G241" i="60"/>
  <c r="G271" i="60" s="1"/>
  <c r="G234" i="60"/>
  <c r="G232" i="60"/>
  <c r="G231" i="60"/>
  <c r="G230" i="60"/>
  <c r="G229" i="60"/>
  <c r="G228" i="60"/>
  <c r="G227" i="60"/>
  <c r="G226" i="60"/>
  <c r="G225" i="60"/>
  <c r="G224" i="60"/>
  <c r="G223" i="60"/>
  <c r="G222" i="60"/>
  <c r="G221" i="60"/>
  <c r="G220" i="60"/>
  <c r="G219" i="60"/>
  <c r="G218" i="60"/>
  <c r="G217" i="60"/>
  <c r="G216" i="60"/>
  <c r="G215" i="60"/>
  <c r="G214" i="60"/>
  <c r="G213" i="60"/>
  <c r="G212" i="60"/>
  <c r="G211" i="60"/>
  <c r="G210" i="60"/>
  <c r="G209" i="60"/>
  <c r="G208" i="60"/>
  <c r="G207" i="60"/>
  <c r="G206" i="60"/>
  <c r="G205" i="60"/>
  <c r="G204" i="60"/>
  <c r="G203" i="60"/>
  <c r="G233" i="60" s="1"/>
  <c r="G196" i="60"/>
  <c r="G194" i="60"/>
  <c r="G193" i="60"/>
  <c r="G192" i="60"/>
  <c r="G191" i="60"/>
  <c r="G190" i="60"/>
  <c r="G189" i="60"/>
  <c r="G188" i="60"/>
  <c r="G187" i="60"/>
  <c r="G186" i="60"/>
  <c r="G185" i="60"/>
  <c r="G184" i="60"/>
  <c r="G183" i="60"/>
  <c r="G182" i="60"/>
  <c r="G181" i="60"/>
  <c r="G180" i="60"/>
  <c r="G179" i="60"/>
  <c r="G178" i="60"/>
  <c r="G177" i="60"/>
  <c r="G176" i="60"/>
  <c r="G175" i="60"/>
  <c r="G174" i="60"/>
  <c r="G173" i="60"/>
  <c r="G172" i="60"/>
  <c r="G171" i="60"/>
  <c r="G170" i="60"/>
  <c r="G169" i="60"/>
  <c r="G168" i="60"/>
  <c r="G167" i="60"/>
  <c r="G166" i="60"/>
  <c r="G165" i="60"/>
  <c r="G195" i="60" s="1"/>
  <c r="G158" i="60"/>
  <c r="G156" i="60"/>
  <c r="G155" i="60"/>
  <c r="G154" i="60"/>
  <c r="G153" i="60"/>
  <c r="G152" i="60"/>
  <c r="G151" i="60"/>
  <c r="G150" i="60"/>
  <c r="G149" i="60"/>
  <c r="G148" i="60"/>
  <c r="G147" i="60"/>
  <c r="G146" i="60"/>
  <c r="G145" i="60"/>
  <c r="G144" i="60"/>
  <c r="G143" i="60"/>
  <c r="G142" i="60"/>
  <c r="G141" i="60"/>
  <c r="G140" i="60"/>
  <c r="G139" i="60"/>
  <c r="G138" i="60"/>
  <c r="G137" i="60"/>
  <c r="G136" i="60"/>
  <c r="G135" i="60"/>
  <c r="G134" i="60"/>
  <c r="G133" i="60"/>
  <c r="G132" i="60"/>
  <c r="G131" i="60"/>
  <c r="G130" i="60"/>
  <c r="G129" i="60"/>
  <c r="G128" i="60"/>
  <c r="G127" i="60"/>
  <c r="G157" i="60" s="1"/>
  <c r="G120" i="60"/>
  <c r="G118" i="60"/>
  <c r="G117" i="60"/>
  <c r="G116" i="60"/>
  <c r="G115" i="60"/>
  <c r="G114" i="60"/>
  <c r="G113" i="60"/>
  <c r="G112" i="60"/>
  <c r="G111" i="60"/>
  <c r="G110" i="60"/>
  <c r="G109" i="60"/>
  <c r="G108" i="60"/>
  <c r="G107" i="60"/>
  <c r="G106" i="60"/>
  <c r="G105" i="60"/>
  <c r="G104" i="60"/>
  <c r="G103" i="60"/>
  <c r="G102" i="60"/>
  <c r="G101" i="60"/>
  <c r="G100" i="60"/>
  <c r="G99" i="60"/>
  <c r="G98" i="60"/>
  <c r="G97" i="60"/>
  <c r="G96" i="60"/>
  <c r="G95" i="60"/>
  <c r="G94" i="60"/>
  <c r="G93" i="60"/>
  <c r="G92" i="60"/>
  <c r="G91" i="60"/>
  <c r="G90" i="60"/>
  <c r="G89" i="60"/>
  <c r="G119" i="60" s="1"/>
  <c r="G82" i="60"/>
  <c r="G80" i="60"/>
  <c r="G79" i="60"/>
  <c r="G78" i="60"/>
  <c r="G77" i="60"/>
  <c r="G76" i="60"/>
  <c r="G75" i="60"/>
  <c r="G74" i="60"/>
  <c r="G73" i="60"/>
  <c r="G72" i="60"/>
  <c r="G71" i="60"/>
  <c r="G70" i="60"/>
  <c r="G69" i="60"/>
  <c r="G68" i="60"/>
  <c r="G67" i="60"/>
  <c r="G66" i="60"/>
  <c r="G65" i="60"/>
  <c r="G64" i="60"/>
  <c r="G63" i="60"/>
  <c r="G62" i="60"/>
  <c r="G61" i="60"/>
  <c r="G60" i="60"/>
  <c r="G59" i="60"/>
  <c r="G58" i="60"/>
  <c r="G57" i="60"/>
  <c r="G56" i="60"/>
  <c r="G55" i="60"/>
  <c r="G54" i="60"/>
  <c r="G53" i="60"/>
  <c r="G52" i="60"/>
  <c r="G51" i="60"/>
  <c r="G81" i="60" s="1"/>
  <c r="N42" i="60"/>
  <c r="G42" i="60"/>
  <c r="N41" i="60"/>
  <c r="G41" i="60"/>
  <c r="N40" i="60"/>
  <c r="G40" i="60"/>
  <c r="N39" i="60"/>
  <c r="G39" i="60"/>
  <c r="N38" i="60"/>
  <c r="G38" i="60"/>
  <c r="N37" i="60"/>
  <c r="G37" i="60"/>
  <c r="N36" i="60"/>
  <c r="G36" i="60"/>
  <c r="N35" i="60"/>
  <c r="G35" i="60"/>
  <c r="N34" i="60"/>
  <c r="G34" i="60"/>
  <c r="N33" i="60"/>
  <c r="G33" i="60"/>
  <c r="N32" i="60"/>
  <c r="G32" i="60"/>
  <c r="N31" i="60"/>
  <c r="G31" i="60"/>
  <c r="N30" i="60"/>
  <c r="G30" i="60"/>
  <c r="N29" i="60"/>
  <c r="G29" i="60"/>
  <c r="N28" i="60"/>
  <c r="G28" i="60"/>
  <c r="N27" i="60"/>
  <c r="G27" i="60"/>
  <c r="N26" i="60"/>
  <c r="G26" i="60"/>
  <c r="N25" i="60"/>
  <c r="G25" i="60"/>
  <c r="N24" i="60"/>
  <c r="G24" i="60"/>
  <c r="N23" i="60"/>
  <c r="G23" i="60"/>
  <c r="N22" i="60"/>
  <c r="G22" i="60"/>
  <c r="N21" i="60"/>
  <c r="G21" i="60"/>
  <c r="N20" i="60"/>
  <c r="G20" i="60"/>
  <c r="N19" i="60"/>
  <c r="G19" i="60"/>
  <c r="N18" i="60"/>
  <c r="G18" i="60"/>
  <c r="N17" i="60"/>
  <c r="G17" i="60"/>
  <c r="N16" i="60"/>
  <c r="G16" i="60"/>
  <c r="N15" i="60"/>
  <c r="G15" i="60"/>
  <c r="N14" i="60"/>
  <c r="G14" i="60"/>
  <c r="G44" i="60" s="1"/>
  <c r="N13" i="60"/>
  <c r="G13" i="60"/>
  <c r="G43" i="60" s="1"/>
  <c r="I9" i="60"/>
  <c r="G387" i="59"/>
  <c r="G385" i="59"/>
  <c r="G384" i="59"/>
  <c r="G383" i="59"/>
  <c r="G382" i="59"/>
  <c r="G381" i="59"/>
  <c r="G380" i="59"/>
  <c r="G379" i="59"/>
  <c r="G378" i="59"/>
  <c r="G377" i="59"/>
  <c r="G376" i="59"/>
  <c r="G375" i="59"/>
  <c r="G374" i="59"/>
  <c r="G373" i="59"/>
  <c r="G372" i="59"/>
  <c r="G371" i="59"/>
  <c r="G370" i="59"/>
  <c r="G369" i="59"/>
  <c r="G368" i="59"/>
  <c r="G367" i="59"/>
  <c r="G366" i="59"/>
  <c r="G365" i="59"/>
  <c r="G364" i="59"/>
  <c r="G363" i="59"/>
  <c r="G362" i="59"/>
  <c r="G361" i="59"/>
  <c r="G360" i="59"/>
  <c r="G359" i="59"/>
  <c r="G358" i="59"/>
  <c r="G357" i="59"/>
  <c r="G356" i="59"/>
  <c r="G386" i="59" s="1"/>
  <c r="G349" i="59"/>
  <c r="G347" i="59"/>
  <c r="G346" i="59"/>
  <c r="G345" i="59"/>
  <c r="G344" i="59"/>
  <c r="G343" i="59"/>
  <c r="G342" i="59"/>
  <c r="G341" i="59"/>
  <c r="G340" i="59"/>
  <c r="G339" i="59"/>
  <c r="G338" i="59"/>
  <c r="G337" i="59"/>
  <c r="G336" i="59"/>
  <c r="G335" i="59"/>
  <c r="G334" i="59"/>
  <c r="G333" i="59"/>
  <c r="G332" i="59"/>
  <c r="G331" i="59"/>
  <c r="G330" i="59"/>
  <c r="G329" i="59"/>
  <c r="G328" i="59"/>
  <c r="G327" i="59"/>
  <c r="G326" i="59"/>
  <c r="G325" i="59"/>
  <c r="G324" i="59"/>
  <c r="G323" i="59"/>
  <c r="G322" i="59"/>
  <c r="G321" i="59"/>
  <c r="G320" i="59"/>
  <c r="G319" i="59"/>
  <c r="G318" i="59"/>
  <c r="G348" i="59" s="1"/>
  <c r="G311" i="59"/>
  <c r="G309" i="59"/>
  <c r="G308" i="59"/>
  <c r="G307" i="59"/>
  <c r="G306" i="59"/>
  <c r="G305" i="59"/>
  <c r="G304" i="59"/>
  <c r="G303" i="59"/>
  <c r="G302" i="59"/>
  <c r="G301" i="59"/>
  <c r="G300" i="59"/>
  <c r="G299" i="59"/>
  <c r="G298" i="59"/>
  <c r="G297" i="59"/>
  <c r="G296" i="59"/>
  <c r="G295" i="59"/>
  <c r="G294" i="59"/>
  <c r="G293" i="59"/>
  <c r="G292" i="59"/>
  <c r="G291" i="59"/>
  <c r="G290" i="59"/>
  <c r="G289" i="59"/>
  <c r="G288" i="59"/>
  <c r="G287" i="59"/>
  <c r="G286" i="59"/>
  <c r="G285" i="59"/>
  <c r="G284" i="59"/>
  <c r="G283" i="59"/>
  <c r="G282" i="59"/>
  <c r="G281" i="59"/>
  <c r="G280" i="59"/>
  <c r="G310" i="59" s="1"/>
  <c r="G273" i="59"/>
  <c r="G271" i="59"/>
  <c r="G270" i="59"/>
  <c r="G269" i="59"/>
  <c r="G268" i="59"/>
  <c r="G267" i="59"/>
  <c r="G266" i="59"/>
  <c r="G265" i="59"/>
  <c r="G264" i="59"/>
  <c r="G263" i="59"/>
  <c r="G262" i="59"/>
  <c r="G261" i="59"/>
  <c r="G260" i="59"/>
  <c r="G259" i="59"/>
  <c r="G258" i="59"/>
  <c r="G257" i="59"/>
  <c r="G256" i="59"/>
  <c r="G255" i="59"/>
  <c r="G254" i="59"/>
  <c r="G253" i="59"/>
  <c r="G252" i="59"/>
  <c r="G251" i="59"/>
  <c r="G250" i="59"/>
  <c r="G249" i="59"/>
  <c r="G248" i="59"/>
  <c r="G247" i="59"/>
  <c r="G246" i="59"/>
  <c r="G245" i="59"/>
  <c r="G244" i="59"/>
  <c r="G243" i="59"/>
  <c r="G242" i="59"/>
  <c r="G272" i="59" s="1"/>
  <c r="G235" i="59"/>
  <c r="G233" i="59"/>
  <c r="G232" i="59"/>
  <c r="G231" i="59"/>
  <c r="G230" i="59"/>
  <c r="G229" i="59"/>
  <c r="G228" i="59"/>
  <c r="G227" i="59"/>
  <c r="G226" i="59"/>
  <c r="G225" i="59"/>
  <c r="G224" i="59"/>
  <c r="G223" i="59"/>
  <c r="G222" i="59"/>
  <c r="G221" i="59"/>
  <c r="G220" i="59"/>
  <c r="G219" i="59"/>
  <c r="G218" i="59"/>
  <c r="G217" i="59"/>
  <c r="G216" i="59"/>
  <c r="G215" i="59"/>
  <c r="G214" i="59"/>
  <c r="G213" i="59"/>
  <c r="G212" i="59"/>
  <c r="G211" i="59"/>
  <c r="G210" i="59"/>
  <c r="G209" i="59"/>
  <c r="G208" i="59"/>
  <c r="G207" i="59"/>
  <c r="G206" i="59"/>
  <c r="G205" i="59"/>
  <c r="G204" i="59"/>
  <c r="G234" i="59" s="1"/>
  <c r="G197" i="59"/>
  <c r="G195" i="59"/>
  <c r="G194" i="59"/>
  <c r="G193" i="59"/>
  <c r="G192" i="59"/>
  <c r="G191" i="59"/>
  <c r="G190" i="59"/>
  <c r="G189" i="59"/>
  <c r="G188" i="59"/>
  <c r="G187" i="59"/>
  <c r="G186" i="59"/>
  <c r="G185" i="59"/>
  <c r="G184" i="59"/>
  <c r="G183" i="59"/>
  <c r="G182" i="59"/>
  <c r="G181" i="59"/>
  <c r="G180" i="59"/>
  <c r="G179" i="59"/>
  <c r="G178" i="59"/>
  <c r="G177" i="59"/>
  <c r="G176" i="59"/>
  <c r="G175" i="59"/>
  <c r="G174" i="59"/>
  <c r="G173" i="59"/>
  <c r="G172" i="59"/>
  <c r="G171" i="59"/>
  <c r="G170" i="59"/>
  <c r="G169" i="59"/>
  <c r="G168" i="59"/>
  <c r="G167" i="59"/>
  <c r="G166" i="59"/>
  <c r="G196" i="59" s="1"/>
  <c r="G157" i="59"/>
  <c r="G156" i="59"/>
  <c r="G155" i="59"/>
  <c r="G154" i="59"/>
  <c r="G153" i="59"/>
  <c r="G152" i="59"/>
  <c r="G151" i="59"/>
  <c r="G150" i="59"/>
  <c r="G149" i="59"/>
  <c r="G148" i="59"/>
  <c r="G147" i="59"/>
  <c r="G146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58" i="59" s="1"/>
  <c r="G121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G103" i="59"/>
  <c r="G102" i="59"/>
  <c r="G101" i="59"/>
  <c r="G100" i="59"/>
  <c r="G99" i="59"/>
  <c r="G98" i="59"/>
  <c r="G97" i="59"/>
  <c r="G96" i="59"/>
  <c r="G95" i="59"/>
  <c r="G94" i="59"/>
  <c r="G93" i="59"/>
  <c r="G92" i="59"/>
  <c r="G91" i="59"/>
  <c r="G90" i="59"/>
  <c r="G120" i="59" s="1"/>
  <c r="G83" i="59"/>
  <c r="G81" i="59"/>
  <c r="G80" i="59"/>
  <c r="G79" i="59"/>
  <c r="G78" i="59"/>
  <c r="G77" i="59"/>
  <c r="G76" i="59"/>
  <c r="G75" i="59"/>
  <c r="G74" i="59"/>
  <c r="G73" i="59"/>
  <c r="G72" i="59"/>
  <c r="G71" i="59"/>
  <c r="G70" i="59"/>
  <c r="G69" i="59"/>
  <c r="G68" i="59"/>
  <c r="G67" i="59"/>
  <c r="G66" i="59"/>
  <c r="G65" i="59"/>
  <c r="G64" i="59"/>
  <c r="G63" i="59"/>
  <c r="G62" i="59"/>
  <c r="G61" i="59"/>
  <c r="G60" i="59"/>
  <c r="G59" i="59"/>
  <c r="G58" i="59"/>
  <c r="G57" i="59"/>
  <c r="G56" i="59"/>
  <c r="G55" i="59"/>
  <c r="G54" i="59"/>
  <c r="G53" i="59"/>
  <c r="G52" i="59"/>
  <c r="G82" i="59" s="1"/>
  <c r="N43" i="59"/>
  <c r="G43" i="59"/>
  <c r="N42" i="59"/>
  <c r="G42" i="59"/>
  <c r="N41" i="59"/>
  <c r="G41" i="59"/>
  <c r="N40" i="59"/>
  <c r="G40" i="59"/>
  <c r="N39" i="59"/>
  <c r="G39" i="59"/>
  <c r="N38" i="59"/>
  <c r="G38" i="59"/>
  <c r="N37" i="59"/>
  <c r="G37" i="59"/>
  <c r="N36" i="59"/>
  <c r="G36" i="59"/>
  <c r="N35" i="59"/>
  <c r="G35" i="59"/>
  <c r="N34" i="59"/>
  <c r="G34" i="59"/>
  <c r="N33" i="59"/>
  <c r="G33" i="59"/>
  <c r="N32" i="59"/>
  <c r="G32" i="59"/>
  <c r="N31" i="59"/>
  <c r="G31" i="59"/>
  <c r="N30" i="59"/>
  <c r="G30" i="59"/>
  <c r="N29" i="59"/>
  <c r="G29" i="59"/>
  <c r="N28" i="59"/>
  <c r="G28" i="59"/>
  <c r="N27" i="59"/>
  <c r="G27" i="59"/>
  <c r="N26" i="59"/>
  <c r="G26" i="59"/>
  <c r="N25" i="59"/>
  <c r="G25" i="59"/>
  <c r="N24" i="59"/>
  <c r="G24" i="59"/>
  <c r="N23" i="59"/>
  <c r="G23" i="59"/>
  <c r="N22" i="59"/>
  <c r="G22" i="59"/>
  <c r="N21" i="59"/>
  <c r="G21" i="59"/>
  <c r="N20" i="59"/>
  <c r="G20" i="59"/>
  <c r="N19" i="59"/>
  <c r="N18" i="59"/>
  <c r="N17" i="59"/>
  <c r="N16" i="59"/>
  <c r="N15" i="59"/>
  <c r="G45" i="59"/>
  <c r="N14" i="59"/>
  <c r="I10" i="59"/>
  <c r="K18" i="52" l="1"/>
  <c r="K17" i="52"/>
  <c r="K26" i="52"/>
  <c r="G44" i="59"/>
  <c r="K16" i="52" s="1"/>
  <c r="K25" i="52"/>
  <c r="N40" i="52"/>
  <c r="L40" i="52"/>
  <c r="J18" i="52"/>
  <c r="J15" i="52"/>
  <c r="G386" i="53"/>
  <c r="G384" i="53"/>
  <c r="G383" i="53"/>
  <c r="G382" i="53"/>
  <c r="G381" i="53"/>
  <c r="G380" i="53"/>
  <c r="G379" i="53"/>
  <c r="G378" i="53"/>
  <c r="G377" i="53"/>
  <c r="G376" i="53"/>
  <c r="G375" i="53"/>
  <c r="G374" i="53"/>
  <c r="G373" i="53"/>
  <c r="G372" i="53"/>
  <c r="G371" i="53"/>
  <c r="G370" i="53"/>
  <c r="G369" i="53"/>
  <c r="G368" i="53"/>
  <c r="G367" i="53"/>
  <c r="G366" i="53"/>
  <c r="G365" i="53"/>
  <c r="G364" i="53"/>
  <c r="G363" i="53"/>
  <c r="G362" i="53"/>
  <c r="G361" i="53"/>
  <c r="G360" i="53"/>
  <c r="G359" i="53"/>
  <c r="G358" i="53"/>
  <c r="G357" i="53"/>
  <c r="G356" i="53"/>
  <c r="G355" i="53"/>
  <c r="G348" i="53"/>
  <c r="G346" i="53"/>
  <c r="G345" i="53"/>
  <c r="G344" i="53"/>
  <c r="G343" i="53"/>
  <c r="G342" i="53"/>
  <c r="G341" i="53"/>
  <c r="G340" i="53"/>
  <c r="G339" i="53"/>
  <c r="G338" i="53"/>
  <c r="G337" i="53"/>
  <c r="G336" i="53"/>
  <c r="G335" i="53"/>
  <c r="G334" i="53"/>
  <c r="G333" i="53"/>
  <c r="G332" i="53"/>
  <c r="G331" i="53"/>
  <c r="G330" i="53"/>
  <c r="G329" i="53"/>
  <c r="G328" i="53"/>
  <c r="G327" i="53"/>
  <c r="G326" i="53"/>
  <c r="G325" i="53"/>
  <c r="G324" i="53"/>
  <c r="G323" i="53"/>
  <c r="G322" i="53"/>
  <c r="G321" i="53"/>
  <c r="G320" i="53"/>
  <c r="G319" i="53"/>
  <c r="G318" i="53"/>
  <c r="G317" i="53"/>
  <c r="G310" i="53"/>
  <c r="G308" i="53"/>
  <c r="G307" i="53"/>
  <c r="G306" i="53"/>
  <c r="G305" i="53"/>
  <c r="G304" i="53"/>
  <c r="G303" i="53"/>
  <c r="G302" i="53"/>
  <c r="G301" i="53"/>
  <c r="G300" i="53"/>
  <c r="G299" i="53"/>
  <c r="G298" i="53"/>
  <c r="G297" i="53"/>
  <c r="G296" i="53"/>
  <c r="G295" i="53"/>
  <c r="G294" i="53"/>
  <c r="G293" i="53"/>
  <c r="G292" i="53"/>
  <c r="G291" i="53"/>
  <c r="G290" i="53"/>
  <c r="G289" i="53"/>
  <c r="G288" i="53"/>
  <c r="G287" i="53"/>
  <c r="G286" i="53"/>
  <c r="G285" i="53"/>
  <c r="G284" i="53"/>
  <c r="G283" i="53"/>
  <c r="G282" i="53"/>
  <c r="G281" i="53"/>
  <c r="G280" i="53"/>
  <c r="G279" i="53"/>
  <c r="G272" i="53"/>
  <c r="G270" i="53"/>
  <c r="G269" i="53"/>
  <c r="G268" i="53"/>
  <c r="G267" i="53"/>
  <c r="G266" i="53"/>
  <c r="G265" i="53"/>
  <c r="G264" i="53"/>
  <c r="G263" i="53"/>
  <c r="G262" i="53"/>
  <c r="G261" i="53"/>
  <c r="G260" i="53"/>
  <c r="G259" i="53"/>
  <c r="G258" i="53"/>
  <c r="G257" i="53"/>
  <c r="G256" i="53"/>
  <c r="G255" i="53"/>
  <c r="G254" i="53"/>
  <c r="G253" i="53"/>
  <c r="G252" i="53"/>
  <c r="G251" i="53"/>
  <c r="G250" i="53"/>
  <c r="G249" i="53"/>
  <c r="G248" i="53"/>
  <c r="G247" i="53"/>
  <c r="G246" i="53"/>
  <c r="G245" i="53"/>
  <c r="G244" i="53"/>
  <c r="G243" i="53"/>
  <c r="G242" i="53"/>
  <c r="G241" i="53"/>
  <c r="G234" i="53"/>
  <c r="G232" i="53"/>
  <c r="G231" i="53"/>
  <c r="G230" i="53"/>
  <c r="G229" i="53"/>
  <c r="G228" i="53"/>
  <c r="G227" i="53"/>
  <c r="G226" i="53"/>
  <c r="G225" i="53"/>
  <c r="G224" i="53"/>
  <c r="G223" i="53"/>
  <c r="G222" i="53"/>
  <c r="G221" i="53"/>
  <c r="G220" i="53"/>
  <c r="G219" i="53"/>
  <c r="G218" i="53"/>
  <c r="G217" i="53"/>
  <c r="G216" i="53"/>
  <c r="G215" i="53"/>
  <c r="G214" i="53"/>
  <c r="G213" i="53"/>
  <c r="G212" i="53"/>
  <c r="G211" i="53"/>
  <c r="G210" i="53"/>
  <c r="G209" i="53"/>
  <c r="G208" i="53"/>
  <c r="G207" i="53"/>
  <c r="G206" i="53"/>
  <c r="G205" i="53"/>
  <c r="G204" i="53"/>
  <c r="G203" i="53"/>
  <c r="G196" i="53"/>
  <c r="G194" i="53"/>
  <c r="G193" i="53"/>
  <c r="G192" i="53"/>
  <c r="G191" i="53"/>
  <c r="G190" i="53"/>
  <c r="G189" i="53"/>
  <c r="G188" i="53"/>
  <c r="G187" i="53"/>
  <c r="G186" i="53"/>
  <c r="G185" i="53"/>
  <c r="G184" i="53"/>
  <c r="G183" i="53"/>
  <c r="G182" i="53"/>
  <c r="G181" i="53"/>
  <c r="G180" i="53"/>
  <c r="G179" i="53"/>
  <c r="G178" i="53"/>
  <c r="G177" i="53"/>
  <c r="G176" i="53"/>
  <c r="G175" i="53"/>
  <c r="G174" i="53"/>
  <c r="G173" i="53"/>
  <c r="G172" i="53"/>
  <c r="G171" i="53"/>
  <c r="G170" i="53"/>
  <c r="G169" i="53"/>
  <c r="G168" i="53"/>
  <c r="G167" i="53"/>
  <c r="G166" i="53"/>
  <c r="G165" i="53"/>
  <c r="G158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0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78" i="53"/>
  <c r="G82" i="53"/>
  <c r="G80" i="53"/>
  <c r="G79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I21" i="52"/>
  <c r="K30" i="52" l="1"/>
  <c r="G81" i="53"/>
  <c r="G157" i="53"/>
  <c r="G233" i="53"/>
  <c r="G309" i="53"/>
  <c r="G385" i="53"/>
  <c r="G119" i="53"/>
  <c r="G195" i="53"/>
  <c r="G271" i="53"/>
  <c r="G347" i="53"/>
  <c r="J77" i="41" l="1"/>
  <c r="R77" i="41"/>
  <c r="N77" i="41"/>
  <c r="F77" i="41"/>
  <c r="R63" i="41"/>
  <c r="N63" i="41"/>
  <c r="J63" i="41"/>
  <c r="F63" i="41"/>
  <c r="R49" i="41"/>
  <c r="N49" i="41"/>
  <c r="J49" i="41"/>
  <c r="F49" i="41"/>
  <c r="R35" i="41"/>
  <c r="N35" i="41"/>
  <c r="J35" i="41"/>
  <c r="F35" i="41"/>
  <c r="K35" i="52" l="1"/>
  <c r="K36" i="52"/>
  <c r="K37" i="52"/>
  <c r="K38" i="52"/>
  <c r="K39" i="52"/>
  <c r="J17" i="52"/>
  <c r="I9" i="53"/>
  <c r="K40" i="52" l="1"/>
  <c r="R22" i="41"/>
  <c r="AP22" i="41" l="1"/>
  <c r="AP21" i="41"/>
  <c r="N22" i="41"/>
  <c r="J22" i="41"/>
  <c r="F22" i="41"/>
  <c r="R21" i="41"/>
  <c r="F21" i="41"/>
  <c r="AL21" i="41" l="1"/>
  <c r="J21" i="41" l="1"/>
  <c r="AL22" i="41"/>
  <c r="AH22" i="41"/>
  <c r="AH21" i="41"/>
  <c r="AD21" i="41"/>
  <c r="N42" i="53" l="1"/>
  <c r="N41" i="53"/>
  <c r="N40" i="53"/>
  <c r="N39" i="53"/>
  <c r="N38" i="53"/>
  <c r="N37" i="53"/>
  <c r="N36" i="53"/>
  <c r="N35" i="53"/>
  <c r="N34" i="53"/>
  <c r="N33" i="53"/>
  <c r="N32" i="53"/>
  <c r="N31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G42" i="53" l="1"/>
  <c r="G41" i="53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44" i="53" l="1"/>
  <c r="K24" i="52" s="1"/>
  <c r="K28" i="52" s="1"/>
  <c r="J24" i="52"/>
  <c r="G43" i="53"/>
  <c r="K15" i="52" l="1"/>
  <c r="K19" i="52" s="1"/>
  <c r="J16" i="52"/>
  <c r="I20" i="52" l="1"/>
  <c r="I22" i="52" s="1"/>
  <c r="I29" i="52" l="1"/>
  <c r="I31" i="52" s="1"/>
  <c r="N21" i="41" l="1"/>
  <c r="J28" i="52"/>
</calcChain>
</file>

<file path=xl/sharedStrings.xml><?xml version="1.0" encoding="utf-8"?>
<sst xmlns="http://schemas.openxmlformats.org/spreadsheetml/2006/main" count="1355" uniqueCount="199">
  <si>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7"/>
  </si>
  <si>
    <t>２．設定方法</t>
    <rPh sb="2" eb="4">
      <t>セッテイ</t>
    </rPh>
    <rPh sb="4" eb="6">
      <t>ホウホウ</t>
    </rPh>
    <phoneticPr fontId="7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</si>
  <si>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7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</si>
  <si>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7"/>
  </si>
  <si>
    <t>【印刷設定の手順】</t>
    <rPh sb="1" eb="3">
      <t>インサツ</t>
    </rPh>
    <rPh sb="3" eb="5">
      <t>セッテイ</t>
    </rPh>
    <rPh sb="6" eb="8">
      <t>テジュン</t>
    </rPh>
    <phoneticPr fontId="7"/>
  </si>
  <si>
    <t>日</t>
    <rPh sb="0" eb="1">
      <t>ニチ</t>
    </rPh>
    <phoneticPr fontId="7"/>
  </si>
  <si>
    <t>数量</t>
    <rPh sb="0" eb="2">
      <t>スウリョウ</t>
    </rPh>
    <phoneticPr fontId="7"/>
  </si>
  <si>
    <t>見　　積　　比　　較　　表</t>
    <rPh sb="0" eb="1">
      <t>ミ</t>
    </rPh>
    <rPh sb="3" eb="4">
      <t>セキ</t>
    </rPh>
    <rPh sb="6" eb="7">
      <t>ヒ</t>
    </rPh>
    <rPh sb="9" eb="10">
      <t>カク</t>
    </rPh>
    <rPh sb="12" eb="13">
      <t>ヒョウ</t>
    </rPh>
    <phoneticPr fontId="2"/>
  </si>
  <si>
    <t>見積取得日</t>
    <rPh sb="0" eb="2">
      <t>ミツモリ</t>
    </rPh>
    <rPh sb="2" eb="5">
      <t>シュトクビ</t>
    </rPh>
    <phoneticPr fontId="2"/>
  </si>
  <si>
    <t>手続き：</t>
    <rPh sb="0" eb="1">
      <t>テ</t>
    </rPh>
    <rPh sb="1" eb="2">
      <t>ツヅ</t>
    </rPh>
    <phoneticPr fontId="15"/>
  </si>
  <si>
    <t>←選択してください</t>
    <rPh sb="1" eb="3">
      <t>センタク</t>
    </rPh>
    <phoneticPr fontId="15"/>
  </si>
  <si>
    <t>手続き：</t>
    <rPh sb="0" eb="2">
      <t>テツヅ</t>
    </rPh>
    <phoneticPr fontId="15"/>
  </si>
  <si>
    <t>　色のセルは、文字又は数値を根拠となる見積書等の記載を基に入力すること。</t>
    <rPh sb="1" eb="2">
      <t>イロ</t>
    </rPh>
    <rPh sb="7" eb="9">
      <t>モジ</t>
    </rPh>
    <rPh sb="9" eb="10">
      <t>マタ</t>
    </rPh>
    <rPh sb="11" eb="13">
      <t>スウチ</t>
    </rPh>
    <rPh sb="14" eb="16">
      <t>コンキョ</t>
    </rPh>
    <rPh sb="19" eb="23">
      <t>ミツモリショトウ</t>
    </rPh>
    <rPh sb="24" eb="26">
      <t>キサイ</t>
    </rPh>
    <rPh sb="27" eb="28">
      <t>モト</t>
    </rPh>
    <rPh sb="29" eb="31">
      <t>ニュウリョク</t>
    </rPh>
    <phoneticPr fontId="7"/>
  </si>
  <si>
    <t>　色の備考欄セルは、必要に応じて記載内容の補足説明に使用すること。</t>
    <rPh sb="1" eb="2">
      <t>イロ</t>
    </rPh>
    <rPh sb="3" eb="6">
      <t>ビコウラン</t>
    </rPh>
    <rPh sb="10" eb="12">
      <t>ヒツヨウ</t>
    </rPh>
    <rPh sb="13" eb="14">
      <t>オウ</t>
    </rPh>
    <rPh sb="16" eb="18">
      <t>キサイ</t>
    </rPh>
    <rPh sb="18" eb="20">
      <t>ナイヨウ</t>
    </rPh>
    <rPh sb="21" eb="23">
      <t>ホソク</t>
    </rPh>
    <rPh sb="23" eb="25">
      <t>セツメイ</t>
    </rPh>
    <rPh sb="26" eb="28">
      <t>シヨウ</t>
    </rPh>
    <phoneticPr fontId="7"/>
  </si>
  <si>
    <t>(1)</t>
    <phoneticPr fontId="4"/>
  </si>
  <si>
    <t>整理</t>
    <rPh sb="0" eb="2">
      <t>セイリ</t>
    </rPh>
    <phoneticPr fontId="7"/>
  </si>
  <si>
    <t>費用の内容</t>
    <rPh sb="0" eb="2">
      <t>ヒヨウ</t>
    </rPh>
    <rPh sb="3" eb="5">
      <t>ナイヨウ</t>
    </rPh>
    <phoneticPr fontId="7"/>
  </si>
  <si>
    <t>単価［税抜］
（円）</t>
    <rPh sb="0" eb="2">
      <t>タンカ</t>
    </rPh>
    <rPh sb="3" eb="4">
      <t>ゼイ</t>
    </rPh>
    <rPh sb="4" eb="5">
      <t>ヌ</t>
    </rPh>
    <rPh sb="8" eb="9">
      <t>エン</t>
    </rPh>
    <phoneticPr fontId="7"/>
  </si>
  <si>
    <t>金額［税抜］
（円）</t>
    <rPh sb="0" eb="2">
      <t>キンガク</t>
    </rPh>
    <rPh sb="3" eb="5">
      <t>ゼイヌ</t>
    </rPh>
    <rPh sb="8" eb="9">
      <t>エン</t>
    </rPh>
    <phoneticPr fontId="7"/>
  </si>
  <si>
    <t>備考</t>
    <rPh sb="0" eb="2">
      <t>ビコウ</t>
    </rPh>
    <phoneticPr fontId="7"/>
  </si>
  <si>
    <t>No.</t>
    <phoneticPr fontId="7"/>
  </si>
  <si>
    <t>‐</t>
    <phoneticPr fontId="7"/>
  </si>
  <si>
    <t>(2)</t>
    <phoneticPr fontId="4"/>
  </si>
  <si>
    <t>(3)</t>
    <phoneticPr fontId="4"/>
  </si>
  <si>
    <t>(4)</t>
    <phoneticPr fontId="4"/>
  </si>
  <si>
    <t>(5)</t>
    <phoneticPr fontId="4"/>
  </si>
  <si>
    <t>見積比較表の根拠資料として取得した見積書を、添付資料として提出してください</t>
    <rPh sb="0" eb="2">
      <t>ミツモリ</t>
    </rPh>
    <rPh sb="2" eb="4">
      <t>ヒカク</t>
    </rPh>
    <rPh sb="4" eb="5">
      <t>ヒョウ</t>
    </rPh>
    <rPh sb="6" eb="8">
      <t>コンキョ</t>
    </rPh>
    <rPh sb="8" eb="10">
      <t>シリョウ</t>
    </rPh>
    <rPh sb="13" eb="15">
      <t>シュトク</t>
    </rPh>
    <rPh sb="17" eb="19">
      <t>ミツモリ</t>
    </rPh>
    <rPh sb="19" eb="20">
      <t>ショ</t>
    </rPh>
    <rPh sb="22" eb="24">
      <t>テンプ</t>
    </rPh>
    <rPh sb="24" eb="26">
      <t>シリョウ</t>
    </rPh>
    <rPh sb="29" eb="31">
      <t>テイシュツ</t>
    </rPh>
    <phoneticPr fontId="2"/>
  </si>
  <si>
    <t>うち対象経費</t>
    <rPh sb="2" eb="4">
      <t>タイショウ</t>
    </rPh>
    <rPh sb="4" eb="6">
      <t>ケイヒ</t>
    </rPh>
    <phoneticPr fontId="2"/>
  </si>
  <si>
    <t>うち対象外経費</t>
    <rPh sb="2" eb="7">
      <t>タイショウガイケイヒ</t>
    </rPh>
    <phoneticPr fontId="2"/>
  </si>
  <si>
    <t>事業費総計(税抜）</t>
    <rPh sb="0" eb="3">
      <t>ジギョウヒ</t>
    </rPh>
    <rPh sb="3" eb="5">
      <t>ソウケイ</t>
    </rPh>
    <phoneticPr fontId="2"/>
  </si>
  <si>
    <t>採用</t>
    <rPh sb="0" eb="2">
      <t>サイヨウ</t>
    </rPh>
    <phoneticPr fontId="15"/>
  </si>
  <si>
    <t>台</t>
    <rPh sb="0" eb="1">
      <t>ダイ</t>
    </rPh>
    <phoneticPr fontId="7"/>
  </si>
  <si>
    <t>機（器）</t>
    <rPh sb="0" eb="1">
      <t>キ</t>
    </rPh>
    <rPh sb="2" eb="3">
      <t>キ</t>
    </rPh>
    <phoneticPr fontId="7"/>
  </si>
  <si>
    <t>個</t>
    <rPh sb="0" eb="1">
      <t>コ</t>
    </rPh>
    <phoneticPr fontId="7"/>
  </si>
  <si>
    <t>本</t>
    <rPh sb="0" eb="1">
      <t>ホン</t>
    </rPh>
    <phoneticPr fontId="7"/>
  </si>
  <si>
    <t>枚</t>
    <rPh sb="0" eb="1">
      <t>マイ</t>
    </rPh>
    <phoneticPr fontId="7"/>
  </si>
  <si>
    <t>人工</t>
    <rPh sb="0" eb="2">
      <t>ニンク</t>
    </rPh>
    <phoneticPr fontId="7"/>
  </si>
  <si>
    <t>箇所</t>
    <rPh sb="0" eb="2">
      <t>カショ</t>
    </rPh>
    <phoneticPr fontId="7"/>
  </si>
  <si>
    <t>時間</t>
    <rPh sb="0" eb="2">
      <t>ジカン</t>
    </rPh>
    <phoneticPr fontId="7"/>
  </si>
  <si>
    <t>式</t>
    <rPh sb="0" eb="1">
      <t>シキ</t>
    </rPh>
    <phoneticPr fontId="7"/>
  </si>
  <si>
    <t>ｍ</t>
  </si>
  <si>
    <t>kg</t>
  </si>
  <si>
    <t>m2</t>
  </si>
  <si>
    <t>m3</t>
    <phoneticPr fontId="4"/>
  </si>
  <si>
    <r>
      <rPr>
        <b/>
        <sz val="12"/>
        <color theme="1"/>
        <rFont val="游ゴシック"/>
        <family val="3"/>
        <charset val="128"/>
        <scheme val="minor"/>
      </rPr>
      <t>1.</t>
    </r>
    <r>
      <rPr>
        <sz val="12"/>
        <color theme="1"/>
        <rFont val="游ゴシック"/>
        <family val="3"/>
        <charset val="128"/>
        <scheme val="minor"/>
      </rPr>
      <t>印刷するシートを選択し、［ページレイアウト］をクリックします。</t>
    </r>
    <phoneticPr fontId="7"/>
  </si>
  <si>
    <r>
      <t>各様式を印刷するにあたっては、</t>
    </r>
    <r>
      <rPr>
        <u/>
        <sz val="12"/>
        <color indexed="10"/>
        <rFont val="游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7"/>
  </si>
  <si>
    <r>
      <rPr>
        <b/>
        <sz val="12"/>
        <color theme="1"/>
        <rFont val="游ゴシック"/>
        <family val="3"/>
        <charset val="128"/>
        <scheme val="minor"/>
      </rPr>
      <t>2.</t>
    </r>
    <r>
      <rPr>
        <sz val="12"/>
        <color theme="1"/>
        <rFont val="游ゴシック"/>
        <family val="3"/>
        <charset val="128"/>
        <scheme val="minor"/>
      </rPr>
      <t>「ページ設定」グループの右下のボタンをクリックします。</t>
    </r>
    <phoneticPr fontId="7"/>
  </si>
  <si>
    <r>
      <rPr>
        <b/>
        <sz val="12"/>
        <color theme="1"/>
        <rFont val="游ゴシック"/>
        <family val="3"/>
        <charset val="128"/>
        <scheme val="minor"/>
      </rPr>
      <t>3.</t>
    </r>
    <r>
      <rPr>
        <sz val="12"/>
        <color theme="1"/>
        <rFont val="游ゴシック"/>
        <family val="3"/>
        <charset val="128"/>
        <scheme val="minor"/>
      </rPr>
      <t>［シート］タブをクリックします。</t>
    </r>
    <phoneticPr fontId="7"/>
  </si>
  <si>
    <r>
      <rPr>
        <b/>
        <sz val="12"/>
        <color theme="1"/>
        <rFont val="游ゴシック"/>
        <family val="3"/>
        <charset val="128"/>
        <scheme val="minor"/>
      </rPr>
      <t>4.</t>
    </r>
    <r>
      <rPr>
        <sz val="12"/>
        <color theme="1"/>
        <rFont val="游ゴシック"/>
        <family val="3"/>
        <charset val="128"/>
        <scheme val="minor"/>
      </rPr>
      <t>［白黒印刷］のチェックボックスをオンにします。</t>
    </r>
    <phoneticPr fontId="7"/>
  </si>
  <si>
    <r>
      <rPr>
        <b/>
        <sz val="12"/>
        <color theme="1"/>
        <rFont val="游ゴシック"/>
        <family val="3"/>
        <charset val="128"/>
        <scheme val="minor"/>
      </rPr>
      <t>5.</t>
    </r>
    <r>
      <rPr>
        <sz val="12"/>
        <color theme="1"/>
        <rFont val="游ゴシック"/>
        <family val="3"/>
        <charset val="128"/>
        <scheme val="minor"/>
      </rPr>
      <t>［OK］ボタンをクリックします。</t>
    </r>
    <phoneticPr fontId="7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</si>
  <si>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"/>
  </si>
  <si>
    <t>　色のセルは、＜本事業に関係しない対象外経費＞又は、＜消費税等額＞を入力</t>
    <rPh sb="1" eb="2">
      <t>イロ</t>
    </rPh>
    <rPh sb="23" eb="24">
      <t>マタ</t>
    </rPh>
    <rPh sb="27" eb="29">
      <t>ショウヒ</t>
    </rPh>
    <rPh sb="29" eb="30">
      <t>ゼイ</t>
    </rPh>
    <rPh sb="30" eb="31">
      <t>トウ</t>
    </rPh>
    <rPh sb="31" eb="32">
      <t>ガク</t>
    </rPh>
    <rPh sb="34" eb="36">
      <t>ニュウリョク</t>
    </rPh>
    <phoneticPr fontId="7"/>
  </si>
  <si>
    <t>助成事業経費内訳書</t>
    <rPh sb="0" eb="2">
      <t>ジョセイ</t>
    </rPh>
    <rPh sb="2" eb="4">
      <t>ジギョウ</t>
    </rPh>
    <rPh sb="4" eb="6">
      <t>ケイヒ</t>
    </rPh>
    <rPh sb="6" eb="9">
      <t>ウチワケショ</t>
    </rPh>
    <phoneticPr fontId="7"/>
  </si>
  <si>
    <t>区分</t>
    <rPh sb="0" eb="2">
      <t>クブン</t>
    </rPh>
    <phoneticPr fontId="7"/>
  </si>
  <si>
    <t>経費</t>
    <rPh sb="0" eb="2">
      <t>ケイヒ</t>
    </rPh>
    <phoneticPr fontId="7"/>
  </si>
  <si>
    <t>単位</t>
    <rPh sb="0" eb="2">
      <t>タンイ</t>
    </rPh>
    <phoneticPr fontId="7"/>
  </si>
  <si>
    <t>金額（円）</t>
    <rPh sb="0" eb="2">
      <t>キンガク</t>
    </rPh>
    <rPh sb="3" eb="4">
      <t>エン</t>
    </rPh>
    <phoneticPr fontId="7"/>
  </si>
  <si>
    <t>①助成対象経費</t>
    <phoneticPr fontId="7"/>
  </si>
  <si>
    <t>合　計</t>
    <rPh sb="0" eb="1">
      <t>ゴウ</t>
    </rPh>
    <rPh sb="2" eb="3">
      <t>ケイ</t>
    </rPh>
    <phoneticPr fontId="7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</si>
  <si>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7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</si>
  <si>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7"/>
  </si>
  <si>
    <t>②助成対象外経費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7"/>
  </si>
  <si>
    <t>①＋②　総　計　［税抜］（円）</t>
    <rPh sb="4" eb="5">
      <t>ソウ</t>
    </rPh>
    <rPh sb="6" eb="7">
      <t>ケイ</t>
    </rPh>
    <rPh sb="9" eb="11">
      <t>ゼイヌキ</t>
    </rPh>
    <phoneticPr fontId="7"/>
  </si>
  <si>
    <t>③　消費税等相当額　［10％］（円）</t>
    <rPh sb="2" eb="5">
      <t>ショウヒゼイ</t>
    </rPh>
    <rPh sb="5" eb="6">
      <t>トウ</t>
    </rPh>
    <rPh sb="6" eb="8">
      <t>ソウトウ</t>
    </rPh>
    <rPh sb="8" eb="9">
      <t>ガク</t>
    </rPh>
    <phoneticPr fontId="7"/>
  </si>
  <si>
    <t>①＋②＋③　総工事金額　［税込］（円）
（助成事業に要する経費）</t>
    <rPh sb="6" eb="7">
      <t>ソウ</t>
    </rPh>
    <rPh sb="7" eb="9">
      <t>コウジ</t>
    </rPh>
    <rPh sb="9" eb="11">
      <t>キンガク</t>
    </rPh>
    <rPh sb="13" eb="15">
      <t>ゼイコミ</t>
    </rPh>
    <rPh sb="21" eb="23">
      <t>ジョセイ</t>
    </rPh>
    <rPh sb="23" eb="25">
      <t>ジギョウ</t>
    </rPh>
    <rPh sb="26" eb="27">
      <t>ヨウ</t>
    </rPh>
    <rPh sb="29" eb="31">
      <t>ケイヒ</t>
    </rPh>
    <phoneticPr fontId="7"/>
  </si>
  <si>
    <t>上限額</t>
    <rPh sb="0" eb="3">
      <t>ジョウゲンガク</t>
    </rPh>
    <phoneticPr fontId="2"/>
  </si>
  <si>
    <t>(6)</t>
    <phoneticPr fontId="4"/>
  </si>
  <si>
    <t>(7)</t>
    <phoneticPr fontId="4"/>
  </si>
  <si>
    <t>(8)</t>
    <phoneticPr fontId="4"/>
  </si>
  <si>
    <t>(9)</t>
    <phoneticPr fontId="4"/>
  </si>
  <si>
    <t>(10)</t>
    <phoneticPr fontId="4"/>
  </si>
  <si>
    <t>費用の区分</t>
  </si>
  <si>
    <t>単位</t>
  </si>
  <si>
    <t>▲助成対象外</t>
    <rPh sb="1" eb="6">
      <t>ジョセイタイショウガイ</t>
    </rPh>
    <phoneticPr fontId="2"/>
  </si>
  <si>
    <t>費用の区分</t>
    <rPh sb="0" eb="2">
      <t>ヒヨウ</t>
    </rPh>
    <rPh sb="3" eb="5">
      <t>クブン</t>
    </rPh>
    <phoneticPr fontId="7"/>
  </si>
  <si>
    <t>原則として、複数社から取得した見積書の中で、助成対象経費が最も安価なものを採用していただきます。</t>
    <rPh sb="0" eb="2">
      <t>ゲンソク</t>
    </rPh>
    <rPh sb="17" eb="18">
      <t>ショ</t>
    </rPh>
    <rPh sb="22" eb="24">
      <t>ジョセイ</t>
    </rPh>
    <rPh sb="24" eb="26">
      <t>タイショウ</t>
    </rPh>
    <rPh sb="26" eb="28">
      <t>ケイヒ</t>
    </rPh>
    <rPh sb="29" eb="30">
      <t>モット</t>
    </rPh>
    <rPh sb="31" eb="33">
      <t>アンカ</t>
    </rPh>
    <rPh sb="37" eb="39">
      <t>サイヨウ</t>
    </rPh>
    <phoneticPr fontId="15"/>
  </si>
  <si>
    <t>共通様式１</t>
    <rPh sb="0" eb="2">
      <t>キョウツウ</t>
    </rPh>
    <rPh sb="2" eb="4">
      <t>ヨウシキ</t>
    </rPh>
    <phoneticPr fontId="7"/>
  </si>
  <si>
    <t>3社以上の見積を取得し、取得した相見積の情報を転記してください。</t>
    <rPh sb="12" eb="14">
      <t>シュトク</t>
    </rPh>
    <rPh sb="16" eb="17">
      <t>アイ</t>
    </rPh>
    <rPh sb="17" eb="19">
      <t>ミツモリ</t>
    </rPh>
    <rPh sb="20" eb="22">
      <t>ジョウホウ</t>
    </rPh>
    <rPh sb="23" eb="25">
      <t>テンキ</t>
    </rPh>
    <phoneticPr fontId="2"/>
  </si>
  <si>
    <t>共通様式の２</t>
    <rPh sb="0" eb="4">
      <t>キョウツウヨウシキ</t>
    </rPh>
    <phoneticPr fontId="2"/>
  </si>
  <si>
    <t>　色のセルに入力してください。</t>
    <rPh sb="1" eb="2">
      <t>イロ</t>
    </rPh>
    <rPh sb="6" eb="8">
      <t>ニュウリョク</t>
    </rPh>
    <phoneticPr fontId="7"/>
  </si>
  <si>
    <t>上限額</t>
    <rPh sb="0" eb="3">
      <t>ジョウゲンガク</t>
    </rPh>
    <phoneticPr fontId="2"/>
  </si>
  <si>
    <t>省エネ設備導入
助成額</t>
    <rPh sb="0" eb="1">
      <t>ショウ</t>
    </rPh>
    <rPh sb="3" eb="5">
      <t>セツビ</t>
    </rPh>
    <rPh sb="5" eb="7">
      <t>ドウニュウ</t>
    </rPh>
    <rPh sb="8" eb="11">
      <t>ジョセイガク</t>
    </rPh>
    <phoneticPr fontId="2"/>
  </si>
  <si>
    <t>運用改善実施
助成額</t>
    <rPh sb="0" eb="4">
      <t>ウンヨウカイゼン</t>
    </rPh>
    <rPh sb="4" eb="6">
      <t>ジッシ</t>
    </rPh>
    <rPh sb="7" eb="10">
      <t>ジョセイガク</t>
    </rPh>
    <phoneticPr fontId="2"/>
  </si>
  <si>
    <t>助成額合計</t>
    <rPh sb="0" eb="5">
      <t>ジョセイガクゴウケイ</t>
    </rPh>
    <phoneticPr fontId="2"/>
  </si>
  <si>
    <t>交付申請額</t>
    <rPh sb="0" eb="5">
      <t>コウフシンセイガク</t>
    </rPh>
    <phoneticPr fontId="2"/>
  </si>
  <si>
    <t>省エネ設備導入
助成率</t>
    <rPh sb="0" eb="1">
      <t>ショウ</t>
    </rPh>
    <rPh sb="3" eb="5">
      <t>セツビ</t>
    </rPh>
    <rPh sb="5" eb="7">
      <t>ドウニュウ</t>
    </rPh>
    <rPh sb="8" eb="11">
      <t>ジョセイリツ</t>
    </rPh>
    <phoneticPr fontId="2"/>
  </si>
  <si>
    <t>運用改善実施
助成率</t>
    <rPh sb="0" eb="4">
      <t>ウンヨウカイゼン</t>
    </rPh>
    <rPh sb="4" eb="6">
      <t>ジッシ</t>
    </rPh>
    <rPh sb="7" eb="10">
      <t>ジョセイリツ</t>
    </rPh>
    <phoneticPr fontId="2"/>
  </si>
  <si>
    <t>色のセルに入力してください。</t>
    <rPh sb="0" eb="1">
      <t>イロ</t>
    </rPh>
    <rPh sb="5" eb="7">
      <t>ニュウリョク</t>
    </rPh>
    <phoneticPr fontId="7"/>
  </si>
  <si>
    <t>※経費は、共通様式2,3から自動集計により作成されます。</t>
    <rPh sb="1" eb="3">
      <t>ケイヒ</t>
    </rPh>
    <rPh sb="5" eb="7">
      <t>キョウツウ</t>
    </rPh>
    <rPh sb="7" eb="9">
      <t>ヨウシキ</t>
    </rPh>
    <rPh sb="14" eb="16">
      <t>ジドウ</t>
    </rPh>
    <rPh sb="16" eb="18">
      <t>シュウケイ</t>
    </rPh>
    <rPh sb="21" eb="23">
      <t>サクセイ</t>
    </rPh>
    <phoneticPr fontId="7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</si>
  <si>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7"/>
  </si>
  <si>
    <t>〇</t>
  </si>
  <si>
    <t>交付申請</t>
  </si>
  <si>
    <t>○○株式会社</t>
    <rPh sb="2" eb="6">
      <t>カブシキカイシャ</t>
    </rPh>
    <phoneticPr fontId="2"/>
  </si>
  <si>
    <t>有限会社◆◆</t>
    <rPh sb="0" eb="4">
      <t>ユウゲンカイシャ</t>
    </rPh>
    <phoneticPr fontId="2"/>
  </si>
  <si>
    <t>株式会社▲▲</t>
    <rPh sb="0" eb="4">
      <t>カブシキカイシャ</t>
    </rPh>
    <phoneticPr fontId="2"/>
  </si>
  <si>
    <t>取得社数が4社を超える場合は、本様式を複数枚作成またはご自身で作成してください。</t>
    <rPh sb="28" eb="30">
      <t>ジシン</t>
    </rPh>
    <rPh sb="31" eb="33">
      <t>サクセイ</t>
    </rPh>
    <phoneticPr fontId="11"/>
  </si>
  <si>
    <t>●グリーン製品の開発・生産・ブランディングに要する経費</t>
    <phoneticPr fontId="2"/>
  </si>
  <si>
    <t>原材料・副資材費</t>
    <phoneticPr fontId="2"/>
  </si>
  <si>
    <t xml:space="preserve">機械装置・工具器具費 </t>
    <phoneticPr fontId="2"/>
  </si>
  <si>
    <t xml:space="preserve">委託・外注費 </t>
    <phoneticPr fontId="2"/>
  </si>
  <si>
    <t>産業財産権出願・導入費</t>
    <phoneticPr fontId="2"/>
  </si>
  <si>
    <t>不動産賃借料</t>
    <phoneticPr fontId="2"/>
  </si>
  <si>
    <t>●グリーン製品のＰＲに要する経費</t>
    <phoneticPr fontId="2"/>
  </si>
  <si>
    <t>展示会等参加費</t>
    <phoneticPr fontId="2"/>
  </si>
  <si>
    <t>ＥＣサイト出店初期登録料</t>
    <phoneticPr fontId="2"/>
  </si>
  <si>
    <t>自社Webサイト制作・改修費</t>
    <phoneticPr fontId="2"/>
  </si>
  <si>
    <t>販売促進費</t>
    <phoneticPr fontId="2"/>
  </si>
  <si>
    <t>取り組みの内容</t>
    <rPh sb="0" eb="1">
      <t>ト</t>
    </rPh>
    <rPh sb="2" eb="3">
      <t>ク</t>
    </rPh>
    <rPh sb="5" eb="7">
      <t>ナイヨウ</t>
    </rPh>
    <phoneticPr fontId="2"/>
  </si>
  <si>
    <t>・試作開発や試験評価</t>
  </si>
  <si>
    <t>・事業化に向けた生産・量産</t>
  </si>
  <si>
    <t>・販売に向けたＰＲ</t>
  </si>
  <si>
    <t>・ブランディング</t>
  </si>
  <si>
    <t>共通様式の3</t>
    <rPh sb="0" eb="2">
      <t>キョウツウ</t>
    </rPh>
    <rPh sb="2" eb="4">
      <t>ヨウシキ</t>
    </rPh>
    <phoneticPr fontId="2"/>
  </si>
  <si>
    <t>試作開発や試験評価</t>
    <phoneticPr fontId="4"/>
  </si>
  <si>
    <t>事業化に向けた生産・量産</t>
    <phoneticPr fontId="4"/>
  </si>
  <si>
    <t>販売に向けたＰＲ</t>
    <phoneticPr fontId="4"/>
  </si>
  <si>
    <t>ブランディング</t>
    <phoneticPr fontId="4"/>
  </si>
  <si>
    <t>試作開発や試験評価</t>
    <rPh sb="0" eb="2">
      <t>シサク</t>
    </rPh>
    <rPh sb="2" eb="4">
      <t>カイハツ</t>
    </rPh>
    <rPh sb="5" eb="7">
      <t>シケン</t>
    </rPh>
    <rPh sb="7" eb="9">
      <t>ヒョウカ</t>
    </rPh>
    <phoneticPr fontId="4"/>
  </si>
  <si>
    <t>事業化に向けた生産・量産</t>
    <rPh sb="0" eb="3">
      <t>ジギョウカ</t>
    </rPh>
    <rPh sb="4" eb="5">
      <t>ム</t>
    </rPh>
    <rPh sb="7" eb="9">
      <t>セイサン</t>
    </rPh>
    <rPh sb="10" eb="12">
      <t>リョウサン</t>
    </rPh>
    <phoneticPr fontId="4"/>
  </si>
  <si>
    <t>ブランディング</t>
    <phoneticPr fontId="2"/>
  </si>
  <si>
    <t>事業種別</t>
    <rPh sb="0" eb="2">
      <t>ジギョウ</t>
    </rPh>
    <rPh sb="2" eb="4">
      <t>シュベツ</t>
    </rPh>
    <phoneticPr fontId="2"/>
  </si>
  <si>
    <t>※経費は、共通様式2から自動集計により作成されます。</t>
    <rPh sb="1" eb="3">
      <t>ケイヒ</t>
    </rPh>
    <rPh sb="5" eb="7">
      <t>キョウツウ</t>
    </rPh>
    <rPh sb="7" eb="9">
      <t>ヨウシキ</t>
    </rPh>
    <rPh sb="12" eb="14">
      <t>ジドウ</t>
    </rPh>
    <rPh sb="14" eb="16">
      <t>シュウケイ</t>
    </rPh>
    <rPh sb="19" eb="21">
      <t>サクセイ</t>
    </rPh>
    <phoneticPr fontId="7"/>
  </si>
  <si>
    <t>GR</t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</si>
  <si>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</si>
  <si>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回数</t>
    <rPh sb="0" eb="2">
      <t>カイスウ</t>
    </rPh>
    <phoneticPr fontId="2"/>
  </si>
  <si>
    <t>交付決定時の
交付決定額</t>
    <rPh sb="0" eb="5">
      <t>コウフケッテイジ</t>
    </rPh>
    <rPh sb="7" eb="12">
      <t>コウフケッテイガク</t>
    </rPh>
    <phoneticPr fontId="2"/>
  </si>
  <si>
    <t>購入先・外注・委託事業者名</t>
    <rPh sb="0" eb="3">
      <t>コウニュウサキ</t>
    </rPh>
    <rPh sb="4" eb="6">
      <t>ガイチュウ</t>
    </rPh>
    <rPh sb="7" eb="9">
      <t>イタク</t>
    </rPh>
    <rPh sb="9" eb="12">
      <t>ジギョウシャ</t>
    </rPh>
    <rPh sb="12" eb="13">
      <t>メイ</t>
    </rPh>
    <phoneticPr fontId="2"/>
  </si>
  <si>
    <t>１件 100 万円（税抜）以上の経費については、原則として２社以上の見積書（項目毎に内訳があり、価格の妥当性が評価できるもの）が必要です。</t>
    <phoneticPr fontId="2"/>
  </si>
  <si>
    <t>発注内容</t>
    <rPh sb="0" eb="2">
      <t>ハッチュウ</t>
    </rPh>
    <rPh sb="2" eb="4">
      <t>ナイヨウ</t>
    </rPh>
    <phoneticPr fontId="2"/>
  </si>
  <si>
    <t>取り組み内容</t>
    <rPh sb="0" eb="1">
      <t>ト</t>
    </rPh>
    <rPh sb="2" eb="3">
      <t>ク</t>
    </rPh>
    <rPh sb="4" eb="6">
      <t>ナイヨウ</t>
    </rPh>
    <phoneticPr fontId="2"/>
  </si>
  <si>
    <r>
      <t xml:space="preserve">事業概要
</t>
    </r>
    <r>
      <rPr>
        <sz val="11"/>
        <color theme="1"/>
        <rFont val="HGPｺﾞｼｯｸM"/>
        <family val="3"/>
        <charset val="128"/>
      </rPr>
      <t>※第１号様式に入力した
「事業概要」と一致するよう入力</t>
    </r>
    <rPh sb="0" eb="2">
      <t>ジギョウ</t>
    </rPh>
    <rPh sb="2" eb="4">
      <t>ガイヨウ</t>
    </rPh>
    <rPh sb="6" eb="7">
      <t>ダイ</t>
    </rPh>
    <rPh sb="8" eb="11">
      <t>ゴウヨウシキ</t>
    </rPh>
    <rPh sb="12" eb="14">
      <t>ニュウリョク</t>
    </rPh>
    <rPh sb="18" eb="22">
      <t>ジギョウガイヨウ</t>
    </rPh>
    <rPh sb="24" eb="26">
      <t>イッチ</t>
    </rPh>
    <rPh sb="30" eb="32">
      <t>ニュウリョク</t>
    </rPh>
    <phoneticPr fontId="2"/>
  </si>
  <si>
    <t>中小企業・スタートアップ</t>
  </si>
  <si>
    <t>実績報告時
交付申請額</t>
    <rPh sb="0" eb="5">
      <t>ジッセキホウコクジ</t>
    </rPh>
    <rPh sb="6" eb="8">
      <t>コウフ</t>
    </rPh>
    <rPh sb="8" eb="10">
      <t>シンセイ</t>
    </rPh>
    <rPh sb="10" eb="11">
      <t>ガク</t>
    </rPh>
    <phoneticPr fontId="2"/>
  </si>
  <si>
    <t>経費区分</t>
    <rPh sb="0" eb="2">
      <t>ケイヒ</t>
    </rPh>
    <phoneticPr fontId="2"/>
  </si>
  <si>
    <r>
      <t>助成対象外経費</t>
    </r>
    <r>
      <rPr>
        <sz val="10"/>
        <color theme="1"/>
        <rFont val="HGｺﾞｼｯｸM"/>
        <family val="3"/>
        <charset val="128"/>
      </rPr>
      <t>は、＜経費区分＞欄のプルダウンメニューから　【</t>
    </r>
    <r>
      <rPr>
        <sz val="10"/>
        <color rgb="FFFF0000"/>
        <rFont val="HGｺﾞｼｯｸM"/>
        <family val="3"/>
        <charset val="128"/>
      </rPr>
      <t>▲助成対象外</t>
    </r>
    <r>
      <rPr>
        <sz val="10"/>
        <color theme="1"/>
        <rFont val="HGｺﾞｼｯｸM"/>
        <family val="3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4">
      <t>ケイヒクブン</t>
    </rPh>
    <rPh sb="15" eb="16">
      <t>ラン</t>
    </rPh>
    <rPh sb="31" eb="33">
      <t>ジョセイ</t>
    </rPh>
    <rPh sb="33" eb="36">
      <t>タイショウガイ</t>
    </rPh>
    <rPh sb="39" eb="41">
      <t>センタク</t>
    </rPh>
    <phoneticPr fontId="4"/>
  </si>
  <si>
    <t>内訳明細表１</t>
    <rPh sb="0" eb="2">
      <t>ウチワケ</t>
    </rPh>
    <rPh sb="2" eb="4">
      <t>メイサイ</t>
    </rPh>
    <rPh sb="4" eb="5">
      <t>ヒョウ</t>
    </rPh>
    <phoneticPr fontId="7"/>
  </si>
  <si>
    <t>内訳明細表２</t>
    <rPh sb="0" eb="2">
      <t>ウチワケ</t>
    </rPh>
    <rPh sb="2" eb="4">
      <t>メイサイ</t>
    </rPh>
    <rPh sb="4" eb="5">
      <t>ヒョウ</t>
    </rPh>
    <phoneticPr fontId="7"/>
  </si>
  <si>
    <t>内訳明細表３</t>
    <rPh sb="0" eb="2">
      <t>ウチワケ</t>
    </rPh>
    <rPh sb="2" eb="4">
      <t>メイサイ</t>
    </rPh>
    <rPh sb="4" eb="5">
      <t>ヒョウ</t>
    </rPh>
    <phoneticPr fontId="7"/>
  </si>
  <si>
    <t>見積書発行元事業者名</t>
    <rPh sb="0" eb="3">
      <t>ミツモリショ</t>
    </rPh>
    <rPh sb="3" eb="6">
      <t>ハッコウモト</t>
    </rPh>
    <rPh sb="6" eb="10">
      <t>ジギョウシャメイ</t>
    </rPh>
    <phoneticPr fontId="2"/>
  </si>
  <si>
    <r>
      <t xml:space="preserve">見積書発行元事業者名
</t>
    </r>
    <r>
      <rPr>
        <sz val="9"/>
        <color theme="1"/>
        <rFont val="HGｺﾞｼｯｸM"/>
        <family val="3"/>
        <charset val="128"/>
      </rPr>
      <t>※上記の内訳明細表と発行事業者が異なる場合のみ入力</t>
    </r>
    <rPh sb="0" eb="3">
      <t>ミツモリショ</t>
    </rPh>
    <rPh sb="3" eb="5">
      <t>ハッコウ</t>
    </rPh>
    <rPh sb="5" eb="6">
      <t>モト</t>
    </rPh>
    <rPh sb="6" eb="10">
      <t>ジギョウシャメイ</t>
    </rPh>
    <rPh sb="12" eb="14">
      <t>ジョウキ</t>
    </rPh>
    <rPh sb="15" eb="20">
      <t>ウチワケメイサイヒョウ</t>
    </rPh>
    <rPh sb="21" eb="23">
      <t>ハッコウ</t>
    </rPh>
    <rPh sb="23" eb="26">
      <t>ジギョウシャ</t>
    </rPh>
    <rPh sb="27" eb="28">
      <t>コト</t>
    </rPh>
    <rPh sb="30" eb="32">
      <t>バアイ</t>
    </rPh>
    <rPh sb="34" eb="36">
      <t>ニュウリョク</t>
    </rPh>
    <phoneticPr fontId="2"/>
  </si>
  <si>
    <t>内訳明細表４</t>
    <rPh sb="0" eb="2">
      <t>ウチワケ</t>
    </rPh>
    <rPh sb="2" eb="4">
      <t>メイサイ</t>
    </rPh>
    <rPh sb="4" eb="5">
      <t>ヒョウ</t>
    </rPh>
    <phoneticPr fontId="7"/>
  </si>
  <si>
    <t>内訳明細表５</t>
    <rPh sb="0" eb="2">
      <t>ウチワケ</t>
    </rPh>
    <rPh sb="2" eb="4">
      <t>メイサイ</t>
    </rPh>
    <rPh sb="4" eb="5">
      <t>ヒョウ</t>
    </rPh>
    <phoneticPr fontId="7"/>
  </si>
  <si>
    <t>内訳明細表６</t>
    <rPh sb="0" eb="2">
      <t>ウチワケ</t>
    </rPh>
    <rPh sb="2" eb="4">
      <t>メイサイ</t>
    </rPh>
    <rPh sb="4" eb="5">
      <t>ヒョウ</t>
    </rPh>
    <phoneticPr fontId="7"/>
  </si>
  <si>
    <t>内訳明細表７</t>
    <rPh sb="0" eb="2">
      <t>ウチワケ</t>
    </rPh>
    <rPh sb="2" eb="4">
      <t>メイサイ</t>
    </rPh>
    <rPh sb="4" eb="5">
      <t>ヒョウ</t>
    </rPh>
    <phoneticPr fontId="7"/>
  </si>
  <si>
    <t>内訳明細表８</t>
    <rPh sb="0" eb="2">
      <t>ウチワケ</t>
    </rPh>
    <rPh sb="2" eb="4">
      <t>メイサイ</t>
    </rPh>
    <rPh sb="4" eb="5">
      <t>ヒョウ</t>
    </rPh>
    <phoneticPr fontId="7"/>
  </si>
  <si>
    <t>内訳明細表９</t>
    <rPh sb="0" eb="2">
      <t>ウチワケ</t>
    </rPh>
    <rPh sb="2" eb="4">
      <t>メイサイ</t>
    </rPh>
    <rPh sb="4" eb="5">
      <t>ヒョウ</t>
    </rPh>
    <phoneticPr fontId="7"/>
  </si>
  <si>
    <t>内訳明細表１０</t>
    <rPh sb="0" eb="2">
      <t>ウチワケ</t>
    </rPh>
    <rPh sb="2" eb="4">
      <t>メイサイ</t>
    </rPh>
    <rPh sb="4" eb="5">
      <t>ヒョウ</t>
    </rPh>
    <phoneticPr fontId="7"/>
  </si>
  <si>
    <t>見積書合計件数</t>
    <rPh sb="0" eb="3">
      <t>ミツモリショ</t>
    </rPh>
    <rPh sb="3" eb="7">
      <t>ゴウケイケンスウ</t>
    </rPh>
    <phoneticPr fontId="2"/>
  </si>
  <si>
    <t>件</t>
    <rPh sb="0" eb="1">
      <t>ケン</t>
    </rPh>
    <phoneticPr fontId="2"/>
  </si>
  <si>
    <t>　色のセルは、プルダウンメニューから適切なものを選択又は直接入力すること。</t>
    <rPh sb="1" eb="2">
      <t>イロ</t>
    </rPh>
    <rPh sb="18" eb="20">
      <t>テキセツ</t>
    </rPh>
    <rPh sb="24" eb="26">
      <t>センタク</t>
    </rPh>
    <rPh sb="26" eb="27">
      <t>マタ</t>
    </rPh>
    <rPh sb="28" eb="32">
      <t>チョクセツニュウリョク</t>
    </rPh>
    <phoneticPr fontId="7"/>
  </si>
  <si>
    <t>試作開発や試験評価</t>
  </si>
  <si>
    <t>最終交付決定額</t>
    <rPh sb="0" eb="4">
      <t>サイシュウコウフ</t>
    </rPh>
    <rPh sb="4" eb="7">
      <t>ケッテイガク</t>
    </rPh>
    <phoneticPr fontId="2"/>
  </si>
  <si>
    <t>いずれか金額の
低いほう</t>
    <rPh sb="4" eb="6">
      <t>キンガク</t>
    </rPh>
    <rPh sb="8" eb="9">
      <t>ヒク</t>
    </rPh>
    <phoneticPr fontId="2"/>
  </si>
  <si>
    <t>交付決定時の
助成対象経費</t>
    <rPh sb="0" eb="5">
      <t>コウフケッテイジ</t>
    </rPh>
    <rPh sb="7" eb="13">
      <t>ジョセイタイショウケイヒ</t>
    </rPh>
    <phoneticPr fontId="2"/>
  </si>
  <si>
    <t>実績報告時
助成対象経費</t>
    <rPh sb="0" eb="2">
      <t>ジッセキ</t>
    </rPh>
    <rPh sb="2" eb="5">
      <t>ホウコクジ</t>
    </rPh>
    <rPh sb="6" eb="12">
      <t>ジョセイタイショウケイヒ</t>
    </rPh>
    <phoneticPr fontId="2"/>
  </si>
  <si>
    <t>交付申請回数</t>
    <rPh sb="0" eb="2">
      <t>コウフ</t>
    </rPh>
    <rPh sb="2" eb="4">
      <t>シンセイ</t>
    </rPh>
    <rPh sb="4" eb="6">
      <t>カイスウ</t>
    </rPh>
    <phoneticPr fontId="2"/>
  </si>
  <si>
    <t>回目</t>
    <rPh sb="0" eb="2">
      <t>カイメ</t>
    </rPh>
    <phoneticPr fontId="2"/>
  </si>
  <si>
    <t>【実績報告時入力】</t>
    <rPh sb="1" eb="5">
      <t>ジッセキホウコク</t>
    </rPh>
    <rPh sb="5" eb="6">
      <t>ジ</t>
    </rPh>
    <rPh sb="6" eb="8">
      <t>ニュウリョク</t>
    </rPh>
    <phoneticPr fontId="2"/>
  </si>
  <si>
    <t>ver.1.0</t>
    <phoneticPr fontId="2"/>
  </si>
  <si>
    <t>件数</t>
    <rPh sb="0" eb="2">
      <t>ケンスウ</t>
    </rPh>
    <phoneticPr fontId="7"/>
  </si>
  <si>
    <t>00002</t>
    <phoneticPr fontId="2"/>
  </si>
  <si>
    <r>
      <t xml:space="preserve">事業概要
</t>
    </r>
    <r>
      <rPr>
        <sz val="11"/>
        <color theme="1"/>
        <rFont val="HGPｺﾞｼｯｸM"/>
        <family val="3"/>
        <charset val="128"/>
      </rPr>
      <t>※入力シートに入力した
「事業概要」と一致するよう入力</t>
    </r>
    <rPh sb="0" eb="2">
      <t>ジギョウ</t>
    </rPh>
    <rPh sb="2" eb="4">
      <t>ガイヨウ</t>
    </rPh>
    <rPh sb="6" eb="8">
      <t>ニュウリョク</t>
    </rPh>
    <rPh sb="12" eb="14">
      <t>ニュウリョク</t>
    </rPh>
    <rPh sb="18" eb="22">
      <t>ジギョウガイヨウ</t>
    </rPh>
    <rPh sb="24" eb="26">
      <t>イッチ</t>
    </rPh>
    <rPh sb="30" eb="32">
      <t>ニュウリョク</t>
    </rPh>
    <phoneticPr fontId="2"/>
  </si>
  <si>
    <t>事業化に向けた生産・量産</t>
    <phoneticPr fontId="2"/>
  </si>
  <si>
    <t>ブランディング</t>
  </si>
  <si>
    <t>販売に向けたＰＲ</t>
    <phoneticPr fontId="2"/>
  </si>
  <si>
    <t>　　　　　助成率</t>
    <rPh sb="5" eb="7">
      <t>ジョセイ</t>
    </rPh>
    <rPh sb="7" eb="8">
      <t>リツ</t>
    </rPh>
    <phoneticPr fontId="7"/>
  </si>
  <si>
    <t>件</t>
  </si>
  <si>
    <t>〇〇〇製品の試作・試験</t>
    <phoneticPr fontId="2"/>
  </si>
  <si>
    <t>・試作開発や試験評価</t>
    <phoneticPr fontId="2"/>
  </si>
  <si>
    <t>交付申請から変更あり</t>
    <rPh sb="0" eb="4">
      <t>コウフシンセイ</t>
    </rPh>
    <rPh sb="6" eb="8">
      <t>ヘンコウ</t>
    </rPh>
    <phoneticPr fontId="2"/>
  </si>
  <si>
    <t>原材料・副資材費</t>
  </si>
  <si>
    <t>ＥＣサイト出店初期登録料</t>
  </si>
  <si>
    <t>自社Webサイト制作・改修費</t>
  </si>
  <si>
    <t>販売促進費</t>
  </si>
  <si>
    <t>〇〇〇ネットストア登録料</t>
    <rPh sb="9" eb="12">
      <t>トウロクリョウ</t>
    </rPh>
    <phoneticPr fontId="2"/>
  </si>
  <si>
    <r>
      <t>▲</t>
    </r>
    <r>
      <rPr>
        <sz val="10"/>
        <color rgb="FFFF0000"/>
        <rFont val="Segoe UI Symbol"/>
        <family val="3"/>
      </rPr>
      <t>▲</t>
    </r>
    <r>
      <rPr>
        <sz val="10"/>
        <color rgb="FFFF0000"/>
        <rFont val="HGｺﾞｼｯｸM"/>
        <family val="3"/>
        <charset val="128"/>
      </rPr>
      <t>▲株式会社</t>
    </r>
    <rPh sb="3" eb="7">
      <t>カブシキガイシャ</t>
    </rPh>
    <phoneticPr fontId="2"/>
  </si>
  <si>
    <t>ホームページ制作費</t>
    <rPh sb="6" eb="9">
      <t>セイサクヒ</t>
    </rPh>
    <phoneticPr fontId="2"/>
  </si>
  <si>
    <t>リーフレット作成費</t>
    <rPh sb="6" eb="8">
      <t>サクセイ</t>
    </rPh>
    <rPh sb="8" eb="9">
      <t>ヒ</t>
    </rPh>
    <phoneticPr fontId="2"/>
  </si>
  <si>
    <t>タレント出演料</t>
    <rPh sb="4" eb="7">
      <t>シュツエンリョウ</t>
    </rPh>
    <phoneticPr fontId="2"/>
  </si>
  <si>
    <t>動画制作費</t>
    <rPh sb="0" eb="5">
      <t>ドウガセイサクヒ</t>
    </rPh>
    <phoneticPr fontId="2"/>
  </si>
  <si>
    <t>展示会等参加費</t>
  </si>
  <si>
    <t>〇〇〇展示会出展費用</t>
    <rPh sb="3" eb="6">
      <t>テンジカイ</t>
    </rPh>
    <rPh sb="6" eb="8">
      <t>シュッテン</t>
    </rPh>
    <rPh sb="8" eb="10">
      <t>ヒヨウ</t>
    </rPh>
    <phoneticPr fontId="2"/>
  </si>
  <si>
    <t xml:space="preserve">機械装置・工具器具費 </t>
  </si>
  <si>
    <t xml:space="preserve">委託・外注費 </t>
  </si>
  <si>
    <t>不動産賃借料</t>
  </si>
  <si>
    <t>〇〇〇〇株式会社</t>
    <rPh sb="4" eb="8">
      <t>カブシキガイシャ</t>
    </rPh>
    <phoneticPr fontId="2"/>
  </si>
  <si>
    <t>◇◆◇</t>
    <phoneticPr fontId="2"/>
  </si>
  <si>
    <t>〇〇〇〇</t>
    <phoneticPr fontId="2"/>
  </si>
  <si>
    <t>▼▼試験費</t>
    <rPh sb="2" eb="5">
      <t>シケンヒ</t>
    </rPh>
    <phoneticPr fontId="2"/>
  </si>
  <si>
    <t>〇〇試作</t>
    <rPh sb="2" eb="4">
      <t>シサク</t>
    </rPh>
    <phoneticPr fontId="2"/>
  </si>
  <si>
    <t>〇〇〇作業場賃貸料</t>
    <rPh sb="3" eb="6">
      <t>サギョウバ</t>
    </rPh>
    <rPh sb="6" eb="8">
      <t>チンタイ</t>
    </rPh>
    <rPh sb="8" eb="9">
      <t>リョウ</t>
    </rPh>
    <phoneticPr fontId="2"/>
  </si>
  <si>
    <t>月</t>
    <rPh sb="0" eb="1">
      <t>ツキ</t>
    </rPh>
    <phoneticPr fontId="2"/>
  </si>
  <si>
    <t>警備費</t>
    <rPh sb="0" eb="3">
      <t>ケイビヒ</t>
    </rPh>
    <phoneticPr fontId="2"/>
  </si>
  <si>
    <t>有限会社■■■</t>
    <rPh sb="0" eb="4">
      <t>ユウゲンガイシャ</t>
    </rPh>
    <phoneticPr fontId="2"/>
  </si>
  <si>
    <t/>
  </si>
  <si>
    <t>★★★株式会社</t>
    <rPh sb="3" eb="7">
      <t>カブシキガイシャ</t>
    </rPh>
    <phoneticPr fontId="2"/>
  </si>
  <si>
    <t>産業財産権出願・導入費</t>
  </si>
  <si>
    <t>消費税</t>
    <rPh sb="0" eb="3">
      <t>ショウヒゼイ</t>
    </rPh>
    <phoneticPr fontId="2"/>
  </si>
  <si>
    <t>※1件分をまとめて入力すること→</t>
    <rPh sb="2" eb="4">
      <t>ケンブン</t>
    </rPh>
    <rPh sb="9" eb="1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</si>
</sst>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"/>
    <numFmt numFmtId="178" formatCode="0.0#"/>
    <numFmt numFmtId="179" formatCode="0_);[Red]\(0\)"/>
    <numFmt numFmtId="180" formatCode="#,##0_);[Red]\(#,##0\)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b/>
      <sz val="12"/>
      <color indexed="8"/>
      <name val="游ゴシック"/>
      <family val="3"/>
      <charset val="128"/>
      <scheme val="minor"/>
    </font>
    <font>
      <u/>
      <sz val="12"/>
      <color indexed="1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rgb="FFC00000"/>
      <name val="HGPｺﾞｼｯｸM"/>
      <family val="3"/>
      <charset val="128"/>
    </font>
    <font>
      <b/>
      <sz val="10"/>
      <color rgb="FFC00000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rgb="FFC0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4"/>
      <color rgb="FFC00000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sz val="14"/>
      <color rgb="FFFF0000"/>
      <name val="HGPｺﾞｼｯｸM"/>
      <family val="3"/>
      <charset val="128"/>
    </font>
    <font>
      <sz val="9"/>
      <color rgb="FFFF0000"/>
      <name val="HGｺﾞｼｯｸM"/>
      <family val="3"/>
      <charset val="128"/>
    </font>
    <font>
      <sz val="10"/>
      <color rgb="FFFF0000"/>
      <name val="Segoe UI Symbol"/>
      <family val="3"/>
    </font>
  </fonts>
  <fills count="2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E6FC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top"/>
    </xf>
    <xf numFmtId="0" fontId="12" fillId="0" borderId="0" xfId="1" applyFont="1">
      <alignment vertical="center"/>
    </xf>
    <xf numFmtId="0" fontId="17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9" fillId="8" borderId="0" xfId="0" applyFont="1" applyFill="1">
      <alignment vertical="center"/>
    </xf>
    <xf numFmtId="0" fontId="19" fillId="0" borderId="0" xfId="0" applyFont="1">
      <alignment vertical="center"/>
    </xf>
    <xf numFmtId="0" fontId="19" fillId="9" borderId="0" xfId="0" applyFont="1" applyFill="1">
      <alignment vertical="center"/>
    </xf>
    <xf numFmtId="0" fontId="19" fillId="9" borderId="0" xfId="0" applyFont="1" applyFill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1" fillId="14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0" xfId="1" applyFont="1" applyProtection="1">
      <alignment vertical="center"/>
      <protection hidden="1"/>
    </xf>
    <xf numFmtId="0" fontId="21" fillId="0" borderId="0" xfId="1" applyFont="1" applyAlignment="1" applyProtection="1">
      <alignment vertical="center" wrapText="1"/>
      <protection hidden="1"/>
    </xf>
    <xf numFmtId="0" fontId="22" fillId="0" borderId="0" xfId="0" applyFont="1">
      <alignment vertical="center"/>
    </xf>
    <xf numFmtId="0" fontId="23" fillId="0" borderId="0" xfId="1" applyFont="1">
      <alignment vertical="center"/>
    </xf>
    <xf numFmtId="0" fontId="19" fillId="0" borderId="0" xfId="0" applyFo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3" fillId="0" borderId="0" xfId="1" applyFont="1" applyProtection="1">
      <alignment vertical="center"/>
      <protection hidden="1"/>
    </xf>
    <xf numFmtId="0" fontId="19" fillId="0" borderId="0" xfId="1" applyFont="1" applyProtection="1">
      <alignment vertical="center"/>
      <protection hidden="1"/>
    </xf>
    <xf numFmtId="0" fontId="19" fillId="0" borderId="0" xfId="1" applyFont="1" applyAlignment="1" applyProtection="1">
      <alignment horizontal="right" vertical="center"/>
      <protection hidden="1"/>
    </xf>
    <xf numFmtId="0" fontId="24" fillId="10" borderId="4" xfId="1" applyFont="1" applyFill="1" applyBorder="1" applyAlignment="1" applyProtection="1">
      <alignment horizontal="center" vertical="center"/>
      <protection hidden="1"/>
    </xf>
    <xf numFmtId="0" fontId="24" fillId="0" borderId="0" xfId="1" applyFont="1" applyProtection="1">
      <alignment vertical="center"/>
      <protection hidden="1"/>
    </xf>
    <xf numFmtId="0" fontId="25" fillId="11" borderId="4" xfId="1" applyFont="1" applyFill="1" applyBorder="1" applyAlignment="1" applyProtection="1">
      <alignment horizontal="center" vertical="center" wrapText="1"/>
      <protection hidden="1"/>
    </xf>
    <xf numFmtId="0" fontId="25" fillId="12" borderId="4" xfId="1" applyFont="1" applyFill="1" applyBorder="1" applyAlignment="1" applyProtection="1">
      <alignment horizontal="center" vertical="center" wrapText="1"/>
      <protection hidden="1"/>
    </xf>
    <xf numFmtId="0" fontId="25" fillId="10" borderId="4" xfId="1" applyFont="1" applyFill="1" applyBorder="1" applyAlignment="1" applyProtection="1">
      <alignment horizontal="center" vertical="center"/>
      <protection hidden="1"/>
    </xf>
    <xf numFmtId="0" fontId="26" fillId="0" borderId="0" xfId="1" applyFont="1" applyAlignment="1" applyProtection="1">
      <alignment horizontal="center" vertical="center"/>
      <protection hidden="1"/>
    </xf>
    <xf numFmtId="0" fontId="21" fillId="5" borderId="4" xfId="1" applyFont="1" applyFill="1" applyBorder="1" applyProtection="1">
      <alignment vertical="center"/>
      <protection hidden="1"/>
    </xf>
    <xf numFmtId="0" fontId="26" fillId="0" borderId="0" xfId="1" applyFont="1" applyProtection="1">
      <alignment vertical="center"/>
      <protection hidden="1"/>
    </xf>
    <xf numFmtId="0" fontId="21" fillId="0" borderId="0" xfId="1" applyFont="1" applyAlignment="1" applyProtection="1">
      <alignment horizontal="right" vertical="center"/>
      <protection hidden="1"/>
    </xf>
    <xf numFmtId="0" fontId="21" fillId="3" borderId="0" xfId="6" applyFont="1" applyFill="1" applyAlignment="1" applyProtection="1">
      <alignment horizontal="right" vertical="center"/>
      <protection hidden="1"/>
    </xf>
    <xf numFmtId="0" fontId="21" fillId="0" borderId="0" xfId="6" applyFont="1" applyProtection="1">
      <alignment vertical="center"/>
      <protection hidden="1"/>
    </xf>
    <xf numFmtId="0" fontId="19" fillId="0" borderId="45" xfId="1" applyFont="1" applyBorder="1" applyAlignment="1" applyProtection="1">
      <alignment horizontal="center" vertical="center"/>
      <protection hidden="1"/>
    </xf>
    <xf numFmtId="0" fontId="19" fillId="0" borderId="3" xfId="1" applyFont="1" applyBorder="1" applyAlignment="1" applyProtection="1">
      <alignment horizontal="center" vertical="center"/>
      <protection hidden="1"/>
    </xf>
    <xf numFmtId="0" fontId="19" fillId="0" borderId="4" xfId="1" applyFont="1" applyBorder="1" applyAlignment="1" applyProtection="1">
      <alignment horizontal="center" vertical="center"/>
      <protection hidden="1"/>
    </xf>
    <xf numFmtId="0" fontId="19" fillId="0" borderId="15" xfId="1" applyFont="1" applyBorder="1" applyAlignment="1" applyProtection="1">
      <alignment horizontal="center" vertical="center"/>
      <protection hidden="1"/>
    </xf>
    <xf numFmtId="0" fontId="19" fillId="0" borderId="55" xfId="1" applyFont="1" applyBorder="1" applyAlignment="1" applyProtection="1">
      <alignment horizontal="center" vertical="center"/>
      <protection hidden="1"/>
    </xf>
    <xf numFmtId="0" fontId="21" fillId="0" borderId="6" xfId="6" applyFont="1" applyBorder="1" applyProtection="1">
      <alignment vertical="center"/>
      <protection hidden="1"/>
    </xf>
    <xf numFmtId="0" fontId="21" fillId="3" borderId="0" xfId="6" applyFont="1" applyFill="1" applyProtection="1">
      <alignment vertical="center"/>
      <protection hidden="1"/>
    </xf>
    <xf numFmtId="0" fontId="32" fillId="0" borderId="0" xfId="1" applyFont="1" applyProtection="1">
      <alignment vertical="center"/>
      <protection hidden="1"/>
    </xf>
    <xf numFmtId="0" fontId="32" fillId="7" borderId="4" xfId="1" applyFont="1" applyFill="1" applyBorder="1" applyProtection="1">
      <alignment vertical="center"/>
      <protection hidden="1"/>
    </xf>
    <xf numFmtId="178" fontId="32" fillId="0" borderId="0" xfId="1" applyNumberFormat="1" applyFont="1" applyAlignment="1" applyProtection="1">
      <alignment horizontal="center" vertical="center"/>
      <protection hidden="1"/>
    </xf>
    <xf numFmtId="38" fontId="32" fillId="0" borderId="0" xfId="2" applyFont="1" applyProtection="1">
      <alignment vertical="center"/>
      <protection hidden="1"/>
    </xf>
    <xf numFmtId="0" fontId="34" fillId="0" borderId="0" xfId="1" applyFont="1" applyProtection="1">
      <alignment vertical="center"/>
      <protection hidden="1"/>
    </xf>
    <xf numFmtId="0" fontId="32" fillId="0" borderId="4" xfId="1" applyFont="1" applyBorder="1" applyProtection="1">
      <alignment vertical="center"/>
      <protection hidden="1"/>
    </xf>
    <xf numFmtId="0" fontId="33" fillId="0" borderId="0" xfId="1" applyFont="1" applyProtection="1">
      <alignment vertical="center"/>
      <protection hidden="1"/>
    </xf>
    <xf numFmtId="0" fontId="35" fillId="0" borderId="0" xfId="1" applyFont="1" applyProtection="1">
      <alignment vertical="center"/>
      <protection hidden="1"/>
    </xf>
    <xf numFmtId="0" fontId="32" fillId="0" borderId="0" xfId="1" applyFont="1" applyAlignment="1" applyProtection="1">
      <alignment horizontal="right" vertical="center"/>
      <protection hidden="1"/>
    </xf>
    <xf numFmtId="0" fontId="32" fillId="0" borderId="0" xfId="7" applyFont="1" applyProtection="1">
      <alignment vertical="center"/>
      <protection hidden="1"/>
    </xf>
    <xf numFmtId="0" fontId="37" fillId="4" borderId="4" xfId="7" applyFont="1" applyFill="1" applyBorder="1" applyAlignment="1">
      <alignment horizontal="center" vertical="center"/>
    </xf>
    <xf numFmtId="0" fontId="37" fillId="0" borderId="0" xfId="7" applyFont="1" applyProtection="1">
      <alignment vertical="center"/>
      <protection hidden="1"/>
    </xf>
    <xf numFmtId="0" fontId="32" fillId="0" borderId="0" xfId="1" applyFont="1" applyAlignment="1" applyProtection="1">
      <alignment horizontal="center" vertical="center"/>
      <protection hidden="1"/>
    </xf>
    <xf numFmtId="0" fontId="35" fillId="7" borderId="4" xfId="1" applyFont="1" applyFill="1" applyBorder="1" applyAlignment="1" applyProtection="1">
      <alignment horizontal="left" vertical="center" shrinkToFit="1"/>
      <protection locked="0"/>
    </xf>
    <xf numFmtId="0" fontId="32" fillId="7" borderId="4" xfId="1" applyFont="1" applyFill="1" applyBorder="1" applyAlignment="1" applyProtection="1">
      <alignment horizontal="center" vertical="center" shrinkToFit="1"/>
      <protection locked="0"/>
    </xf>
    <xf numFmtId="0" fontId="32" fillId="0" borderId="4" xfId="1" applyFont="1" applyBorder="1" applyAlignment="1" applyProtection="1">
      <alignment horizontal="left" vertical="center"/>
      <protection locked="0"/>
    </xf>
    <xf numFmtId="178" fontId="32" fillId="0" borderId="26" xfId="1" applyNumberFormat="1" applyFont="1" applyBorder="1" applyAlignment="1" applyProtection="1">
      <alignment horizontal="center" vertical="center"/>
      <protection hidden="1"/>
    </xf>
    <xf numFmtId="0" fontId="32" fillId="0" borderId="26" xfId="1" applyFont="1" applyBorder="1" applyAlignment="1" applyProtection="1">
      <alignment horizontal="center" vertical="center"/>
      <protection hidden="1"/>
    </xf>
    <xf numFmtId="176" fontId="32" fillId="0" borderId="26" xfId="2" applyNumberFormat="1" applyFont="1" applyBorder="1" applyAlignment="1" applyProtection="1">
      <alignment horizontal="center" vertical="center"/>
      <protection hidden="1"/>
    </xf>
    <xf numFmtId="0" fontId="32" fillId="0" borderId="27" xfId="1" applyFont="1" applyBorder="1" applyAlignment="1" applyProtection="1">
      <alignment horizontal="center" vertical="center"/>
      <protection hidden="1"/>
    </xf>
    <xf numFmtId="178" fontId="33" fillId="0" borderId="16" xfId="1" applyNumberFormat="1" applyFont="1" applyBorder="1" applyAlignment="1" applyProtection="1">
      <alignment horizontal="center" vertical="center"/>
      <protection hidden="1"/>
    </xf>
    <xf numFmtId="0" fontId="33" fillId="0" borderId="16" xfId="1" applyFont="1" applyBorder="1" applyAlignment="1" applyProtection="1">
      <alignment horizontal="center" vertical="center"/>
      <protection hidden="1"/>
    </xf>
    <xf numFmtId="176" fontId="33" fillId="0" borderId="16" xfId="2" applyNumberFormat="1" applyFont="1" applyBorder="1" applyAlignment="1" applyProtection="1">
      <alignment horizontal="center" vertical="center"/>
      <protection hidden="1"/>
    </xf>
    <xf numFmtId="0" fontId="32" fillId="0" borderId="17" xfId="1" applyFont="1" applyBorder="1" applyAlignment="1" applyProtection="1">
      <alignment horizontal="center" vertical="center"/>
      <protection hidden="1"/>
    </xf>
    <xf numFmtId="0" fontId="38" fillId="3" borderId="0" xfId="9" applyFont="1" applyFill="1" applyProtection="1">
      <alignment vertical="center"/>
      <protection hidden="1"/>
    </xf>
    <xf numFmtId="0" fontId="38" fillId="0" borderId="0" xfId="9" applyFont="1" applyProtection="1">
      <alignment vertical="center"/>
      <protection hidden="1"/>
    </xf>
    <xf numFmtId="0" fontId="39" fillId="0" borderId="0" xfId="9" applyFont="1" applyProtection="1">
      <alignment vertical="center"/>
      <protection hidden="1"/>
    </xf>
    <xf numFmtId="0" fontId="29" fillId="0" borderId="0" xfId="1" applyFont="1" applyProtection="1">
      <alignment vertical="center"/>
      <protection hidden="1"/>
    </xf>
    <xf numFmtId="0" fontId="30" fillId="3" borderId="0" xfId="9" applyFont="1" applyFill="1" applyProtection="1">
      <alignment vertical="center"/>
      <protection hidden="1"/>
    </xf>
    <xf numFmtId="0" fontId="21" fillId="0" borderId="0" xfId="9" applyFont="1" applyProtection="1">
      <alignment vertical="center"/>
      <protection hidden="1"/>
    </xf>
    <xf numFmtId="0" fontId="21" fillId="3" borderId="0" xfId="9" applyFont="1" applyFill="1" applyProtection="1">
      <alignment vertical="center"/>
      <protection hidden="1"/>
    </xf>
    <xf numFmtId="0" fontId="40" fillId="0" borderId="0" xfId="9" applyFont="1" applyProtection="1">
      <alignment vertical="center"/>
      <protection hidden="1"/>
    </xf>
    <xf numFmtId="0" fontId="41" fillId="3" borderId="0" xfId="9" applyFont="1" applyFill="1" applyProtection="1">
      <alignment vertical="center"/>
      <protection hidden="1"/>
    </xf>
    <xf numFmtId="0" fontId="42" fillId="3" borderId="0" xfId="9" applyFont="1" applyFill="1" applyAlignment="1" applyProtection="1">
      <alignment horizontal="centerContinuous" vertical="center"/>
      <protection hidden="1"/>
    </xf>
    <xf numFmtId="0" fontId="41" fillId="3" borderId="0" xfId="9" applyFont="1" applyFill="1" applyAlignment="1" applyProtection="1">
      <alignment horizontal="centerContinuous" vertical="center"/>
      <protection hidden="1"/>
    </xf>
    <xf numFmtId="0" fontId="41" fillId="0" borderId="0" xfId="9" applyFont="1" applyProtection="1">
      <alignment vertical="center"/>
      <protection hidden="1"/>
    </xf>
    <xf numFmtId="0" fontId="43" fillId="3" borderId="0" xfId="9" applyFont="1" applyFill="1" applyAlignment="1" applyProtection="1">
      <alignment horizontal="left" vertical="center"/>
      <protection hidden="1"/>
    </xf>
    <xf numFmtId="0" fontId="43" fillId="0" borderId="0" xfId="9" applyFont="1" applyAlignment="1" applyProtection="1">
      <alignment horizontal="left" vertical="center"/>
      <protection hidden="1"/>
    </xf>
    <xf numFmtId="0" fontId="44" fillId="0" borderId="0" xfId="9" applyFont="1" applyAlignment="1" applyProtection="1">
      <alignment horizontal="left" vertical="center"/>
      <protection hidden="1"/>
    </xf>
    <xf numFmtId="0" fontId="19" fillId="3" borderId="0" xfId="9" applyFont="1" applyFill="1" applyProtection="1">
      <alignment vertical="center"/>
      <protection hidden="1"/>
    </xf>
    <xf numFmtId="0" fontId="45" fillId="3" borderId="0" xfId="9" applyFont="1" applyFill="1" applyProtection="1">
      <alignment vertical="center"/>
      <protection hidden="1"/>
    </xf>
    <xf numFmtId="0" fontId="30" fillId="0" borderId="0" xfId="9" applyFont="1" applyProtection="1">
      <alignment vertical="center"/>
      <protection hidden="1"/>
    </xf>
    <xf numFmtId="0" fontId="46" fillId="0" borderId="0" xfId="9" applyFont="1" applyProtection="1">
      <alignment vertical="center"/>
      <protection hidden="1"/>
    </xf>
    <xf numFmtId="0" fontId="27" fillId="3" borderId="0" xfId="9" applyFont="1" applyFill="1" applyAlignment="1" applyProtection="1">
      <alignment horizontal="centerContinuous" vertical="center"/>
      <protection hidden="1"/>
    </xf>
    <xf numFmtId="0" fontId="38" fillId="3" borderId="0" xfId="9" applyFont="1" applyFill="1" applyAlignment="1" applyProtection="1">
      <alignment horizontal="centerContinuous" vertical="center"/>
      <protection hidden="1"/>
    </xf>
    <xf numFmtId="0" fontId="28" fillId="3" borderId="0" xfId="9" applyFont="1" applyFill="1" applyProtection="1">
      <alignment vertical="center"/>
      <protection hidden="1"/>
    </xf>
    <xf numFmtId="0" fontId="28" fillId="15" borderId="4" xfId="6" applyFont="1" applyFill="1" applyBorder="1" applyAlignment="1" applyProtection="1">
      <alignment horizontal="center" vertical="center"/>
      <protection locked="0"/>
    </xf>
    <xf numFmtId="0" fontId="38" fillId="3" borderId="0" xfId="9" applyFont="1" applyFill="1" applyAlignment="1" applyProtection="1">
      <alignment horizontal="center" vertical="center"/>
      <protection hidden="1"/>
    </xf>
    <xf numFmtId="0" fontId="30" fillId="3" borderId="0" xfId="9" applyFont="1" applyFill="1" applyAlignment="1" applyProtection="1">
      <alignment horizontal="left" vertical="center"/>
      <protection hidden="1"/>
    </xf>
    <xf numFmtId="0" fontId="54" fillId="3" borderId="0" xfId="9" applyFont="1" applyFill="1" applyAlignment="1" applyProtection="1">
      <alignment horizontal="centerContinuous" vertical="center"/>
      <protection hidden="1"/>
    </xf>
    <xf numFmtId="0" fontId="27" fillId="3" borderId="0" xfId="9" applyFont="1" applyFill="1" applyAlignment="1" applyProtection="1">
      <alignment horizontal="center" vertical="center"/>
      <protection hidden="1"/>
    </xf>
    <xf numFmtId="0" fontId="21" fillId="4" borderId="4" xfId="1" applyFont="1" applyFill="1" applyBorder="1" applyProtection="1">
      <alignment vertical="center"/>
      <protection hidden="1"/>
    </xf>
    <xf numFmtId="0" fontId="19" fillId="0" borderId="79" xfId="1" applyFont="1" applyBorder="1" applyAlignment="1" applyProtection="1">
      <alignment horizontal="center" vertical="center"/>
      <protection hidden="1"/>
    </xf>
    <xf numFmtId="0" fontId="21" fillId="5" borderId="0" xfId="1" applyFont="1" applyFill="1" applyProtection="1">
      <alignment vertical="center"/>
      <protection hidden="1"/>
    </xf>
    <xf numFmtId="0" fontId="34" fillId="17" borderId="4" xfId="1" applyFont="1" applyFill="1" applyBorder="1" applyAlignment="1" applyProtection="1">
      <alignment horizontal="center" vertical="center"/>
      <protection hidden="1"/>
    </xf>
    <xf numFmtId="0" fontId="32" fillId="18" borderId="4" xfId="1" applyFont="1" applyFill="1" applyBorder="1" applyAlignment="1" applyProtection="1">
      <alignment horizontal="left" vertical="center"/>
      <protection locked="0"/>
    </xf>
    <xf numFmtId="178" fontId="32" fillId="18" borderId="4" xfId="1" applyNumberFormat="1" applyFont="1" applyFill="1" applyBorder="1" applyAlignment="1" applyProtection="1">
      <alignment horizontal="center" vertical="center"/>
      <protection locked="0"/>
    </xf>
    <xf numFmtId="0" fontId="32" fillId="18" borderId="4" xfId="1" applyFont="1" applyFill="1" applyBorder="1" applyProtection="1">
      <alignment vertical="center"/>
      <protection hidden="1"/>
    </xf>
    <xf numFmtId="176" fontId="32" fillId="18" borderId="4" xfId="2" applyNumberFormat="1" applyFont="1" applyFill="1" applyBorder="1" applyProtection="1">
      <alignment vertical="center"/>
      <protection locked="0"/>
    </xf>
    <xf numFmtId="176" fontId="32" fillId="19" borderId="4" xfId="2" applyNumberFormat="1" applyFont="1" applyFill="1" applyBorder="1" applyProtection="1">
      <alignment vertical="center"/>
      <protection hidden="1"/>
    </xf>
    <xf numFmtId="176" fontId="32" fillId="19" borderId="26" xfId="2" applyNumberFormat="1" applyFont="1" applyFill="1" applyBorder="1" applyProtection="1">
      <alignment vertical="center"/>
      <protection hidden="1"/>
    </xf>
    <xf numFmtId="176" fontId="33" fillId="19" borderId="16" xfId="2" applyNumberFormat="1" applyFont="1" applyFill="1" applyBorder="1" applyProtection="1">
      <alignment vertical="center"/>
      <protection hidden="1"/>
    </xf>
    <xf numFmtId="0" fontId="34" fillId="17" borderId="4" xfId="1" applyFont="1" applyFill="1" applyBorder="1" applyAlignment="1" applyProtection="1">
      <alignment horizontal="center" vertical="center" wrapText="1"/>
      <protection hidden="1"/>
    </xf>
    <xf numFmtId="38" fontId="32" fillId="3" borderId="0" xfId="2" applyFont="1" applyFill="1" applyAlignment="1" applyProtection="1">
      <alignment horizontal="left"/>
      <protection hidden="1"/>
    </xf>
    <xf numFmtId="179" fontId="32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Alignment="1" applyProtection="1">
      <alignment horizontal="right" vertical="center"/>
      <protection hidden="1"/>
    </xf>
    <xf numFmtId="0" fontId="31" fillId="0" borderId="40" xfId="1" applyFont="1" applyBorder="1" applyProtection="1">
      <alignment vertical="center"/>
      <protection hidden="1"/>
    </xf>
    <xf numFmtId="0" fontId="57" fillId="0" borderId="40" xfId="1" applyFont="1" applyBorder="1" applyProtection="1">
      <alignment vertical="center"/>
      <protection hidden="1"/>
    </xf>
    <xf numFmtId="0" fontId="19" fillId="0" borderId="81" xfId="1" applyFont="1" applyBorder="1" applyAlignment="1" applyProtection="1">
      <alignment horizontal="left" vertical="center" wrapText="1" indent="4"/>
      <protection hidden="1"/>
    </xf>
    <xf numFmtId="176" fontId="30" fillId="0" borderId="81" xfId="2" applyNumberFormat="1" applyFont="1" applyFill="1" applyBorder="1" applyAlignment="1" applyProtection="1">
      <alignment horizontal="right" vertical="center" indent="1"/>
      <protection hidden="1"/>
    </xf>
    <xf numFmtId="0" fontId="19" fillId="0" borderId="81" xfId="1" applyFont="1" applyBorder="1" applyProtection="1">
      <alignment vertical="center"/>
      <protection hidden="1"/>
    </xf>
    <xf numFmtId="0" fontId="30" fillId="0" borderId="0" xfId="0" applyFont="1" applyAlignment="1"/>
    <xf numFmtId="0" fontId="43" fillId="18" borderId="2" xfId="1" applyFont="1" applyFill="1" applyBorder="1" applyAlignment="1" applyProtection="1">
      <alignment vertical="center" wrapText="1"/>
      <protection hidden="1"/>
    </xf>
    <xf numFmtId="0" fontId="43" fillId="18" borderId="46" xfId="1" applyFont="1" applyFill="1" applyBorder="1" applyAlignment="1" applyProtection="1">
      <alignment vertical="center" wrapText="1"/>
      <protection hidden="1"/>
    </xf>
    <xf numFmtId="0" fontId="24" fillId="22" borderId="71" xfId="0" applyFont="1" applyFill="1" applyBorder="1" applyAlignment="1">
      <alignment horizontal="center" vertical="center"/>
    </xf>
    <xf numFmtId="0" fontId="24" fillId="22" borderId="69" xfId="0" applyFont="1" applyFill="1" applyBorder="1" applyAlignment="1">
      <alignment horizontal="center" vertical="center" wrapText="1"/>
    </xf>
    <xf numFmtId="0" fontId="24" fillId="22" borderId="80" xfId="1" applyFont="1" applyFill="1" applyBorder="1" applyAlignment="1" applyProtection="1">
      <alignment horizontal="center" vertical="center" wrapText="1"/>
      <protection hidden="1"/>
    </xf>
    <xf numFmtId="38" fontId="19" fillId="0" borderId="1" xfId="14" applyFont="1" applyBorder="1">
      <alignment vertical="center"/>
    </xf>
    <xf numFmtId="38" fontId="19" fillId="0" borderId="65" xfId="14" applyFont="1" applyBorder="1">
      <alignment vertical="center"/>
    </xf>
    <xf numFmtId="38" fontId="30" fillId="0" borderId="47" xfId="14" applyFont="1" applyFill="1" applyBorder="1" applyAlignment="1" applyProtection="1">
      <alignment horizontal="right" vertical="center" indent="1"/>
      <protection hidden="1"/>
    </xf>
    <xf numFmtId="38" fontId="30" fillId="0" borderId="17" xfId="14" applyFont="1" applyFill="1" applyBorder="1" applyAlignment="1" applyProtection="1">
      <alignment horizontal="right" vertical="center" indent="1"/>
      <protection hidden="1"/>
    </xf>
    <xf numFmtId="38" fontId="19" fillId="16" borderId="56" xfId="14" applyFont="1" applyFill="1" applyBorder="1">
      <alignment vertical="center"/>
    </xf>
    <xf numFmtId="0" fontId="24" fillId="0" borderId="71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80" xfId="1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>
      <alignment horizontal="center" vertical="center"/>
    </xf>
    <xf numFmtId="38" fontId="19" fillId="0" borderId="1" xfId="14" applyFont="1" applyFill="1" applyBorder="1">
      <alignment vertical="center"/>
    </xf>
    <xf numFmtId="38" fontId="19" fillId="0" borderId="47" xfId="14" applyFont="1" applyFill="1" applyBorder="1" applyProtection="1">
      <alignment vertical="center"/>
      <protection hidden="1"/>
    </xf>
    <xf numFmtId="38" fontId="21" fillId="0" borderId="47" xfId="14" applyFont="1" applyFill="1" applyBorder="1" applyProtection="1">
      <alignment vertical="center"/>
      <protection hidden="1"/>
    </xf>
    <xf numFmtId="0" fontId="19" fillId="0" borderId="44" xfId="0" applyFont="1" applyBorder="1" applyAlignment="1">
      <alignment horizontal="center" vertical="center"/>
    </xf>
    <xf numFmtId="38" fontId="19" fillId="0" borderId="65" xfId="14" applyFont="1" applyFill="1" applyBorder="1">
      <alignment vertical="center"/>
    </xf>
    <xf numFmtId="38" fontId="21" fillId="0" borderId="84" xfId="14" applyFont="1" applyFill="1" applyBorder="1" applyProtection="1">
      <alignment vertical="center"/>
      <protection hidden="1"/>
    </xf>
    <xf numFmtId="38" fontId="19" fillId="0" borderId="56" xfId="14" applyFont="1" applyFill="1" applyBorder="1">
      <alignment vertical="center"/>
    </xf>
    <xf numFmtId="38" fontId="21" fillId="0" borderId="45" xfId="14" applyFont="1" applyFill="1" applyBorder="1" applyAlignment="1" applyProtection="1">
      <alignment horizontal="right" vertical="center"/>
      <protection hidden="1"/>
    </xf>
    <xf numFmtId="0" fontId="19" fillId="0" borderId="11" xfId="1" applyFont="1" applyBorder="1" applyAlignment="1" applyProtection="1">
      <alignment horizontal="center" vertical="center"/>
      <protection hidden="1"/>
    </xf>
    <xf numFmtId="0" fontId="19" fillId="0" borderId="85" xfId="1" applyFont="1" applyBorder="1" applyAlignment="1" applyProtection="1">
      <alignment horizontal="center" vertical="center"/>
      <protection hidden="1"/>
    </xf>
    <xf numFmtId="0" fontId="21" fillId="0" borderId="0" xfId="6" applyFont="1" applyAlignment="1" applyProtection="1">
      <alignment horizontal="right" vertical="center"/>
      <protection hidden="1"/>
    </xf>
    <xf numFmtId="0" fontId="28" fillId="0" borderId="4" xfId="6" applyFont="1" applyBorder="1" applyAlignment="1" applyProtection="1">
      <alignment horizontal="center" vertical="center"/>
      <protection locked="0"/>
    </xf>
    <xf numFmtId="0" fontId="43" fillId="0" borderId="2" xfId="1" applyFont="1" applyBorder="1" applyAlignment="1" applyProtection="1">
      <alignment vertical="center" wrapText="1"/>
      <protection hidden="1"/>
    </xf>
    <xf numFmtId="0" fontId="43" fillId="0" borderId="46" xfId="1" applyFont="1" applyBorder="1" applyAlignment="1" applyProtection="1">
      <alignment vertical="center" wrapText="1"/>
      <protection hidden="1"/>
    </xf>
    <xf numFmtId="0" fontId="45" fillId="3" borderId="0" xfId="9" applyFont="1" applyFill="1" applyAlignment="1" applyProtection="1">
      <alignment horizontal="left" vertical="center"/>
      <protection hidden="1"/>
    </xf>
    <xf numFmtId="176" fontId="32" fillId="0" borderId="4" xfId="2" applyNumberFormat="1" applyFont="1" applyFill="1" applyBorder="1" applyProtection="1">
      <alignment vertical="center"/>
      <protection hidden="1"/>
    </xf>
    <xf numFmtId="176" fontId="33" fillId="0" borderId="53" xfId="2" applyNumberFormat="1" applyFont="1" applyFill="1" applyBorder="1" applyProtection="1">
      <alignment vertical="center"/>
      <protection hidden="1"/>
    </xf>
    <xf numFmtId="38" fontId="32" fillId="0" borderId="0" xfId="2" applyFont="1" applyAlignment="1" applyProtection="1">
      <alignment horizontal="center" vertical="center"/>
      <protection hidden="1"/>
    </xf>
    <xf numFmtId="176" fontId="32" fillId="0" borderId="4" xfId="2" applyNumberFormat="1" applyFont="1" applyFill="1" applyBorder="1" applyAlignment="1" applyProtection="1">
      <alignment horizontal="center" vertical="center"/>
      <protection hidden="1"/>
    </xf>
    <xf numFmtId="176" fontId="32" fillId="0" borderId="86" xfId="2" applyNumberFormat="1" applyFont="1" applyFill="1" applyBorder="1" applyAlignment="1" applyProtection="1">
      <alignment horizontal="center" vertical="center"/>
      <protection hidden="1"/>
    </xf>
    <xf numFmtId="176" fontId="33" fillId="0" borderId="53" xfId="2" applyNumberFormat="1" applyFont="1" applyFill="1" applyBorder="1" applyAlignment="1" applyProtection="1">
      <alignment horizontal="center" vertical="center"/>
      <protection hidden="1"/>
    </xf>
    <xf numFmtId="0" fontId="34" fillId="17" borderId="1" xfId="1" applyFont="1" applyFill="1" applyBorder="1" applyAlignment="1" applyProtection="1">
      <alignment horizontal="center" vertical="center" wrapText="1"/>
      <protection hidden="1"/>
    </xf>
    <xf numFmtId="38" fontId="32" fillId="0" borderId="0" xfId="2" applyFont="1" applyBorder="1" applyProtection="1">
      <alignment vertical="center"/>
      <protection hidden="1"/>
    </xf>
    <xf numFmtId="176" fontId="33" fillId="0" borderId="4" xfId="2" applyNumberFormat="1" applyFont="1" applyFill="1" applyBorder="1" applyAlignment="1" applyProtection="1">
      <alignment horizontal="center" vertical="center"/>
      <protection hidden="1"/>
    </xf>
    <xf numFmtId="176" fontId="33" fillId="0" borderId="86" xfId="2" applyNumberFormat="1" applyFont="1" applyFill="1" applyBorder="1" applyAlignment="1" applyProtection="1">
      <alignment horizontal="center" vertical="center"/>
      <protection hidden="1"/>
    </xf>
    <xf numFmtId="0" fontId="58" fillId="0" borderId="4" xfId="1" applyFont="1" applyBorder="1" applyAlignment="1" applyProtection="1">
      <alignment horizontal="left" vertical="center" shrinkToFit="1"/>
      <protection locked="0"/>
    </xf>
    <xf numFmtId="0" fontId="33" fillId="0" borderId="4" xfId="1" applyFont="1" applyBorder="1" applyAlignment="1" applyProtection="1">
      <alignment horizontal="left" vertical="center"/>
      <protection locked="0"/>
    </xf>
    <xf numFmtId="178" fontId="33" fillId="0" borderId="4" xfId="1" applyNumberFormat="1" applyFont="1" applyBorder="1" applyAlignment="1" applyProtection="1">
      <alignment horizontal="center" vertical="center"/>
      <protection locked="0"/>
    </xf>
    <xf numFmtId="0" fontId="33" fillId="0" borderId="4" xfId="1" applyFont="1" applyBorder="1" applyAlignment="1" applyProtection="1">
      <alignment horizontal="center" vertical="center" shrinkToFit="1"/>
      <protection locked="0"/>
    </xf>
    <xf numFmtId="176" fontId="33" fillId="0" borderId="4" xfId="2" applyNumberFormat="1" applyFont="1" applyFill="1" applyBorder="1" applyProtection="1">
      <alignment vertical="center"/>
      <protection locked="0"/>
    </xf>
    <xf numFmtId="176" fontId="33" fillId="0" borderId="4" xfId="2" applyNumberFormat="1" applyFont="1" applyFill="1" applyBorder="1" applyProtection="1">
      <alignment vertical="center"/>
      <protection hidden="1"/>
    </xf>
    <xf numFmtId="178" fontId="33" fillId="0" borderId="26" xfId="1" applyNumberFormat="1" applyFont="1" applyBorder="1" applyAlignment="1" applyProtection="1">
      <alignment horizontal="center" vertical="center"/>
      <protection hidden="1"/>
    </xf>
    <xf numFmtId="0" fontId="33" fillId="0" borderId="26" xfId="1" applyFont="1" applyBorder="1" applyAlignment="1" applyProtection="1">
      <alignment horizontal="center" vertical="center"/>
      <protection hidden="1"/>
    </xf>
    <xf numFmtId="176" fontId="33" fillId="0" borderId="26" xfId="2" applyNumberFormat="1" applyFont="1" applyFill="1" applyBorder="1" applyAlignment="1" applyProtection="1">
      <alignment horizontal="center" vertical="center"/>
      <protection hidden="1"/>
    </xf>
    <xf numFmtId="176" fontId="33" fillId="0" borderId="26" xfId="2" applyNumberFormat="1" applyFont="1" applyFill="1" applyBorder="1" applyProtection="1">
      <alignment vertical="center"/>
      <protection hidden="1"/>
    </xf>
    <xf numFmtId="0" fontId="33" fillId="0" borderId="27" xfId="1" applyFont="1" applyBorder="1" applyAlignment="1" applyProtection="1">
      <alignment horizontal="center" vertical="center"/>
      <protection hidden="1"/>
    </xf>
    <xf numFmtId="176" fontId="33" fillId="0" borderId="16" xfId="2" applyNumberFormat="1" applyFont="1" applyFill="1" applyBorder="1" applyAlignment="1" applyProtection="1">
      <alignment horizontal="center" vertical="center"/>
      <protection hidden="1"/>
    </xf>
    <xf numFmtId="176" fontId="33" fillId="0" borderId="16" xfId="2" applyNumberFormat="1" applyFont="1" applyFill="1" applyBorder="1" applyProtection="1">
      <alignment vertical="center"/>
      <protection hidden="1"/>
    </xf>
    <xf numFmtId="0" fontId="33" fillId="0" borderId="17" xfId="1" applyFont="1" applyBorder="1" applyAlignment="1" applyProtection="1">
      <alignment horizontal="center" vertical="center"/>
      <protection hidden="1"/>
    </xf>
    <xf numFmtId="38" fontId="32" fillId="0" borderId="0" xfId="2" applyFont="1" applyFill="1" applyProtection="1">
      <alignment vertical="center"/>
      <protection hidden="1"/>
    </xf>
    <xf numFmtId="38" fontId="32" fillId="0" borderId="0" xfId="2" applyFont="1" applyFill="1" applyAlignment="1" applyProtection="1">
      <alignment horizontal="left"/>
      <protection hidden="1"/>
    </xf>
    <xf numFmtId="0" fontId="37" fillId="0" borderId="4" xfId="7" applyFont="1" applyBorder="1" applyAlignment="1">
      <alignment horizontal="center" vertical="center"/>
    </xf>
    <xf numFmtId="0" fontId="34" fillId="0" borderId="4" xfId="1" applyFont="1" applyBorder="1" applyAlignment="1" applyProtection="1">
      <alignment horizontal="center" vertical="center"/>
      <protection hidden="1"/>
    </xf>
    <xf numFmtId="0" fontId="35" fillId="0" borderId="4" xfId="1" applyFont="1" applyBorder="1" applyAlignment="1" applyProtection="1">
      <alignment horizontal="left" vertical="center" shrinkToFit="1"/>
      <protection locked="0"/>
    </xf>
    <xf numFmtId="178" fontId="32" fillId="0" borderId="4" xfId="1" applyNumberFormat="1" applyFont="1" applyBorder="1" applyAlignment="1" applyProtection="1">
      <alignment horizontal="center" vertical="center"/>
      <protection locked="0"/>
    </xf>
    <xf numFmtId="0" fontId="32" fillId="0" borderId="4" xfId="1" applyFont="1" applyBorder="1" applyAlignment="1" applyProtection="1">
      <alignment horizontal="center" vertical="center" shrinkToFit="1"/>
      <protection locked="0"/>
    </xf>
    <xf numFmtId="176" fontId="32" fillId="0" borderId="4" xfId="2" applyNumberFormat="1" applyFont="1" applyFill="1" applyBorder="1" applyProtection="1">
      <alignment vertical="center"/>
      <protection locked="0"/>
    </xf>
    <xf numFmtId="176" fontId="32" fillId="0" borderId="26" xfId="2" applyNumberFormat="1" applyFont="1" applyFill="1" applyBorder="1" applyAlignment="1" applyProtection="1">
      <alignment horizontal="center" vertical="center"/>
      <protection hidden="1"/>
    </xf>
    <xf numFmtId="176" fontId="32" fillId="0" borderId="26" xfId="2" applyNumberFormat="1" applyFont="1" applyFill="1" applyBorder="1" applyProtection="1">
      <alignment vertical="center"/>
      <protection hidden="1"/>
    </xf>
    <xf numFmtId="176" fontId="33" fillId="0" borderId="86" xfId="2" applyNumberFormat="1" applyFont="1" applyFill="1" applyBorder="1" applyProtection="1">
      <alignment vertical="center"/>
      <protection hidden="1"/>
    </xf>
    <xf numFmtId="179" fontId="33" fillId="0" borderId="0" xfId="1" applyNumberFormat="1" applyFont="1" applyAlignment="1" applyProtection="1">
      <alignment horizontal="center" vertical="center"/>
      <protection hidden="1"/>
    </xf>
    <xf numFmtId="176" fontId="33" fillId="0" borderId="87" xfId="2" applyNumberFormat="1" applyFont="1" applyBorder="1" applyAlignment="1" applyProtection="1">
      <alignment horizontal="center" vertical="center"/>
      <protection hidden="1"/>
    </xf>
    <xf numFmtId="176" fontId="33" fillId="19" borderId="87" xfId="2" applyNumberFormat="1" applyFont="1" applyFill="1" applyBorder="1" applyProtection="1">
      <alignment vertical="center"/>
      <protection hidden="1"/>
    </xf>
    <xf numFmtId="178" fontId="33" fillId="0" borderId="87" xfId="1" applyNumberFormat="1" applyFont="1" applyBorder="1" applyAlignment="1" applyProtection="1">
      <alignment horizontal="center" vertical="center"/>
      <protection hidden="1"/>
    </xf>
    <xf numFmtId="0" fontId="33" fillId="0" borderId="87" xfId="1" applyFont="1" applyBorder="1" applyAlignment="1" applyProtection="1">
      <alignment horizontal="center" vertical="center"/>
      <protection hidden="1"/>
    </xf>
    <xf numFmtId="38" fontId="32" fillId="0" borderId="90" xfId="2" applyFont="1" applyBorder="1" applyAlignment="1" applyProtection="1">
      <alignment horizontal="center" vertical="center"/>
      <protection hidden="1"/>
    </xf>
    <xf numFmtId="0" fontId="19" fillId="0" borderId="0" xfId="1" applyFont="1">
      <alignment vertical="center"/>
    </xf>
    <xf numFmtId="0" fontId="19" fillId="15" borderId="4" xfId="0" applyFont="1" applyFill="1" applyBorder="1" applyAlignment="1" applyProtection="1">
      <alignment horizontal="center" vertical="center"/>
      <protection locked="0"/>
    </xf>
    <xf numFmtId="0" fontId="19" fillId="15" borderId="44" xfId="0" applyFont="1" applyFill="1" applyBorder="1" applyAlignment="1" applyProtection="1">
      <alignment horizontal="center" vertical="center"/>
      <protection locked="0"/>
    </xf>
    <xf numFmtId="38" fontId="19" fillId="15" borderId="47" xfId="14" applyFont="1" applyFill="1" applyBorder="1" applyProtection="1">
      <alignment vertical="center"/>
      <protection locked="0"/>
    </xf>
    <xf numFmtId="179" fontId="32" fillId="0" borderId="0" xfId="1" applyNumberFormat="1" applyFont="1" applyProtection="1">
      <alignment vertical="center"/>
      <protection locked="0"/>
    </xf>
    <xf numFmtId="176" fontId="32" fillId="0" borderId="4" xfId="2" applyNumberFormat="1" applyFont="1" applyFill="1" applyBorder="1" applyAlignment="1" applyProtection="1">
      <alignment horizontal="center" vertical="center"/>
      <protection locked="0"/>
    </xf>
    <xf numFmtId="38" fontId="32" fillId="4" borderId="91" xfId="14" applyFont="1" applyFill="1" applyBorder="1" applyProtection="1">
      <alignment vertical="center"/>
      <protection locked="0"/>
    </xf>
    <xf numFmtId="178" fontId="32" fillId="0" borderId="26" xfId="1" applyNumberFormat="1" applyFont="1" applyBorder="1" applyAlignment="1" applyProtection="1">
      <alignment horizontal="center" vertical="center"/>
      <protection locked="0"/>
    </xf>
    <xf numFmtId="0" fontId="32" fillId="0" borderId="26" xfId="1" applyFont="1" applyBorder="1" applyAlignment="1" applyProtection="1">
      <alignment horizontal="center" vertical="center"/>
      <protection locked="0"/>
    </xf>
    <xf numFmtId="176" fontId="32" fillId="0" borderId="26" xfId="2" applyNumberFormat="1" applyFont="1" applyBorder="1" applyAlignment="1" applyProtection="1">
      <alignment horizontal="center" vertical="center"/>
      <protection locked="0"/>
    </xf>
    <xf numFmtId="179" fontId="32" fillId="0" borderId="0" xfId="1" applyNumberFormat="1" applyFont="1" applyAlignment="1" applyProtection="1">
      <alignment horizontal="center" vertical="center"/>
      <protection locked="0"/>
    </xf>
    <xf numFmtId="38" fontId="19" fillId="15" borderId="84" xfId="14" applyFont="1" applyFill="1" applyBorder="1" applyProtection="1">
      <alignment vertical="center"/>
      <protection locked="0"/>
    </xf>
    <xf numFmtId="38" fontId="19" fillId="3" borderId="45" xfId="14" applyFont="1" applyFill="1" applyBorder="1" applyAlignment="1" applyProtection="1">
      <alignment horizontal="right" vertical="center"/>
      <protection hidden="1"/>
    </xf>
    <xf numFmtId="0" fontId="6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top"/>
    </xf>
    <xf numFmtId="0" fontId="43" fillId="18" borderId="82" xfId="1" applyFont="1" applyFill="1" applyBorder="1" applyAlignment="1" applyProtection="1">
      <alignment horizontal="center" vertical="center" textRotation="255" wrapText="1"/>
      <protection hidden="1"/>
    </xf>
    <xf numFmtId="0" fontId="43" fillId="18" borderId="14" xfId="1" applyFont="1" applyFill="1" applyBorder="1" applyAlignment="1" applyProtection="1">
      <alignment horizontal="center" vertical="center" textRotation="255" wrapText="1"/>
      <protection hidden="1"/>
    </xf>
    <xf numFmtId="0" fontId="43" fillId="18" borderId="53" xfId="1" applyFont="1" applyFill="1" applyBorder="1" applyAlignment="1" applyProtection="1">
      <alignment horizontal="center" vertical="center"/>
      <protection hidden="1"/>
    </xf>
    <xf numFmtId="0" fontId="43" fillId="18" borderId="58" xfId="1" applyFont="1" applyFill="1" applyBorder="1" applyAlignment="1" applyProtection="1">
      <alignment horizontal="center" vertical="center"/>
      <protection hidden="1"/>
    </xf>
    <xf numFmtId="0" fontId="43" fillId="18" borderId="54" xfId="1" applyFont="1" applyFill="1" applyBorder="1" applyAlignment="1" applyProtection="1">
      <alignment horizontal="center" vertical="center"/>
      <protection hidden="1"/>
    </xf>
    <xf numFmtId="0" fontId="19" fillId="0" borderId="51" xfId="1" applyFont="1" applyBorder="1" applyAlignment="1" applyProtection="1">
      <alignment horizontal="center" vertical="center"/>
      <protection hidden="1"/>
    </xf>
    <xf numFmtId="0" fontId="19" fillId="0" borderId="66" xfId="1" applyFont="1" applyBorder="1" applyAlignment="1" applyProtection="1">
      <alignment horizontal="center" vertical="center"/>
      <protection hidden="1"/>
    </xf>
    <xf numFmtId="0" fontId="24" fillId="22" borderId="41" xfId="0" applyFont="1" applyFill="1" applyBorder="1" applyAlignment="1">
      <alignment horizontal="center" vertical="center"/>
    </xf>
    <xf numFmtId="0" fontId="24" fillId="22" borderId="70" xfId="0" applyFont="1" applyFill="1" applyBorder="1" applyAlignment="1">
      <alignment horizontal="center" vertical="center"/>
    </xf>
    <xf numFmtId="38" fontId="19" fillId="15" borderId="1" xfId="14" applyFont="1" applyFill="1" applyBorder="1" applyAlignment="1" applyProtection="1">
      <alignment horizontal="right" vertical="center"/>
      <protection locked="0"/>
    </xf>
    <xf numFmtId="38" fontId="19" fillId="15" borderId="2" xfId="14" applyFont="1" applyFill="1" applyBorder="1" applyAlignment="1" applyProtection="1">
      <alignment horizontal="right" vertical="center"/>
      <protection locked="0"/>
    </xf>
    <xf numFmtId="38" fontId="19" fillId="15" borderId="3" xfId="14" applyFont="1" applyFill="1" applyBorder="1" applyAlignment="1" applyProtection="1">
      <alignment horizontal="right" vertical="center"/>
      <protection locked="0"/>
    </xf>
    <xf numFmtId="38" fontId="19" fillId="15" borderId="65" xfId="14" applyFont="1" applyFill="1" applyBorder="1" applyAlignment="1" applyProtection="1">
      <alignment horizontal="right" vertical="center"/>
      <protection locked="0"/>
    </xf>
    <xf numFmtId="38" fontId="19" fillId="15" borderId="18" xfId="14" applyFont="1" applyFill="1" applyBorder="1" applyAlignment="1" applyProtection="1">
      <alignment horizontal="right" vertical="center"/>
      <protection locked="0"/>
    </xf>
    <xf numFmtId="38" fontId="19" fillId="15" borderId="66" xfId="14" applyFont="1" applyFill="1" applyBorder="1" applyAlignment="1" applyProtection="1">
      <alignment horizontal="right" vertical="center"/>
      <protection locked="0"/>
    </xf>
    <xf numFmtId="0" fontId="24" fillId="22" borderId="69" xfId="0" applyFont="1" applyFill="1" applyBorder="1" applyAlignment="1">
      <alignment horizontal="center" vertical="center" wrapText="1"/>
    </xf>
    <xf numFmtId="0" fontId="24" fillId="22" borderId="42" xfId="0" applyFont="1" applyFill="1" applyBorder="1" applyAlignment="1">
      <alignment horizontal="center" vertical="center"/>
    </xf>
    <xf numFmtId="0" fontId="43" fillId="20" borderId="50" xfId="1" applyFont="1" applyFill="1" applyBorder="1" applyAlignment="1" applyProtection="1">
      <alignment horizontal="left" vertical="center" indent="4"/>
      <protection hidden="1"/>
    </xf>
    <xf numFmtId="0" fontId="43" fillId="20" borderId="2" xfId="1" applyFont="1" applyFill="1" applyBorder="1" applyAlignment="1" applyProtection="1">
      <alignment horizontal="left" vertical="center" indent="4"/>
      <protection hidden="1"/>
    </xf>
    <xf numFmtId="0" fontId="43" fillId="20" borderId="46" xfId="1" applyFont="1" applyFill="1" applyBorder="1" applyAlignment="1" applyProtection="1">
      <alignment horizontal="left" vertical="center" indent="4"/>
      <protection hidden="1"/>
    </xf>
    <xf numFmtId="38" fontId="30" fillId="0" borderId="2" xfId="14" applyFont="1" applyFill="1" applyBorder="1" applyAlignment="1" applyProtection="1">
      <alignment horizontal="right" vertical="center" indent="1"/>
    </xf>
    <xf numFmtId="38" fontId="30" fillId="0" borderId="46" xfId="14" applyFont="1" applyFill="1" applyBorder="1" applyAlignment="1" applyProtection="1">
      <alignment horizontal="right" vertical="center" indent="1"/>
    </xf>
    <xf numFmtId="0" fontId="43" fillId="20" borderId="51" xfId="1" applyFont="1" applyFill="1" applyBorder="1" applyAlignment="1" applyProtection="1">
      <alignment horizontal="left" vertical="center" wrapText="1" indent="4"/>
      <protection hidden="1"/>
    </xf>
    <xf numFmtId="0" fontId="43" fillId="20" borderId="18" xfId="1" applyFont="1" applyFill="1" applyBorder="1" applyAlignment="1" applyProtection="1">
      <alignment horizontal="left" vertical="center" wrapText="1" indent="4"/>
      <protection hidden="1"/>
    </xf>
    <xf numFmtId="0" fontId="43" fillId="20" borderId="52" xfId="1" applyFont="1" applyFill="1" applyBorder="1" applyAlignment="1" applyProtection="1">
      <alignment horizontal="left" vertical="center" wrapText="1" indent="4"/>
      <protection hidden="1"/>
    </xf>
    <xf numFmtId="0" fontId="52" fillId="18" borderId="50" xfId="1" applyFont="1" applyFill="1" applyBorder="1" applyAlignment="1" applyProtection="1">
      <alignment horizontal="left" vertical="center" wrapText="1" indent="5"/>
      <protection hidden="1"/>
    </xf>
    <xf numFmtId="0" fontId="52" fillId="18" borderId="2" xfId="1" applyFont="1" applyFill="1" applyBorder="1" applyAlignment="1" applyProtection="1">
      <alignment horizontal="left" vertical="center" wrapText="1" indent="5"/>
      <protection hidden="1"/>
    </xf>
    <xf numFmtId="0" fontId="52" fillId="18" borderId="46" xfId="1" applyFont="1" applyFill="1" applyBorder="1" applyAlignment="1" applyProtection="1">
      <alignment horizontal="left" vertical="center" wrapText="1" indent="5"/>
      <protection hidden="1"/>
    </xf>
    <xf numFmtId="12" fontId="30" fillId="0" borderId="50" xfId="2" applyNumberFormat="1" applyFont="1" applyFill="1" applyBorder="1" applyAlignment="1" applyProtection="1">
      <alignment horizontal="center" vertical="center"/>
      <protection hidden="1"/>
    </xf>
    <xf numFmtId="12" fontId="30" fillId="0" borderId="2" xfId="2" applyNumberFormat="1" applyFont="1" applyFill="1" applyBorder="1" applyAlignment="1" applyProtection="1">
      <alignment horizontal="center" vertical="center"/>
      <protection hidden="1"/>
    </xf>
    <xf numFmtId="12" fontId="30" fillId="0" borderId="46" xfId="2" applyNumberFormat="1" applyFont="1" applyFill="1" applyBorder="1" applyAlignment="1" applyProtection="1">
      <alignment horizontal="center" vertical="center"/>
      <protection hidden="1"/>
    </xf>
    <xf numFmtId="0" fontId="52" fillId="18" borderId="51" xfId="1" applyFont="1" applyFill="1" applyBorder="1" applyAlignment="1" applyProtection="1">
      <alignment horizontal="left" vertical="center" wrapText="1" indent="5"/>
      <protection hidden="1"/>
    </xf>
    <xf numFmtId="0" fontId="52" fillId="18" borderId="18" xfId="1" applyFont="1" applyFill="1" applyBorder="1" applyAlignment="1" applyProtection="1">
      <alignment horizontal="left" vertical="center" wrapText="1" indent="5"/>
      <protection hidden="1"/>
    </xf>
    <xf numFmtId="0" fontId="52" fillId="18" borderId="52" xfId="1" applyFont="1" applyFill="1" applyBorder="1" applyAlignment="1" applyProtection="1">
      <alignment horizontal="left" vertical="center" wrapText="1" indent="5"/>
      <protection hidden="1"/>
    </xf>
    <xf numFmtId="180" fontId="30" fillId="16" borderId="51" xfId="14" applyNumberFormat="1" applyFont="1" applyFill="1" applyBorder="1" applyAlignment="1">
      <alignment horizontal="right" vertical="center"/>
    </xf>
    <xf numFmtId="180" fontId="30" fillId="16" borderId="18" xfId="14" applyNumberFormat="1" applyFont="1" applyFill="1" applyBorder="1" applyAlignment="1">
      <alignment horizontal="right" vertical="center"/>
    </xf>
    <xf numFmtId="180" fontId="30" fillId="16" borderId="52" xfId="14" applyNumberFormat="1" applyFont="1" applyFill="1" applyBorder="1" applyAlignment="1">
      <alignment horizontal="right" vertical="center"/>
    </xf>
    <xf numFmtId="0" fontId="43" fillId="20" borderId="1" xfId="1" applyFont="1" applyFill="1" applyBorder="1" applyAlignment="1" applyProtection="1">
      <alignment horizontal="left" vertical="center" indent="1" shrinkToFit="1"/>
      <protection hidden="1"/>
    </xf>
    <xf numFmtId="0" fontId="43" fillId="20" borderId="2" xfId="1" applyFont="1" applyFill="1" applyBorder="1" applyAlignment="1" applyProtection="1">
      <alignment horizontal="left" vertical="center" indent="1" shrinkToFit="1"/>
      <protection hidden="1"/>
    </xf>
    <xf numFmtId="0" fontId="43" fillId="20" borderId="46" xfId="1" applyFont="1" applyFill="1" applyBorder="1" applyAlignment="1" applyProtection="1">
      <alignment horizontal="left" vertical="center" indent="1" shrinkToFit="1"/>
      <protection hidden="1"/>
    </xf>
    <xf numFmtId="0" fontId="19" fillId="15" borderId="1" xfId="0" applyFont="1" applyFill="1" applyBorder="1" applyAlignment="1" applyProtection="1">
      <alignment horizontal="center" vertical="center"/>
      <protection hidden="1"/>
    </xf>
    <xf numFmtId="0" fontId="19" fillId="15" borderId="3" xfId="0" applyFont="1" applyFill="1" applyBorder="1" applyAlignment="1" applyProtection="1">
      <alignment horizontal="center" vertical="center"/>
      <protection hidden="1"/>
    </xf>
    <xf numFmtId="0" fontId="43" fillId="20" borderId="41" xfId="1" applyFont="1" applyFill="1" applyBorder="1" applyAlignment="1" applyProtection="1">
      <alignment horizontal="left" vertical="center" indent="4"/>
      <protection hidden="1"/>
    </xf>
    <xf numFmtId="0" fontId="43" fillId="20" borderId="42" xfId="1" applyFont="1" applyFill="1" applyBorder="1" applyAlignment="1" applyProtection="1">
      <alignment horizontal="left" vertical="center" indent="4"/>
      <protection hidden="1"/>
    </xf>
    <xf numFmtId="0" fontId="43" fillId="20" borderId="43" xfId="1" applyFont="1" applyFill="1" applyBorder="1" applyAlignment="1" applyProtection="1">
      <alignment horizontal="left" vertical="center" indent="4"/>
      <protection hidden="1"/>
    </xf>
    <xf numFmtId="0" fontId="43" fillId="20" borderId="12" xfId="1" applyFont="1" applyFill="1" applyBorder="1" applyAlignment="1" applyProtection="1">
      <alignment horizontal="center" vertical="center" textRotation="255" wrapText="1"/>
      <protection hidden="1"/>
    </xf>
    <xf numFmtId="0" fontId="43" fillId="20" borderId="82" xfId="1" applyFont="1" applyFill="1" applyBorder="1" applyAlignment="1" applyProtection="1">
      <alignment horizontal="center" vertical="center" textRotation="255" wrapText="1"/>
      <protection hidden="1"/>
    </xf>
    <xf numFmtId="0" fontId="43" fillId="20" borderId="14" xfId="1" applyFont="1" applyFill="1" applyBorder="1" applyAlignment="1" applyProtection="1">
      <alignment horizontal="center" vertical="center" textRotation="255" wrapText="1"/>
      <protection hidden="1"/>
    </xf>
    <xf numFmtId="0" fontId="27" fillId="0" borderId="0" xfId="1" applyFont="1" applyAlignment="1" applyProtection="1">
      <alignment horizontal="center" vertical="center"/>
      <protection hidden="1"/>
    </xf>
    <xf numFmtId="0" fontId="52" fillId="21" borderId="41" xfId="1" applyFont="1" applyFill="1" applyBorder="1" applyAlignment="1" applyProtection="1">
      <alignment horizontal="center" vertical="center"/>
      <protection hidden="1"/>
    </xf>
    <xf numFmtId="0" fontId="52" fillId="21" borderId="42" xfId="1" applyFont="1" applyFill="1" applyBorder="1" applyAlignment="1" applyProtection="1">
      <alignment horizontal="center" vertical="center"/>
      <protection hidden="1"/>
    </xf>
    <xf numFmtId="0" fontId="52" fillId="21" borderId="43" xfId="1" applyFont="1" applyFill="1" applyBorder="1" applyAlignment="1" applyProtection="1">
      <alignment horizontal="center" vertical="center"/>
      <protection hidden="1"/>
    </xf>
    <xf numFmtId="0" fontId="43" fillId="18" borderId="9" xfId="1" applyFont="1" applyFill="1" applyBorder="1" applyAlignment="1" applyProtection="1">
      <alignment horizontal="left" vertical="center" indent="1" shrinkToFit="1"/>
      <protection hidden="1"/>
    </xf>
    <xf numFmtId="0" fontId="43" fillId="18" borderId="5" xfId="1" applyFont="1" applyFill="1" applyBorder="1" applyAlignment="1" applyProtection="1">
      <alignment horizontal="left" vertical="center" indent="1" shrinkToFit="1"/>
      <protection hidden="1"/>
    </xf>
    <xf numFmtId="0" fontId="43" fillId="18" borderId="83" xfId="1" applyFont="1" applyFill="1" applyBorder="1" applyAlignment="1" applyProtection="1">
      <alignment horizontal="left" vertical="center" indent="1" shrinkToFit="1"/>
      <protection hidden="1"/>
    </xf>
    <xf numFmtId="0" fontId="43" fillId="0" borderId="39" xfId="1" applyFont="1" applyBorder="1" applyAlignment="1" applyProtection="1">
      <alignment horizontal="center" vertical="center"/>
      <protection hidden="1"/>
    </xf>
    <xf numFmtId="0" fontId="43" fillId="0" borderId="56" xfId="1" applyFont="1" applyBorder="1" applyAlignment="1" applyProtection="1">
      <alignment horizontal="center" vertical="center"/>
      <protection hidden="1"/>
    </xf>
    <xf numFmtId="0" fontId="43" fillId="18" borderId="1" xfId="1" applyFont="1" applyFill="1" applyBorder="1" applyAlignment="1" applyProtection="1">
      <alignment horizontal="left" vertical="center" indent="1" shrinkToFit="1"/>
      <protection hidden="1"/>
    </xf>
    <xf numFmtId="0" fontId="43" fillId="18" borderId="2" xfId="1" applyFont="1" applyFill="1" applyBorder="1" applyAlignment="1" applyProtection="1">
      <alignment horizontal="left" vertical="center" indent="1" shrinkToFit="1"/>
      <protection hidden="1"/>
    </xf>
    <xf numFmtId="0" fontId="43" fillId="18" borderId="46" xfId="1" applyFont="1" applyFill="1" applyBorder="1" applyAlignment="1" applyProtection="1">
      <alignment horizontal="left" vertical="center" indent="1" shrinkToFit="1"/>
      <protection hidden="1"/>
    </xf>
    <xf numFmtId="38" fontId="30" fillId="0" borderId="39" xfId="14" applyFont="1" applyFill="1" applyBorder="1" applyAlignment="1" applyProtection="1">
      <alignment horizontal="center" vertical="center"/>
      <protection hidden="1"/>
    </xf>
    <xf numFmtId="38" fontId="30" fillId="0" borderId="73" xfId="14" applyFont="1" applyFill="1" applyBorder="1" applyAlignment="1" applyProtection="1">
      <alignment horizontal="center" vertical="center"/>
      <protection hidden="1"/>
    </xf>
    <xf numFmtId="38" fontId="30" fillId="0" borderId="56" xfId="14" applyFont="1" applyFill="1" applyBorder="1" applyAlignment="1" applyProtection="1">
      <alignment horizontal="center" vertical="center"/>
      <protection hidden="1"/>
    </xf>
    <xf numFmtId="0" fontId="52" fillId="18" borderId="41" xfId="1" applyFont="1" applyFill="1" applyBorder="1" applyAlignment="1" applyProtection="1">
      <alignment horizontal="left" vertical="center" wrapText="1" indent="5"/>
      <protection hidden="1"/>
    </xf>
    <xf numFmtId="0" fontId="52" fillId="18" borderId="42" xfId="1" applyFont="1" applyFill="1" applyBorder="1" applyAlignment="1" applyProtection="1">
      <alignment horizontal="left" vertical="center" wrapText="1" indent="5"/>
      <protection hidden="1"/>
    </xf>
    <xf numFmtId="0" fontId="52" fillId="18" borderId="43" xfId="1" applyFont="1" applyFill="1" applyBorder="1" applyAlignment="1" applyProtection="1">
      <alignment horizontal="left" vertical="center" wrapText="1" indent="5"/>
      <protection hidden="1"/>
    </xf>
    <xf numFmtId="180" fontId="30" fillId="19" borderId="41" xfId="2" applyNumberFormat="1" applyFont="1" applyFill="1" applyBorder="1" applyAlignment="1" applyProtection="1">
      <alignment horizontal="right" vertical="center"/>
      <protection hidden="1"/>
    </xf>
    <xf numFmtId="180" fontId="30" fillId="19" borderId="42" xfId="2" applyNumberFormat="1" applyFont="1" applyFill="1" applyBorder="1" applyAlignment="1" applyProtection="1">
      <alignment horizontal="right" vertical="center"/>
      <protection hidden="1"/>
    </xf>
    <xf numFmtId="180" fontId="30" fillId="19" borderId="43" xfId="2" applyNumberFormat="1" applyFont="1" applyFill="1" applyBorder="1" applyAlignment="1" applyProtection="1">
      <alignment horizontal="right" vertical="center"/>
      <protection hidden="1"/>
    </xf>
    <xf numFmtId="0" fontId="19" fillId="15" borderId="39" xfId="1" applyFont="1" applyFill="1" applyBorder="1" applyAlignment="1" applyProtection="1">
      <alignment horizontal="center" vertical="center"/>
      <protection locked="0"/>
    </xf>
    <xf numFmtId="0" fontId="19" fillId="15" borderId="73" xfId="1" applyFont="1" applyFill="1" applyBorder="1" applyAlignment="1" applyProtection="1">
      <alignment horizontal="center" vertical="center"/>
      <protection locked="0"/>
    </xf>
    <xf numFmtId="0" fontId="19" fillId="15" borderId="56" xfId="1" applyFont="1" applyFill="1" applyBorder="1" applyAlignment="1" applyProtection="1">
      <alignment horizontal="center" vertical="center"/>
      <protection locked="0"/>
    </xf>
    <xf numFmtId="0" fontId="19" fillId="0" borderId="39" xfId="1" applyFont="1" applyBorder="1" applyAlignment="1" applyProtection="1">
      <alignment horizontal="center" vertical="center"/>
      <protection hidden="1"/>
    </xf>
    <xf numFmtId="0" fontId="19" fillId="0" borderId="77" xfId="1" applyFont="1" applyBorder="1" applyAlignment="1" applyProtection="1">
      <alignment horizontal="center" vertical="center"/>
      <protection hidden="1"/>
    </xf>
    <xf numFmtId="0" fontId="31" fillId="15" borderId="39" xfId="1" applyFont="1" applyFill="1" applyBorder="1" applyAlignment="1" applyProtection="1">
      <alignment horizontal="right" vertical="center"/>
      <protection locked="0"/>
    </xf>
    <xf numFmtId="0" fontId="31" fillId="15" borderId="73" xfId="1" applyFont="1" applyFill="1" applyBorder="1" applyAlignment="1" applyProtection="1">
      <alignment horizontal="right" vertical="center"/>
      <protection locked="0"/>
    </xf>
    <xf numFmtId="0" fontId="43" fillId="0" borderId="73" xfId="1" applyFont="1" applyBorder="1" applyAlignment="1" applyProtection="1">
      <alignment horizontal="left" vertical="center"/>
      <protection hidden="1"/>
    </xf>
    <xf numFmtId="0" fontId="43" fillId="0" borderId="56" xfId="1" applyFont="1" applyBorder="1" applyAlignment="1" applyProtection="1">
      <alignment horizontal="left" vertical="center"/>
      <protection hidden="1"/>
    </xf>
    <xf numFmtId="0" fontId="52" fillId="21" borderId="41" xfId="1" applyFont="1" applyFill="1" applyBorder="1" applyAlignment="1" applyProtection="1">
      <alignment horizontal="center" vertical="center" wrapText="1"/>
      <protection hidden="1"/>
    </xf>
    <xf numFmtId="0" fontId="52" fillId="21" borderId="42" xfId="1" applyFont="1" applyFill="1" applyBorder="1" applyAlignment="1" applyProtection="1">
      <alignment horizontal="center" vertical="center" wrapText="1"/>
      <protection hidden="1"/>
    </xf>
    <xf numFmtId="0" fontId="52" fillId="21" borderId="43" xfId="1" applyFont="1" applyFill="1" applyBorder="1" applyAlignment="1" applyProtection="1">
      <alignment horizontal="center" vertical="center" wrapText="1"/>
      <protection hidden="1"/>
    </xf>
    <xf numFmtId="0" fontId="43" fillId="0" borderId="1" xfId="1" applyFont="1" applyBorder="1" applyAlignment="1" applyProtection="1">
      <alignment horizontal="left" vertical="center" indent="1" shrinkToFit="1"/>
      <protection hidden="1"/>
    </xf>
    <xf numFmtId="0" fontId="43" fillId="0" borderId="2" xfId="1" applyFont="1" applyBorder="1" applyAlignment="1" applyProtection="1">
      <alignment horizontal="left" vertical="center" indent="1" shrinkToFit="1"/>
      <protection hidden="1"/>
    </xf>
    <xf numFmtId="0" fontId="43" fillId="0" borderId="46" xfId="1" applyFont="1" applyBorder="1" applyAlignment="1" applyProtection="1">
      <alignment horizontal="left" vertical="center" indent="1" shrinkToFit="1"/>
      <protection hidden="1"/>
    </xf>
    <xf numFmtId="0" fontId="52" fillId="0" borderId="41" xfId="1" applyFont="1" applyBorder="1" applyAlignment="1" applyProtection="1">
      <alignment horizontal="center" vertical="center"/>
      <protection hidden="1"/>
    </xf>
    <xf numFmtId="0" fontId="52" fillId="0" borderId="42" xfId="1" applyFont="1" applyBorder="1" applyAlignment="1" applyProtection="1">
      <alignment horizontal="center" vertical="center"/>
      <protection hidden="1"/>
    </xf>
    <xf numFmtId="0" fontId="52" fillId="0" borderId="43" xfId="1" applyFont="1" applyBorder="1" applyAlignment="1" applyProtection="1">
      <alignment horizontal="center" vertical="center"/>
      <protection hidden="1"/>
    </xf>
    <xf numFmtId="38" fontId="57" fillId="0" borderId="39" xfId="14" applyFont="1" applyFill="1" applyBorder="1" applyAlignment="1" applyProtection="1">
      <alignment horizontal="center" vertical="center"/>
      <protection hidden="1"/>
    </xf>
    <xf numFmtId="38" fontId="57" fillId="0" borderId="73" xfId="14" applyFont="1" applyFill="1" applyBorder="1" applyAlignment="1" applyProtection="1">
      <alignment horizontal="center" vertical="center"/>
      <protection hidden="1"/>
    </xf>
    <xf numFmtId="38" fontId="57" fillId="0" borderId="56" xfId="14" applyFont="1" applyFill="1" applyBorder="1" applyAlignment="1" applyProtection="1">
      <alignment horizontal="center" vertical="center"/>
      <protection hidden="1"/>
    </xf>
    <xf numFmtId="0" fontId="31" fillId="0" borderId="39" xfId="1" applyFont="1" applyBorder="1" applyAlignment="1" applyProtection="1">
      <alignment horizontal="right" vertical="center"/>
      <protection hidden="1"/>
    </xf>
    <xf numFmtId="0" fontId="31" fillId="0" borderId="73" xfId="1" applyFont="1" applyBorder="1" applyAlignment="1" applyProtection="1">
      <alignment horizontal="right" vertical="center"/>
      <protection hidden="1"/>
    </xf>
    <xf numFmtId="0" fontId="52" fillId="0" borderId="41" xfId="1" applyFont="1" applyBorder="1" applyAlignment="1" applyProtection="1">
      <alignment horizontal="center" vertical="center" wrapText="1"/>
      <protection hidden="1"/>
    </xf>
    <xf numFmtId="0" fontId="52" fillId="0" borderId="42" xfId="1" applyFont="1" applyBorder="1" applyAlignment="1" applyProtection="1">
      <alignment horizontal="center" vertical="center" wrapText="1"/>
      <protection hidden="1"/>
    </xf>
    <xf numFmtId="0" fontId="52" fillId="0" borderId="43" xfId="1" applyFont="1" applyBorder="1" applyAlignment="1" applyProtection="1">
      <alignment horizontal="center" vertical="center" wrapText="1"/>
      <protection hidden="1"/>
    </xf>
    <xf numFmtId="0" fontId="43" fillId="0" borderId="82" xfId="1" applyFont="1" applyBorder="1" applyAlignment="1" applyProtection="1">
      <alignment horizontal="center" vertical="center" textRotation="255" wrapText="1"/>
      <protection hidden="1"/>
    </xf>
    <xf numFmtId="0" fontId="43" fillId="0" borderId="14" xfId="1" applyFont="1" applyBorder="1" applyAlignment="1" applyProtection="1">
      <alignment horizontal="center" vertical="center" textRotation="255" wrapText="1"/>
      <protection hidden="1"/>
    </xf>
    <xf numFmtId="0" fontId="43" fillId="0" borderId="50" xfId="1" applyFont="1" applyBorder="1" applyAlignment="1" applyProtection="1">
      <alignment horizontal="left" vertical="center" indent="4"/>
      <protection hidden="1"/>
    </xf>
    <xf numFmtId="0" fontId="43" fillId="0" borderId="2" xfId="1" applyFont="1" applyBorder="1" applyAlignment="1" applyProtection="1">
      <alignment horizontal="left" vertical="center" indent="4"/>
      <protection hidden="1"/>
    </xf>
    <xf numFmtId="0" fontId="43" fillId="0" borderId="46" xfId="1" applyFont="1" applyBorder="1" applyAlignment="1" applyProtection="1">
      <alignment horizontal="left" vertical="center" indent="4"/>
      <protection hidden="1"/>
    </xf>
    <xf numFmtId="38" fontId="30" fillId="0" borderId="2" xfId="14" applyFont="1" applyFill="1" applyBorder="1" applyAlignment="1" applyProtection="1">
      <alignment horizontal="right" vertical="center" indent="1"/>
      <protection locked="0"/>
    </xf>
    <xf numFmtId="38" fontId="30" fillId="0" borderId="46" xfId="14" applyFont="1" applyFill="1" applyBorder="1" applyAlignment="1" applyProtection="1">
      <alignment horizontal="right" vertical="center" indent="1"/>
      <protection locked="0"/>
    </xf>
    <xf numFmtId="0" fontId="43" fillId="0" borderId="51" xfId="1" applyFont="1" applyBorder="1" applyAlignment="1" applyProtection="1">
      <alignment horizontal="left" vertical="center" wrapText="1" indent="4"/>
      <protection hidden="1"/>
    </xf>
    <xf numFmtId="0" fontId="43" fillId="0" borderId="18" xfId="1" applyFont="1" applyBorder="1" applyAlignment="1" applyProtection="1">
      <alignment horizontal="left" vertical="center" wrapText="1" indent="4"/>
      <protection hidden="1"/>
    </xf>
    <xf numFmtId="0" fontId="43" fillId="0" borderId="52" xfId="1" applyFont="1" applyBorder="1" applyAlignment="1" applyProtection="1">
      <alignment horizontal="left" vertical="center" wrapText="1" indent="4"/>
      <protection hidden="1"/>
    </xf>
    <xf numFmtId="38" fontId="30" fillId="0" borderId="18" xfId="14" applyFont="1" applyFill="1" applyBorder="1" applyAlignment="1" applyProtection="1">
      <alignment horizontal="right" vertical="center" indent="1"/>
      <protection hidden="1"/>
    </xf>
    <xf numFmtId="38" fontId="30" fillId="0" borderId="52" xfId="14" applyFont="1" applyFill="1" applyBorder="1" applyAlignment="1" applyProtection="1">
      <alignment horizontal="right" vertical="center" indent="1"/>
      <protection hidden="1"/>
    </xf>
    <xf numFmtId="38" fontId="19" fillId="0" borderId="1" xfId="14" applyFont="1" applyFill="1" applyBorder="1" applyAlignment="1">
      <alignment horizontal="right" vertical="center"/>
    </xf>
    <xf numFmtId="38" fontId="19" fillId="0" borderId="3" xfId="14" applyFont="1" applyFill="1" applyBorder="1" applyAlignment="1">
      <alignment horizontal="right" vertical="center"/>
    </xf>
    <xf numFmtId="38" fontId="19" fillId="0" borderId="4" xfId="14" applyFont="1" applyFill="1" applyBorder="1" applyAlignment="1" applyProtection="1">
      <alignment horizontal="center" vertical="center"/>
      <protection hidden="1"/>
    </xf>
    <xf numFmtId="0" fontId="19" fillId="13" borderId="1" xfId="0" applyFont="1" applyFill="1" applyBorder="1" applyAlignment="1" applyProtection="1">
      <alignment horizontal="center" vertical="center"/>
      <protection hidden="1"/>
    </xf>
    <xf numFmtId="0" fontId="19" fillId="13" borderId="3" xfId="0" applyFont="1" applyFill="1" applyBorder="1" applyAlignment="1" applyProtection="1">
      <alignment horizontal="center" vertical="center"/>
      <protection hidden="1"/>
    </xf>
    <xf numFmtId="0" fontId="43" fillId="0" borderId="12" xfId="1" applyFont="1" applyBorder="1" applyAlignment="1" applyProtection="1">
      <alignment horizontal="center" vertical="center" textRotation="255" wrapText="1"/>
      <protection hidden="1"/>
    </xf>
    <xf numFmtId="0" fontId="43" fillId="0" borderId="41" xfId="1" applyFont="1" applyBorder="1" applyAlignment="1" applyProtection="1">
      <alignment horizontal="left" vertical="center" wrapText="1" indent="5"/>
      <protection hidden="1"/>
    </xf>
    <xf numFmtId="0" fontId="43" fillId="0" borderId="42" xfId="1" applyFont="1" applyBorder="1" applyAlignment="1" applyProtection="1">
      <alignment horizontal="left" vertical="center" wrapText="1" indent="5"/>
      <protection hidden="1"/>
    </xf>
    <xf numFmtId="0" fontId="43" fillId="0" borderId="43" xfId="1" applyFont="1" applyBorder="1" applyAlignment="1" applyProtection="1">
      <alignment horizontal="left" vertical="center" wrapText="1" indent="5"/>
      <protection hidden="1"/>
    </xf>
    <xf numFmtId="180" fontId="30" fillId="0" borderId="41" xfId="2" applyNumberFormat="1" applyFont="1" applyFill="1" applyBorder="1" applyAlignment="1" applyProtection="1">
      <alignment horizontal="right" vertical="center"/>
      <protection hidden="1"/>
    </xf>
    <xf numFmtId="180" fontId="30" fillId="0" borderId="42" xfId="2" applyNumberFormat="1" applyFont="1" applyFill="1" applyBorder="1" applyAlignment="1" applyProtection="1">
      <alignment horizontal="right" vertical="center"/>
      <protection hidden="1"/>
    </xf>
    <xf numFmtId="180" fontId="30" fillId="0" borderId="43" xfId="2" applyNumberFormat="1" applyFont="1" applyFill="1" applyBorder="1" applyAlignment="1" applyProtection="1">
      <alignment horizontal="right" vertical="center"/>
      <protection hidden="1"/>
    </xf>
    <xf numFmtId="0" fontId="43" fillId="0" borderId="50" xfId="1" applyFont="1" applyBorder="1" applyAlignment="1" applyProtection="1">
      <alignment horizontal="left" vertical="center" wrapText="1" indent="5"/>
      <protection hidden="1"/>
    </xf>
    <xf numFmtId="0" fontId="43" fillId="0" borderId="2" xfId="1" applyFont="1" applyBorder="1" applyAlignment="1" applyProtection="1">
      <alignment horizontal="left" vertical="center" wrapText="1" indent="5"/>
      <protection hidden="1"/>
    </xf>
    <xf numFmtId="0" fontId="43" fillId="0" borderId="46" xfId="1" applyFont="1" applyBorder="1" applyAlignment="1" applyProtection="1">
      <alignment horizontal="left" vertical="center" wrapText="1" indent="5"/>
      <protection hidden="1"/>
    </xf>
    <xf numFmtId="0" fontId="43" fillId="0" borderId="51" xfId="1" applyFont="1" applyBorder="1" applyAlignment="1" applyProtection="1">
      <alignment horizontal="left" vertical="center" wrapText="1" indent="5"/>
      <protection hidden="1"/>
    </xf>
    <xf numFmtId="0" fontId="43" fillId="0" borderId="18" xfId="1" applyFont="1" applyBorder="1" applyAlignment="1" applyProtection="1">
      <alignment horizontal="left" vertical="center" wrapText="1" indent="5"/>
      <protection hidden="1"/>
    </xf>
    <xf numFmtId="0" fontId="43" fillId="0" borderId="52" xfId="1" applyFont="1" applyBorder="1" applyAlignment="1" applyProtection="1">
      <alignment horizontal="left" vertical="center" wrapText="1" indent="5"/>
      <protection hidden="1"/>
    </xf>
    <xf numFmtId="0" fontId="19" fillId="0" borderId="73" xfId="1" applyFont="1" applyBorder="1" applyAlignment="1" applyProtection="1">
      <alignment horizontal="center" vertical="center"/>
      <protection hidden="1"/>
    </xf>
    <xf numFmtId="0" fontId="19" fillId="0" borderId="56" xfId="1" applyFont="1" applyBorder="1" applyAlignment="1" applyProtection="1">
      <alignment horizontal="center" vertical="center"/>
      <protection hidden="1"/>
    </xf>
    <xf numFmtId="180" fontId="30" fillId="0" borderId="51" xfId="14" applyNumberFormat="1" applyFont="1" applyFill="1" applyBorder="1" applyAlignment="1">
      <alignment horizontal="right" vertical="center"/>
    </xf>
    <xf numFmtId="180" fontId="30" fillId="0" borderId="18" xfId="14" applyNumberFormat="1" applyFont="1" applyFill="1" applyBorder="1" applyAlignment="1">
      <alignment horizontal="right" vertical="center"/>
    </xf>
    <xf numFmtId="180" fontId="30" fillId="0" borderId="52" xfId="14" applyNumberFormat="1" applyFont="1" applyFill="1" applyBorder="1" applyAlignment="1">
      <alignment horizontal="right" vertical="center"/>
    </xf>
    <xf numFmtId="0" fontId="43" fillId="0" borderId="9" xfId="1" applyFont="1" applyBorder="1" applyAlignment="1" applyProtection="1">
      <alignment horizontal="left" vertical="center" indent="1" shrinkToFit="1"/>
      <protection hidden="1"/>
    </xf>
    <xf numFmtId="0" fontId="43" fillId="0" borderId="5" xfId="1" applyFont="1" applyBorder="1" applyAlignment="1" applyProtection="1">
      <alignment horizontal="left" vertical="center" indent="1" shrinkToFit="1"/>
      <protection hidden="1"/>
    </xf>
    <xf numFmtId="0" fontId="43" fillId="0" borderId="83" xfId="1" applyFont="1" applyBorder="1" applyAlignment="1" applyProtection="1">
      <alignment horizontal="left" vertical="center" indent="1" shrinkToFit="1"/>
      <protection hidden="1"/>
    </xf>
    <xf numFmtId="0" fontId="24" fillId="22" borderId="13" xfId="0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43" fillId="20" borderId="53" xfId="1" applyFont="1" applyFill="1" applyBorder="1" applyAlignment="1" applyProtection="1">
      <alignment horizontal="center" vertical="center"/>
      <protection hidden="1"/>
    </xf>
    <xf numFmtId="0" fontId="43" fillId="20" borderId="58" xfId="1" applyFont="1" applyFill="1" applyBorder="1" applyAlignment="1" applyProtection="1">
      <alignment horizontal="center" vertical="center"/>
      <protection hidden="1"/>
    </xf>
    <xf numFmtId="0" fontId="43" fillId="20" borderId="54" xfId="1" applyFont="1" applyFill="1" applyBorder="1" applyAlignment="1" applyProtection="1">
      <alignment horizontal="center" vertical="center"/>
      <protection hidden="1"/>
    </xf>
    <xf numFmtId="0" fontId="24" fillId="0" borderId="6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38" fontId="19" fillId="0" borderId="2" xfId="14" applyFont="1" applyFill="1" applyBorder="1" applyAlignment="1">
      <alignment horizontal="right" vertical="center"/>
    </xf>
    <xf numFmtId="38" fontId="19" fillId="0" borderId="65" xfId="14" applyFont="1" applyFill="1" applyBorder="1" applyAlignment="1">
      <alignment horizontal="right" vertical="center"/>
    </xf>
    <xf numFmtId="38" fontId="19" fillId="0" borderId="18" xfId="14" applyFont="1" applyFill="1" applyBorder="1" applyAlignment="1">
      <alignment horizontal="right" vertical="center"/>
    </xf>
    <xf numFmtId="38" fontId="19" fillId="0" borderId="66" xfId="14" applyFont="1" applyFill="1" applyBorder="1" applyAlignment="1">
      <alignment horizontal="right" vertical="center"/>
    </xf>
    <xf numFmtId="49" fontId="19" fillId="0" borderId="68" xfId="0" applyNumberFormat="1" applyFont="1" applyBorder="1" applyAlignment="1">
      <alignment horizontal="center" vertical="center"/>
    </xf>
    <xf numFmtId="49" fontId="19" fillId="0" borderId="64" xfId="0" applyNumberFormat="1" applyFont="1" applyBorder="1" applyAlignment="1">
      <alignment horizontal="center" vertical="center"/>
    </xf>
    <xf numFmtId="49" fontId="19" fillId="0" borderId="63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43" fillId="0" borderId="53" xfId="1" applyFont="1" applyBorder="1" applyAlignment="1" applyProtection="1">
      <alignment horizontal="center" vertical="center"/>
      <protection hidden="1"/>
    </xf>
    <xf numFmtId="0" fontId="43" fillId="0" borderId="58" xfId="1" applyFont="1" applyBorder="1" applyAlignment="1" applyProtection="1">
      <alignment horizontal="center" vertical="center"/>
      <protection hidden="1"/>
    </xf>
    <xf numFmtId="0" fontId="43" fillId="0" borderId="54" xfId="1" applyFont="1" applyBorder="1" applyAlignment="1" applyProtection="1">
      <alignment horizontal="center" vertical="center"/>
      <protection hidden="1"/>
    </xf>
    <xf numFmtId="0" fontId="43" fillId="0" borderId="41" xfId="1" applyFont="1" applyBorder="1" applyAlignment="1" applyProtection="1">
      <alignment horizontal="left" vertical="center" indent="4"/>
      <protection hidden="1"/>
    </xf>
    <xf numFmtId="0" fontId="43" fillId="0" borderId="42" xfId="1" applyFont="1" applyBorder="1" applyAlignment="1" applyProtection="1">
      <alignment horizontal="left" vertical="center" indent="4"/>
      <protection hidden="1"/>
    </xf>
    <xf numFmtId="0" fontId="43" fillId="0" borderId="43" xfId="1" applyFont="1" applyBorder="1" applyAlignment="1" applyProtection="1">
      <alignment horizontal="left" vertical="center" indent="4"/>
      <protection hidden="1"/>
    </xf>
    <xf numFmtId="38" fontId="30" fillId="0" borderId="42" xfId="14" applyFont="1" applyFill="1" applyBorder="1" applyAlignment="1" applyProtection="1">
      <alignment horizontal="right" vertical="center" indent="1"/>
      <protection hidden="1"/>
    </xf>
    <xf numFmtId="38" fontId="30" fillId="0" borderId="43" xfId="14" applyFont="1" applyFill="1" applyBorder="1" applyAlignment="1" applyProtection="1">
      <alignment horizontal="right" vertical="center" indent="1"/>
      <protection hidden="1"/>
    </xf>
    <xf numFmtId="38" fontId="19" fillId="0" borderId="68" xfId="14" applyFont="1" applyFill="1" applyBorder="1" applyAlignment="1" applyProtection="1">
      <alignment horizontal="center" vertical="center"/>
      <protection hidden="1"/>
    </xf>
    <xf numFmtId="0" fontId="24" fillId="0" borderId="39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38" fontId="19" fillId="0" borderId="44" xfId="14" applyFont="1" applyFill="1" applyBorder="1" applyAlignment="1">
      <alignment horizontal="right" vertical="center"/>
    </xf>
    <xf numFmtId="0" fontId="24" fillId="22" borderId="39" xfId="0" applyFont="1" applyFill="1" applyBorder="1" applyAlignment="1">
      <alignment horizontal="center" vertical="center"/>
    </xf>
    <xf numFmtId="0" fontId="24" fillId="22" borderId="73" xfId="0" applyFont="1" applyFill="1" applyBorder="1" applyAlignment="1">
      <alignment horizontal="center" vertical="center"/>
    </xf>
    <xf numFmtId="38" fontId="19" fillId="15" borderId="4" xfId="14" applyFont="1" applyFill="1" applyBorder="1" applyAlignment="1" applyProtection="1">
      <alignment horizontal="right" vertical="center"/>
      <protection locked="0"/>
    </xf>
    <xf numFmtId="38" fontId="19" fillId="15" borderId="68" xfId="14" applyFont="1" applyFill="1" applyBorder="1" applyAlignment="1" applyProtection="1">
      <alignment horizontal="right" vertical="center"/>
      <protection locked="0"/>
    </xf>
    <xf numFmtId="49" fontId="19" fillId="15" borderId="68" xfId="0" applyNumberFormat="1" applyFont="1" applyFill="1" applyBorder="1" applyAlignment="1" applyProtection="1">
      <alignment horizontal="center" vertical="center"/>
      <protection locked="0"/>
    </xf>
    <xf numFmtId="49" fontId="19" fillId="15" borderId="64" xfId="0" applyNumberFormat="1" applyFont="1" applyFill="1" applyBorder="1" applyAlignment="1" applyProtection="1">
      <alignment horizontal="center" vertical="center"/>
      <protection locked="0"/>
    </xf>
    <xf numFmtId="49" fontId="19" fillId="15" borderId="63" xfId="0" applyNumberFormat="1" applyFont="1" applyFill="1" applyBorder="1" applyAlignment="1" applyProtection="1">
      <alignment horizontal="center" vertical="center"/>
      <protection locked="0"/>
    </xf>
    <xf numFmtId="38" fontId="19" fillId="0" borderId="66" xfId="14" applyFont="1" applyBorder="1" applyAlignment="1">
      <alignment horizontal="right" vertical="center"/>
    </xf>
    <xf numFmtId="38" fontId="19" fillId="0" borderId="44" xfId="14" applyFont="1" applyBorder="1" applyAlignment="1">
      <alignment horizontal="right" vertical="center"/>
    </xf>
    <xf numFmtId="0" fontId="36" fillId="17" borderId="2" xfId="1" quotePrefix="1" applyFont="1" applyFill="1" applyBorder="1" applyAlignment="1" applyProtection="1">
      <alignment horizontal="center" vertical="center"/>
      <protection hidden="1"/>
    </xf>
    <xf numFmtId="0" fontId="36" fillId="17" borderId="3" xfId="1" quotePrefix="1" applyFont="1" applyFill="1" applyBorder="1" applyAlignment="1" applyProtection="1">
      <alignment horizontal="center" vertical="center"/>
      <protection hidden="1"/>
    </xf>
    <xf numFmtId="0" fontId="34" fillId="0" borderId="39" xfId="1" applyFont="1" applyBorder="1" applyAlignment="1" applyProtection="1">
      <alignment horizontal="right" vertical="center"/>
      <protection hidden="1"/>
    </xf>
    <xf numFmtId="0" fontId="34" fillId="0" borderId="73" xfId="1" applyFont="1" applyBorder="1" applyAlignment="1" applyProtection="1">
      <alignment horizontal="right" vertical="center"/>
      <protection hidden="1"/>
    </xf>
    <xf numFmtId="0" fontId="34" fillId="0" borderId="77" xfId="1" applyFont="1" applyBorder="1" applyAlignment="1" applyProtection="1">
      <alignment horizontal="right" vertical="center"/>
      <protection hidden="1"/>
    </xf>
    <xf numFmtId="0" fontId="32" fillId="0" borderId="4" xfId="1" applyFont="1" applyBorder="1" applyAlignment="1" applyProtection="1">
      <alignment horizontal="center" vertical="center"/>
      <protection hidden="1"/>
    </xf>
    <xf numFmtId="178" fontId="32" fillId="0" borderId="4" xfId="1" applyNumberFormat="1" applyFont="1" applyBorder="1" applyAlignment="1" applyProtection="1">
      <alignment horizontal="center" vertical="center"/>
      <protection hidden="1"/>
    </xf>
    <xf numFmtId="0" fontId="36" fillId="17" borderId="1" xfId="1" applyFont="1" applyFill="1" applyBorder="1" applyAlignment="1" applyProtection="1">
      <alignment horizontal="center" vertical="center"/>
      <protection hidden="1"/>
    </xf>
    <xf numFmtId="0" fontId="36" fillId="17" borderId="2" xfId="1" applyFont="1" applyFill="1" applyBorder="1" applyAlignment="1" applyProtection="1">
      <alignment horizontal="center" vertical="center"/>
      <protection hidden="1"/>
    </xf>
    <xf numFmtId="38" fontId="32" fillId="0" borderId="4" xfId="2" applyFont="1" applyBorder="1" applyAlignment="1" applyProtection="1">
      <alignment horizontal="center" vertical="center" wrapText="1"/>
      <protection hidden="1"/>
    </xf>
    <xf numFmtId="38" fontId="32" fillId="0" borderId="4" xfId="2" applyFont="1" applyBorder="1" applyAlignment="1" applyProtection="1">
      <alignment horizontal="center" vertical="center"/>
      <protection hidden="1"/>
    </xf>
    <xf numFmtId="38" fontId="32" fillId="0" borderId="4" xfId="2" applyFont="1" applyFill="1" applyBorder="1" applyAlignment="1" applyProtection="1">
      <alignment horizontal="center" vertical="center" wrapText="1"/>
      <protection hidden="1"/>
    </xf>
    <xf numFmtId="38" fontId="32" fillId="0" borderId="4" xfId="2" applyFont="1" applyFill="1" applyBorder="1" applyAlignment="1" applyProtection="1">
      <alignment horizontal="center" vertical="center"/>
      <protection hidden="1"/>
    </xf>
    <xf numFmtId="0" fontId="33" fillId="0" borderId="1" xfId="1" applyFont="1" applyBorder="1" applyAlignment="1" applyProtection="1">
      <alignment horizontal="center" vertical="center"/>
      <protection locked="0"/>
    </xf>
    <xf numFmtId="0" fontId="33" fillId="0" borderId="2" xfId="1" applyFont="1" applyBorder="1" applyAlignment="1" applyProtection="1">
      <alignment horizontal="center" vertical="center"/>
      <protection locked="0"/>
    </xf>
    <xf numFmtId="0" fontId="33" fillId="0" borderId="3" xfId="1" applyFont="1" applyBorder="1" applyAlignment="1" applyProtection="1">
      <alignment horizontal="center" vertical="center"/>
      <protection locked="0"/>
    </xf>
    <xf numFmtId="38" fontId="35" fillId="0" borderId="68" xfId="2" applyFont="1" applyFill="1" applyBorder="1" applyAlignment="1" applyProtection="1">
      <alignment horizontal="center" vertical="center" wrapText="1"/>
      <protection hidden="1"/>
    </xf>
    <xf numFmtId="38" fontId="35" fillId="0" borderId="11" xfId="2" applyFont="1" applyFill="1" applyBorder="1" applyAlignment="1" applyProtection="1">
      <alignment horizontal="center" vertical="center" wrapText="1"/>
      <protection hidden="1"/>
    </xf>
    <xf numFmtId="0" fontId="32" fillId="0" borderId="25" xfId="1" applyFont="1" applyBorder="1" applyAlignment="1" applyProtection="1">
      <alignment horizontal="center" vertical="center"/>
      <protection hidden="1"/>
    </xf>
    <xf numFmtId="0" fontId="32" fillId="0" borderId="57" xfId="1" applyFont="1" applyBorder="1" applyAlignment="1" applyProtection="1">
      <alignment horizontal="center" vertical="center"/>
      <protection hidden="1"/>
    </xf>
    <xf numFmtId="0" fontId="33" fillId="0" borderId="28" xfId="1" applyFont="1" applyBorder="1" applyAlignment="1" applyProtection="1">
      <alignment horizontal="center" vertical="center"/>
      <protection hidden="1"/>
    </xf>
    <xf numFmtId="0" fontId="33" fillId="0" borderId="58" xfId="1" applyFont="1" applyBorder="1" applyAlignment="1" applyProtection="1">
      <alignment horizontal="center" vertical="center"/>
      <protection hidden="1"/>
    </xf>
    <xf numFmtId="0" fontId="33" fillId="0" borderId="88" xfId="1" applyFont="1" applyBorder="1" applyAlignment="1" applyProtection="1">
      <alignment horizontal="center" vertical="center"/>
      <protection hidden="1"/>
    </xf>
    <xf numFmtId="0" fontId="33" fillId="0" borderId="89" xfId="1" applyFont="1" applyBorder="1" applyAlignment="1" applyProtection="1">
      <alignment horizontal="center" vertical="center"/>
      <protection hidden="1"/>
    </xf>
    <xf numFmtId="0" fontId="33" fillId="0" borderId="9" xfId="1" applyFont="1" applyBorder="1" applyAlignment="1" applyProtection="1">
      <alignment horizontal="center" vertical="center"/>
      <protection locked="0"/>
    </xf>
    <xf numFmtId="0" fontId="33" fillId="0" borderId="5" xfId="1" applyFont="1" applyBorder="1" applyAlignment="1" applyProtection="1">
      <alignment horizontal="center" vertical="center"/>
      <protection locked="0"/>
    </xf>
    <xf numFmtId="0" fontId="36" fillId="0" borderId="1" xfId="1" applyFont="1" applyBorder="1" applyAlignment="1" applyProtection="1">
      <alignment horizontal="center" vertical="center"/>
      <protection hidden="1"/>
    </xf>
    <xf numFmtId="0" fontId="36" fillId="0" borderId="2" xfId="1" applyFont="1" applyBorder="1" applyAlignment="1" applyProtection="1">
      <alignment horizontal="center" vertical="center"/>
      <protection hidden="1"/>
    </xf>
    <xf numFmtId="0" fontId="33" fillId="0" borderId="25" xfId="1" applyFont="1" applyBorder="1" applyAlignment="1" applyProtection="1">
      <alignment horizontal="center" vertical="center"/>
      <protection hidden="1"/>
    </xf>
    <xf numFmtId="0" fontId="33" fillId="0" borderId="57" xfId="1" applyFont="1" applyBorder="1" applyAlignment="1" applyProtection="1">
      <alignment horizontal="center" vertical="center"/>
      <protection hidden="1"/>
    </xf>
    <xf numFmtId="0" fontId="56" fillId="23" borderId="1" xfId="1" applyFont="1" applyFill="1" applyBorder="1" applyAlignment="1" applyProtection="1">
      <alignment horizontal="center" vertical="center"/>
      <protection hidden="1"/>
    </xf>
    <xf numFmtId="0" fontId="56" fillId="23" borderId="2" xfId="1" applyFont="1" applyFill="1" applyBorder="1" applyAlignment="1" applyProtection="1">
      <alignment horizontal="center" vertical="center"/>
      <protection hidden="1"/>
    </xf>
    <xf numFmtId="0" fontId="56" fillId="23" borderId="3" xfId="1" applyFont="1" applyFill="1" applyBorder="1" applyAlignment="1" applyProtection="1">
      <alignment horizontal="center" vertical="center"/>
      <protection hidden="1"/>
    </xf>
    <xf numFmtId="0" fontId="56" fillId="0" borderId="1" xfId="1" applyFont="1" applyBorder="1" applyAlignment="1" applyProtection="1">
      <alignment horizontal="center" vertical="center"/>
      <protection hidden="1"/>
    </xf>
    <xf numFmtId="0" fontId="56" fillId="0" borderId="2" xfId="1" applyFont="1" applyBorder="1" applyAlignment="1" applyProtection="1">
      <alignment horizontal="center" vertical="center"/>
      <protection hidden="1"/>
    </xf>
    <xf numFmtId="0" fontId="56" fillId="0" borderId="3" xfId="1" applyFont="1" applyBorder="1" applyAlignment="1" applyProtection="1">
      <alignment horizontal="center" vertical="center"/>
      <protection hidden="1"/>
    </xf>
    <xf numFmtId="0" fontId="36" fillId="0" borderId="2" xfId="1" quotePrefix="1" applyFont="1" applyBorder="1" applyAlignment="1" applyProtection="1">
      <alignment horizontal="center" vertical="center"/>
      <protection hidden="1"/>
    </xf>
    <xf numFmtId="0" fontId="36" fillId="0" borderId="3" xfId="1" quotePrefix="1" applyFont="1" applyBorder="1" applyAlignment="1" applyProtection="1">
      <alignment horizontal="center" vertical="center"/>
      <protection hidden="1"/>
    </xf>
    <xf numFmtId="0" fontId="33" fillId="0" borderId="1" xfId="1" applyFont="1" applyBorder="1" applyAlignment="1" applyProtection="1">
      <alignment horizontal="center" vertical="center"/>
      <protection hidden="1"/>
    </xf>
    <xf numFmtId="0" fontId="33" fillId="0" borderId="2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33" fillId="0" borderId="11" xfId="1" applyFont="1" applyBorder="1" applyAlignment="1" applyProtection="1">
      <alignment horizontal="center" vertical="center"/>
      <protection locked="0"/>
    </xf>
    <xf numFmtId="0" fontId="33" fillId="0" borderId="4" xfId="1" applyFont="1" applyBorder="1" applyAlignment="1" applyProtection="1">
      <alignment horizontal="center" vertical="center"/>
      <protection locked="0"/>
    </xf>
    <xf numFmtId="0" fontId="32" fillId="0" borderId="25" xfId="1" applyFont="1" applyBorder="1" applyAlignment="1" applyProtection="1">
      <alignment horizontal="center" vertical="center"/>
      <protection locked="0"/>
    </xf>
    <xf numFmtId="0" fontId="32" fillId="0" borderId="57" xfId="1" applyFont="1" applyBorder="1" applyAlignment="1" applyProtection="1">
      <alignment horizontal="center" vertical="center"/>
      <protection locked="0"/>
    </xf>
    <xf numFmtId="0" fontId="52" fillId="3" borderId="39" xfId="9" applyFont="1" applyFill="1" applyBorder="1" applyAlignment="1" applyProtection="1">
      <alignment horizontal="center" vertical="center" wrapText="1" shrinkToFit="1"/>
      <protection hidden="1"/>
    </xf>
    <xf numFmtId="0" fontId="52" fillId="3" borderId="73" xfId="9" applyFont="1" applyFill="1" applyBorder="1" applyAlignment="1" applyProtection="1">
      <alignment horizontal="center" vertical="center" wrapText="1" shrinkToFit="1"/>
      <protection hidden="1"/>
    </xf>
    <xf numFmtId="0" fontId="43" fillId="3" borderId="77" xfId="9" applyFont="1" applyFill="1" applyBorder="1" applyAlignment="1" applyProtection="1">
      <alignment horizontal="center" vertical="center" wrapText="1" shrinkToFit="1"/>
      <protection hidden="1"/>
    </xf>
    <xf numFmtId="38" fontId="51" fillId="0" borderId="63" xfId="9" applyNumberFormat="1" applyFont="1" applyBorder="1" applyAlignment="1" applyProtection="1">
      <alignment horizontal="center" vertical="center"/>
      <protection hidden="1"/>
    </xf>
    <xf numFmtId="0" fontId="51" fillId="0" borderId="63" xfId="9" applyFont="1" applyBorder="1" applyAlignment="1" applyProtection="1">
      <alignment horizontal="center" vertical="center"/>
      <protection hidden="1"/>
    </xf>
    <xf numFmtId="0" fontId="51" fillId="0" borderId="79" xfId="9" applyFont="1" applyBorder="1" applyAlignment="1" applyProtection="1">
      <alignment horizontal="center" vertical="center"/>
      <protection hidden="1"/>
    </xf>
    <xf numFmtId="0" fontId="52" fillId="3" borderId="75" xfId="9" applyFont="1" applyFill="1" applyBorder="1" applyAlignment="1" applyProtection="1">
      <alignment horizontal="center" vertical="center" shrinkToFit="1"/>
      <protection hidden="1"/>
    </xf>
    <xf numFmtId="0" fontId="52" fillId="3" borderId="30" xfId="9" applyFont="1" applyFill="1" applyBorder="1" applyAlignment="1" applyProtection="1">
      <alignment horizontal="center" vertical="center" shrinkToFit="1"/>
      <protection hidden="1"/>
    </xf>
    <xf numFmtId="0" fontId="52" fillId="3" borderId="23" xfId="9" applyFont="1" applyFill="1" applyBorder="1" applyAlignment="1" applyProtection="1">
      <alignment horizontal="center" vertical="center" shrinkToFit="1"/>
      <protection hidden="1"/>
    </xf>
    <xf numFmtId="38" fontId="51" fillId="4" borderId="31" xfId="10" applyFont="1" applyFill="1" applyBorder="1" applyAlignment="1" applyProtection="1">
      <alignment horizontal="center" vertical="center" shrinkToFit="1"/>
      <protection locked="0"/>
    </xf>
    <xf numFmtId="38" fontId="51" fillId="4" borderId="30" xfId="10" applyFont="1" applyFill="1" applyBorder="1" applyAlignment="1" applyProtection="1">
      <alignment horizontal="center" vertical="center" shrinkToFit="1"/>
      <protection locked="0"/>
    </xf>
    <xf numFmtId="38" fontId="51" fillId="4" borderId="23" xfId="10" applyFont="1" applyFill="1" applyBorder="1" applyAlignment="1" applyProtection="1">
      <alignment horizontal="center" vertical="center" shrinkToFit="1"/>
      <protection locked="0"/>
    </xf>
    <xf numFmtId="38" fontId="51" fillId="4" borderId="76" xfId="10" applyFont="1" applyFill="1" applyBorder="1" applyAlignment="1" applyProtection="1">
      <alignment horizontal="center" vertical="center" shrinkToFit="1"/>
      <protection locked="0"/>
    </xf>
    <xf numFmtId="0" fontId="52" fillId="3" borderId="14" xfId="9" applyFont="1" applyFill="1" applyBorder="1" applyAlignment="1" applyProtection="1">
      <alignment horizontal="center" vertical="center" wrapText="1" shrinkToFit="1"/>
      <protection hidden="1"/>
    </xf>
    <xf numFmtId="0" fontId="52" fillId="3" borderId="40" xfId="9" applyFont="1" applyFill="1" applyBorder="1" applyAlignment="1" applyProtection="1">
      <alignment horizontal="center" vertical="center" wrapText="1" shrinkToFit="1"/>
      <protection hidden="1"/>
    </xf>
    <xf numFmtId="38" fontId="51" fillId="0" borderId="72" xfId="10" applyFont="1" applyFill="1" applyBorder="1" applyAlignment="1" applyProtection="1">
      <alignment horizontal="center" vertical="center" shrinkToFit="1"/>
      <protection hidden="1"/>
    </xf>
    <xf numFmtId="38" fontId="51" fillId="0" borderId="40" xfId="10" applyFont="1" applyFill="1" applyBorder="1" applyAlignment="1" applyProtection="1">
      <alignment horizontal="center" vertical="center" shrinkToFit="1"/>
      <protection hidden="1"/>
    </xf>
    <xf numFmtId="38" fontId="51" fillId="0" borderId="78" xfId="10" applyFont="1" applyFill="1" applyBorder="1" applyAlignment="1" applyProtection="1">
      <alignment horizontal="center" vertical="center" shrinkToFit="1"/>
      <protection hidden="1"/>
    </xf>
    <xf numFmtId="38" fontId="51" fillId="0" borderId="53" xfId="10" applyFont="1" applyFill="1" applyBorder="1" applyAlignment="1" applyProtection="1">
      <alignment horizontal="center" vertical="center" shrinkToFit="1"/>
      <protection hidden="1"/>
    </xf>
    <xf numFmtId="38" fontId="51" fillId="0" borderId="58" xfId="10" applyFont="1" applyFill="1" applyBorder="1" applyAlignment="1" applyProtection="1">
      <alignment horizontal="center" vertical="center" shrinkToFit="1"/>
      <protection hidden="1"/>
    </xf>
    <xf numFmtId="38" fontId="51" fillId="0" borderId="54" xfId="10" applyFont="1" applyFill="1" applyBorder="1" applyAlignment="1" applyProtection="1">
      <alignment horizontal="center" vertical="center" shrinkToFit="1"/>
      <protection hidden="1"/>
    </xf>
    <xf numFmtId="38" fontId="51" fillId="4" borderId="10" xfId="10" applyFont="1" applyFill="1" applyBorder="1" applyAlignment="1" applyProtection="1">
      <alignment horizontal="center" vertical="center" shrinkToFit="1"/>
      <protection locked="0"/>
    </xf>
    <xf numFmtId="38" fontId="51" fillId="4" borderId="7" xfId="10" applyFont="1" applyFill="1" applyBorder="1" applyAlignment="1" applyProtection="1">
      <alignment horizontal="center" vertical="center" shrinkToFit="1"/>
      <protection locked="0"/>
    </xf>
    <xf numFmtId="38" fontId="51" fillId="4" borderId="8" xfId="10" applyFont="1" applyFill="1" applyBorder="1" applyAlignment="1" applyProtection="1">
      <alignment horizontal="center" vertical="center" shrinkToFit="1"/>
      <protection locked="0"/>
    </xf>
    <xf numFmtId="38" fontId="51" fillId="4" borderId="62" xfId="10" applyFont="1" applyFill="1" applyBorder="1" applyAlignment="1" applyProtection="1">
      <alignment horizontal="center" vertical="center" shrinkToFit="1"/>
      <protection locked="0"/>
    </xf>
    <xf numFmtId="0" fontId="43" fillId="4" borderId="1" xfId="9" applyFont="1" applyFill="1" applyBorder="1" applyAlignment="1" applyProtection="1">
      <alignment horizontal="center" vertical="center" shrinkToFit="1"/>
      <protection locked="0"/>
    </xf>
    <xf numFmtId="0" fontId="43" fillId="4" borderId="3" xfId="9" applyFont="1" applyFill="1" applyBorder="1" applyAlignment="1" applyProtection="1">
      <alignment horizontal="center" vertical="center" shrinkToFit="1"/>
      <protection locked="0"/>
    </xf>
    <xf numFmtId="0" fontId="52" fillId="3" borderId="50" xfId="9" applyFont="1" applyFill="1" applyBorder="1" applyAlignment="1" applyProtection="1">
      <alignment horizontal="center" vertical="center" shrinkToFit="1"/>
      <protection hidden="1"/>
    </xf>
    <xf numFmtId="0" fontId="52" fillId="3" borderId="2" xfId="9" applyFont="1" applyFill="1" applyBorder="1" applyAlignment="1" applyProtection="1">
      <alignment horizontal="center" vertical="center" shrinkToFit="1"/>
      <protection hidden="1"/>
    </xf>
    <xf numFmtId="0" fontId="43" fillId="3" borderId="3" xfId="9" applyFont="1" applyFill="1" applyBorder="1" applyAlignment="1" applyProtection="1">
      <alignment horizontal="center" vertical="center" shrinkToFit="1"/>
      <protection hidden="1"/>
    </xf>
    <xf numFmtId="14" fontId="49" fillId="4" borderId="1" xfId="9" applyNumberFormat="1" applyFont="1" applyFill="1" applyBorder="1" applyAlignment="1" applyProtection="1">
      <alignment horizontal="center" vertical="center" shrinkToFit="1"/>
      <protection locked="0"/>
    </xf>
    <xf numFmtId="0" fontId="49" fillId="4" borderId="2" xfId="9" applyFont="1" applyFill="1" applyBorder="1" applyAlignment="1" applyProtection="1">
      <alignment horizontal="center" vertical="center" shrinkToFit="1"/>
      <protection locked="0"/>
    </xf>
    <xf numFmtId="0" fontId="49" fillId="4" borderId="3" xfId="9" applyFont="1" applyFill="1" applyBorder="1" applyAlignment="1" applyProtection="1">
      <alignment horizontal="center" vertical="center" shrinkToFit="1"/>
      <protection locked="0"/>
    </xf>
    <xf numFmtId="0" fontId="49" fillId="4" borderId="46" xfId="9" applyFont="1" applyFill="1" applyBorder="1" applyAlignment="1" applyProtection="1">
      <alignment horizontal="center" vertical="center" shrinkToFit="1"/>
      <protection locked="0"/>
    </xf>
    <xf numFmtId="38" fontId="51" fillId="4" borderId="1" xfId="10" applyFont="1" applyFill="1" applyBorder="1" applyAlignment="1" applyProtection="1">
      <alignment horizontal="center" vertical="center" shrinkToFit="1"/>
      <protection locked="0"/>
    </xf>
    <xf numFmtId="38" fontId="51" fillId="4" borderId="2" xfId="10" applyFont="1" applyFill="1" applyBorder="1" applyAlignment="1" applyProtection="1">
      <alignment horizontal="center" vertical="center" shrinkToFit="1"/>
      <protection locked="0"/>
    </xf>
    <xf numFmtId="38" fontId="51" fillId="4" borderId="3" xfId="10" applyFont="1" applyFill="1" applyBorder="1" applyAlignment="1" applyProtection="1">
      <alignment horizontal="center" vertical="center" shrinkToFit="1"/>
      <protection locked="0"/>
    </xf>
    <xf numFmtId="0" fontId="52" fillId="3" borderId="50" xfId="9" applyFont="1" applyFill="1" applyBorder="1" applyAlignment="1" applyProtection="1">
      <alignment horizontal="center" vertical="center" wrapText="1" shrinkToFit="1"/>
      <protection hidden="1"/>
    </xf>
    <xf numFmtId="0" fontId="52" fillId="3" borderId="3" xfId="9" applyFont="1" applyFill="1" applyBorder="1" applyAlignment="1" applyProtection="1">
      <alignment horizontal="center" vertical="center" shrinkToFit="1"/>
      <protection hidden="1"/>
    </xf>
    <xf numFmtId="177" fontId="47" fillId="4" borderId="1" xfId="9" applyNumberFormat="1" applyFont="1" applyFill="1" applyBorder="1" applyAlignment="1" applyProtection="1">
      <alignment horizontal="center" vertical="center"/>
      <protection locked="0"/>
    </xf>
    <xf numFmtId="177" fontId="47" fillId="4" borderId="2" xfId="9" applyNumberFormat="1" applyFont="1" applyFill="1" applyBorder="1" applyAlignment="1" applyProtection="1">
      <alignment horizontal="center" vertical="center"/>
      <protection locked="0"/>
    </xf>
    <xf numFmtId="177" fontId="47" fillId="4" borderId="46" xfId="9" applyNumberFormat="1" applyFont="1" applyFill="1" applyBorder="1" applyAlignment="1" applyProtection="1">
      <alignment horizontal="center" vertical="center"/>
      <protection locked="0"/>
    </xf>
    <xf numFmtId="0" fontId="49" fillId="4" borderId="11" xfId="9" applyFont="1" applyFill="1" applyBorder="1" applyAlignment="1" applyProtection="1">
      <alignment horizontal="center" vertical="center" shrinkToFit="1"/>
      <protection locked="0"/>
    </xf>
    <xf numFmtId="0" fontId="49" fillId="4" borderId="1" xfId="9" applyFont="1" applyFill="1" applyBorder="1" applyAlignment="1" applyProtection="1">
      <alignment horizontal="center" vertical="center" shrinkToFit="1"/>
      <protection locked="0"/>
    </xf>
    <xf numFmtId="0" fontId="49" fillId="4" borderId="9" xfId="9" applyFont="1" applyFill="1" applyBorder="1" applyAlignment="1" applyProtection="1">
      <alignment horizontal="center" vertical="center" shrinkToFit="1"/>
      <protection locked="0"/>
    </xf>
    <xf numFmtId="0" fontId="49" fillId="4" borderId="4" xfId="9" applyFont="1" applyFill="1" applyBorder="1" applyAlignment="1" applyProtection="1">
      <alignment horizontal="center" vertical="center" shrinkToFit="1"/>
      <protection locked="0"/>
    </xf>
    <xf numFmtId="0" fontId="49" fillId="4" borderId="47" xfId="9" applyFont="1" applyFill="1" applyBorder="1" applyAlignment="1" applyProtection="1">
      <alignment horizontal="center" vertical="center" shrinkToFit="1"/>
      <protection locked="0"/>
    </xf>
    <xf numFmtId="177" fontId="47" fillId="4" borderId="69" xfId="9" applyNumberFormat="1" applyFont="1" applyFill="1" applyBorder="1" applyAlignment="1" applyProtection="1">
      <alignment horizontal="center" vertical="center"/>
      <protection locked="0"/>
    </xf>
    <xf numFmtId="177" fontId="47" fillId="4" borderId="42" xfId="9" applyNumberFormat="1" applyFont="1" applyFill="1" applyBorder="1" applyAlignment="1" applyProtection="1">
      <alignment horizontal="center" vertical="center"/>
      <protection locked="0"/>
    </xf>
    <xf numFmtId="177" fontId="47" fillId="4" borderId="43" xfId="9" applyNumberFormat="1" applyFont="1" applyFill="1" applyBorder="1" applyAlignment="1" applyProtection="1">
      <alignment horizontal="center" vertical="center"/>
      <protection locked="0"/>
    </xf>
    <xf numFmtId="0" fontId="49" fillId="0" borderId="4" xfId="9" applyFont="1" applyBorder="1" applyAlignment="1" applyProtection="1">
      <alignment horizontal="center" vertical="center" shrinkToFit="1"/>
      <protection locked="0"/>
    </xf>
    <xf numFmtId="0" fontId="49" fillId="0" borderId="60" xfId="9" applyFont="1" applyBorder="1" applyAlignment="1" applyProtection="1">
      <alignment horizontal="center" vertical="center" shrinkToFit="1"/>
      <protection locked="0"/>
    </xf>
    <xf numFmtId="14" fontId="49" fillId="0" borderId="1" xfId="9" applyNumberFormat="1" applyFont="1" applyBorder="1" applyAlignment="1" applyProtection="1">
      <alignment horizontal="center" vertical="center" shrinkToFit="1"/>
      <protection locked="0"/>
    </xf>
    <xf numFmtId="0" fontId="49" fillId="0" borderId="2" xfId="9" applyFont="1" applyBorder="1" applyAlignment="1" applyProtection="1">
      <alignment horizontal="center" vertical="center" shrinkToFit="1"/>
      <protection locked="0"/>
    </xf>
    <xf numFmtId="0" fontId="49" fillId="0" borderId="22" xfId="9" applyFont="1" applyBorder="1" applyAlignment="1" applyProtection="1">
      <alignment horizontal="center" vertical="center" shrinkToFit="1"/>
      <protection locked="0"/>
    </xf>
    <xf numFmtId="38" fontId="51" fillId="0" borderId="10" xfId="10" applyFont="1" applyFill="1" applyBorder="1" applyAlignment="1" applyProtection="1">
      <alignment horizontal="center" vertical="center" shrinkToFit="1"/>
      <protection locked="0"/>
    </xf>
    <xf numFmtId="38" fontId="51" fillId="0" borderId="7" xfId="10" applyFont="1" applyFill="1" applyBorder="1" applyAlignment="1" applyProtection="1">
      <alignment horizontal="center" vertical="center" shrinkToFit="1"/>
      <protection locked="0"/>
    </xf>
    <xf numFmtId="38" fontId="51" fillId="0" borderId="29" xfId="10" applyFont="1" applyFill="1" applyBorder="1" applyAlignment="1" applyProtection="1">
      <alignment horizontal="center" vertical="center" shrinkToFit="1"/>
      <protection locked="0"/>
    </xf>
    <xf numFmtId="38" fontId="51" fillId="0" borderId="31" xfId="10" applyFont="1" applyFill="1" applyBorder="1" applyAlignment="1" applyProtection="1">
      <alignment horizontal="center" vertical="center" shrinkToFit="1"/>
      <protection locked="0"/>
    </xf>
    <xf numFmtId="38" fontId="51" fillId="0" borderId="30" xfId="10" applyFont="1" applyFill="1" applyBorder="1" applyAlignment="1" applyProtection="1">
      <alignment horizontal="center" vertical="center" shrinkToFit="1"/>
      <protection locked="0"/>
    </xf>
    <xf numFmtId="38" fontId="51" fillId="0" borderId="24" xfId="10" applyFont="1" applyFill="1" applyBorder="1" applyAlignment="1" applyProtection="1">
      <alignment horizontal="center" vertical="center" shrinkToFit="1"/>
      <protection locked="0"/>
    </xf>
    <xf numFmtId="38" fontId="51" fillId="0" borderId="35" xfId="10" applyFont="1" applyFill="1" applyBorder="1" applyAlignment="1" applyProtection="1">
      <alignment horizontal="center" vertical="center" shrinkToFit="1"/>
      <protection hidden="1"/>
    </xf>
    <xf numFmtId="38" fontId="51" fillId="0" borderId="36" xfId="10" applyFont="1" applyFill="1" applyBorder="1" applyAlignment="1" applyProtection="1">
      <alignment horizontal="center" vertical="center" shrinkToFit="1"/>
      <protection hidden="1"/>
    </xf>
    <xf numFmtId="38" fontId="51" fillId="0" borderId="37" xfId="10" applyFont="1" applyFill="1" applyBorder="1" applyAlignment="1" applyProtection="1">
      <alignment horizontal="center" vertical="center" shrinkToFit="1"/>
      <protection hidden="1"/>
    </xf>
    <xf numFmtId="38" fontId="51" fillId="0" borderId="38" xfId="9" applyNumberFormat="1" applyFont="1" applyBorder="1" applyAlignment="1" applyProtection="1">
      <alignment horizontal="center" vertical="center"/>
      <protection hidden="1"/>
    </xf>
    <xf numFmtId="0" fontId="51" fillId="0" borderId="38" xfId="9" applyFont="1" applyBorder="1" applyAlignment="1" applyProtection="1">
      <alignment horizontal="center" vertical="center"/>
      <protection hidden="1"/>
    </xf>
    <xf numFmtId="0" fontId="51" fillId="0" borderId="59" xfId="9" applyFont="1" applyBorder="1" applyAlignment="1" applyProtection="1">
      <alignment horizontal="center" vertical="center"/>
      <protection hidden="1"/>
    </xf>
    <xf numFmtId="177" fontId="48" fillId="6" borderId="19" xfId="9" applyNumberFormat="1" applyFont="1" applyFill="1" applyBorder="1" applyAlignment="1" applyProtection="1">
      <alignment horizontal="center" vertical="center"/>
      <protection hidden="1"/>
    </xf>
    <xf numFmtId="177" fontId="48" fillId="6" borderId="20" xfId="9" applyNumberFormat="1" applyFont="1" applyFill="1" applyBorder="1" applyAlignment="1" applyProtection="1">
      <alignment horizontal="center" vertical="center"/>
      <protection hidden="1"/>
    </xf>
    <xf numFmtId="177" fontId="48" fillId="6" borderId="21" xfId="9" applyNumberFormat="1" applyFont="1" applyFill="1" applyBorder="1" applyAlignment="1" applyProtection="1">
      <alignment horizontal="center" vertical="center"/>
      <protection hidden="1"/>
    </xf>
    <xf numFmtId="0" fontId="51" fillId="0" borderId="72" xfId="9" applyFont="1" applyBorder="1" applyAlignment="1" applyProtection="1">
      <alignment horizontal="center" vertical="center"/>
      <protection hidden="1"/>
    </xf>
    <xf numFmtId="0" fontId="52" fillId="3" borderId="41" xfId="9" applyFont="1" applyFill="1" applyBorder="1" applyAlignment="1" applyProtection="1">
      <alignment horizontal="center" vertical="center" shrinkToFit="1"/>
      <protection hidden="1"/>
    </xf>
    <xf numFmtId="0" fontId="52" fillId="3" borderId="42" xfId="9" applyFont="1" applyFill="1" applyBorder="1" applyAlignment="1" applyProtection="1">
      <alignment horizontal="center" vertical="center" shrinkToFit="1"/>
      <protection hidden="1"/>
    </xf>
    <xf numFmtId="0" fontId="43" fillId="3" borderId="70" xfId="9" applyFont="1" applyFill="1" applyBorder="1" applyAlignment="1" applyProtection="1">
      <alignment horizontal="center" vertical="center" shrinkToFit="1"/>
      <protection hidden="1"/>
    </xf>
    <xf numFmtId="38" fontId="31" fillId="0" borderId="10" xfId="10" applyFont="1" applyFill="1" applyBorder="1" applyAlignment="1" applyProtection="1">
      <alignment horizontal="center" vertical="center" shrinkToFit="1"/>
      <protection hidden="1"/>
    </xf>
    <xf numFmtId="38" fontId="31" fillId="0" borderId="7" xfId="10" applyFont="1" applyFill="1" applyBorder="1" applyAlignment="1" applyProtection="1">
      <alignment horizontal="center" vertical="center" shrinkToFit="1"/>
      <protection hidden="1"/>
    </xf>
    <xf numFmtId="0" fontId="50" fillId="0" borderId="11" xfId="9" applyFont="1" applyBorder="1" applyAlignment="1" applyProtection="1">
      <alignment horizontal="center" vertical="center" shrinkToFit="1"/>
      <protection hidden="1"/>
    </xf>
    <xf numFmtId="0" fontId="50" fillId="0" borderId="1" xfId="9" applyFont="1" applyBorder="1" applyAlignment="1" applyProtection="1">
      <alignment horizontal="center" vertical="center" shrinkToFit="1"/>
      <protection hidden="1"/>
    </xf>
    <xf numFmtId="0" fontId="50" fillId="0" borderId="2" xfId="9" applyFont="1" applyBorder="1" applyAlignment="1" applyProtection="1">
      <alignment horizontal="center" vertical="center" shrinkToFit="1"/>
      <protection hidden="1"/>
    </xf>
    <xf numFmtId="0" fontId="50" fillId="0" borderId="3" xfId="9" applyFont="1" applyBorder="1" applyAlignment="1" applyProtection="1">
      <alignment horizontal="center" vertical="center" shrinkToFit="1"/>
      <protection hidden="1"/>
    </xf>
    <xf numFmtId="0" fontId="50" fillId="0" borderId="9" xfId="9" applyFont="1" applyBorder="1" applyAlignment="1" applyProtection="1">
      <alignment horizontal="center" vertical="center" shrinkToFit="1"/>
      <protection hidden="1"/>
    </xf>
    <xf numFmtId="14" fontId="50" fillId="0" borderId="1" xfId="9" applyNumberFormat="1" applyFont="1" applyBorder="1" applyAlignment="1" applyProtection="1">
      <alignment horizontal="center" vertical="center" shrinkToFit="1"/>
      <protection hidden="1"/>
    </xf>
    <xf numFmtId="177" fontId="48" fillId="6" borderId="1" xfId="9" applyNumberFormat="1" applyFont="1" applyFill="1" applyBorder="1" applyAlignment="1" applyProtection="1">
      <alignment horizontal="center" vertical="center"/>
      <protection hidden="1"/>
    </xf>
    <xf numFmtId="177" fontId="48" fillId="6" borderId="2" xfId="9" applyNumberFormat="1" applyFont="1" applyFill="1" applyBorder="1" applyAlignment="1" applyProtection="1">
      <alignment horizontal="center" vertical="center"/>
      <protection hidden="1"/>
    </xf>
    <xf numFmtId="177" fontId="48" fillId="6" borderId="22" xfId="9" applyNumberFormat="1" applyFont="1" applyFill="1" applyBorder="1" applyAlignment="1" applyProtection="1">
      <alignment horizontal="center" vertical="center"/>
      <protection hidden="1"/>
    </xf>
    <xf numFmtId="38" fontId="31" fillId="0" borderId="8" xfId="10" applyFont="1" applyFill="1" applyBorder="1" applyAlignment="1" applyProtection="1">
      <alignment horizontal="center" vertical="center" shrinkToFit="1"/>
      <protection hidden="1"/>
    </xf>
    <xf numFmtId="38" fontId="31" fillId="0" borderId="31" xfId="10" applyFont="1" applyFill="1" applyBorder="1" applyAlignment="1" applyProtection="1">
      <alignment horizontal="center" vertical="center" shrinkToFit="1"/>
      <protection hidden="1"/>
    </xf>
    <xf numFmtId="38" fontId="31" fillId="0" borderId="30" xfId="10" applyFont="1" applyFill="1" applyBorder="1" applyAlignment="1" applyProtection="1">
      <alignment horizontal="center" vertical="center" shrinkToFit="1"/>
      <protection hidden="1"/>
    </xf>
    <xf numFmtId="38" fontId="31" fillId="0" borderId="23" xfId="10" applyFont="1" applyFill="1" applyBorder="1" applyAlignment="1" applyProtection="1">
      <alignment horizontal="center" vertical="center" shrinkToFit="1"/>
      <protection hidden="1"/>
    </xf>
    <xf numFmtId="0" fontId="53" fillId="0" borderId="67" xfId="9" applyFont="1" applyBorder="1" applyAlignment="1" applyProtection="1">
      <alignment horizontal="center" vertical="center" textRotation="255" shrinkToFit="1"/>
      <protection locked="0"/>
    </xf>
    <xf numFmtId="0" fontId="53" fillId="0" borderId="48" xfId="9" applyFont="1" applyBorder="1" applyAlignment="1" applyProtection="1">
      <alignment horizontal="center" vertical="center" textRotation="255" shrinkToFit="1"/>
      <protection locked="0"/>
    </xf>
    <xf numFmtId="0" fontId="53" fillId="0" borderId="74" xfId="9" applyFont="1" applyBorder="1" applyAlignment="1" applyProtection="1">
      <alignment horizontal="center" vertical="center" textRotation="255" shrinkToFit="1"/>
      <protection locked="0"/>
    </xf>
    <xf numFmtId="0" fontId="43" fillId="4" borderId="1" xfId="9" applyFont="1" applyFill="1" applyBorder="1" applyAlignment="1" applyProtection="1">
      <alignment horizontal="center" vertical="center" shrinkToFit="1"/>
      <protection hidden="1"/>
    </xf>
    <xf numFmtId="0" fontId="43" fillId="4" borderId="3" xfId="9" applyFont="1" applyFill="1" applyBorder="1" applyAlignment="1" applyProtection="1">
      <alignment horizontal="center" vertical="center" shrinkToFit="1"/>
      <protection hidden="1"/>
    </xf>
    <xf numFmtId="38" fontId="31" fillId="0" borderId="1" xfId="10" applyFont="1" applyFill="1" applyBorder="1" applyAlignment="1" applyProtection="1">
      <alignment horizontal="center" vertical="center" shrinkToFit="1"/>
      <protection hidden="1"/>
    </xf>
    <xf numFmtId="38" fontId="31" fillId="0" borderId="2" xfId="10" applyFont="1" applyFill="1" applyBorder="1" applyAlignment="1" applyProtection="1">
      <alignment horizontal="center" vertical="center" shrinkToFit="1"/>
      <protection hidden="1"/>
    </xf>
    <xf numFmtId="38" fontId="31" fillId="0" borderId="3" xfId="10" applyFont="1" applyFill="1" applyBorder="1" applyAlignment="1" applyProtection="1">
      <alignment horizontal="center" vertical="center" shrinkToFit="1"/>
      <protection hidden="1"/>
    </xf>
    <xf numFmtId="38" fontId="31" fillId="0" borderId="33" xfId="10" applyFont="1" applyFill="1" applyBorder="1" applyAlignment="1" applyProtection="1">
      <alignment horizontal="center" vertical="center" shrinkToFit="1"/>
      <protection hidden="1"/>
    </xf>
    <xf numFmtId="38" fontId="31" fillId="0" borderId="32" xfId="10" applyFont="1" applyFill="1" applyBorder="1" applyAlignment="1" applyProtection="1">
      <alignment horizontal="center" vertical="center" shrinkToFit="1"/>
      <protection hidden="1"/>
    </xf>
    <xf numFmtId="38" fontId="31" fillId="0" borderId="34" xfId="10" applyFont="1" applyFill="1" applyBorder="1" applyAlignment="1" applyProtection="1">
      <alignment horizontal="center" vertical="center" shrinkToFit="1"/>
      <protection hidden="1"/>
    </xf>
    <xf numFmtId="38" fontId="31" fillId="0" borderId="35" xfId="10" applyFont="1" applyFill="1" applyBorder="1" applyAlignment="1" applyProtection="1">
      <alignment horizontal="center" vertical="center" shrinkToFit="1"/>
      <protection hidden="1"/>
    </xf>
    <xf numFmtId="38" fontId="31" fillId="0" borderId="36" xfId="10" applyFont="1" applyFill="1" applyBorder="1" applyAlignment="1" applyProtection="1">
      <alignment horizontal="center" vertical="center" shrinkToFit="1"/>
      <protection hidden="1"/>
    </xf>
    <xf numFmtId="0" fontId="51" fillId="0" borderId="61" xfId="9" applyFont="1" applyBorder="1" applyAlignment="1" applyProtection="1">
      <alignment horizontal="center" vertical="center"/>
      <protection hidden="1"/>
    </xf>
    <xf numFmtId="0" fontId="38" fillId="3" borderId="0" xfId="9" applyFont="1" applyFill="1" applyAlignment="1" applyProtection="1">
      <alignment horizontal="center" vertical="center"/>
      <protection hidden="1"/>
    </xf>
  </cellXfs>
  <cellStyles count="15">
    <cellStyle name="パーセント 2" xfId="12" xr:uid="{00000000-0005-0000-0000-000000000000}"/>
    <cellStyle name="桁区切り" xfId="14" builtinId="6"/>
    <cellStyle name="桁区切り 2" xfId="5" xr:uid="{00000000-0005-0000-0000-000002000000}"/>
    <cellStyle name="桁区切り 2 3" xfId="10" xr:uid="{00000000-0005-0000-0000-000003000000}"/>
    <cellStyle name="桁区切り 3" xfId="2" xr:uid="{00000000-0005-0000-0000-000004000000}"/>
    <cellStyle name="桁区切り 4" xfId="8" xr:uid="{00000000-0005-0000-0000-000005000000}"/>
    <cellStyle name="標準" xfId="0" builtinId="0"/>
    <cellStyle name="標準 2" xfId="1" xr:uid="{00000000-0005-0000-0000-000007000000}"/>
    <cellStyle name="標準 2 2" xfId="11" xr:uid="{00000000-0005-0000-0000-000008000000}"/>
    <cellStyle name="標準 2 3" xfId="13" xr:uid="{00000000-0005-0000-0000-000009000000}"/>
    <cellStyle name="標準 3" xfId="4" xr:uid="{00000000-0005-0000-0000-00000A000000}"/>
    <cellStyle name="標準 3 2" xfId="7" xr:uid="{00000000-0005-0000-0000-00000B000000}"/>
    <cellStyle name="標準 3 2 2" xfId="9" xr:uid="{00000000-0005-0000-0000-00000C000000}"/>
    <cellStyle name="標準 4" xfId="6" xr:uid="{00000000-0005-0000-0000-00000D000000}"/>
    <cellStyle name="標準 8" xfId="3" xr:uid="{00000000-0005-0000-0000-00000E000000}"/>
  </cellStyles>
  <dxfs count="20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E5FF"/>
      <color rgb="FFD9FFFF"/>
      <color rgb="FFFF66FF"/>
      <color rgb="FFFFCCFF"/>
      <color rgb="FFFFFF66"/>
      <color rgb="FFFFFF99"/>
      <color rgb="FFCCFFFF"/>
      <color rgb="FFCC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78180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14</xdr:row>
      <xdr:rowOff>95250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14</xdr:row>
      <xdr:rowOff>95250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65" cy="1722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16</xdr:row>
      <xdr:rowOff>95250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01740" y="2632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301740" y="2975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01740" y="33185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65" cy="1722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301740" y="3661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65" cy="1722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301740" y="4004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95250</xdr:rowOff>
    </xdr:from>
    <xdr:ext cx="65" cy="17222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5" cy="17222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95250</xdr:rowOff>
    </xdr:from>
    <xdr:ext cx="65" cy="17222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5" cy="17222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16</xdr:row>
      <xdr:rowOff>95250</xdr:rowOff>
    </xdr:from>
    <xdr:ext cx="65" cy="17222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226629" y="60061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24</xdr:col>
      <xdr:colOff>473076</xdr:colOff>
      <xdr:row>0</xdr:row>
      <xdr:rowOff>76200</xdr:rowOff>
    </xdr:from>
    <xdr:to>
      <xdr:col>39</xdr:col>
      <xdr:colOff>176893</xdr:colOff>
      <xdr:row>46</xdr:row>
      <xdr:rowOff>174171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9236076" y="76200"/>
          <a:ext cx="9773103" cy="1472565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762001</xdr:colOff>
      <xdr:row>2</xdr:row>
      <xdr:rowOff>54428</xdr:rowOff>
    </xdr:from>
    <xdr:ext cx="1890670" cy="435429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8041822" y="489857"/>
          <a:ext cx="1890670" cy="43542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37</xdr:col>
      <xdr:colOff>105682</xdr:colOff>
      <xdr:row>28</xdr:row>
      <xdr:rowOff>249918</xdr:rowOff>
    </xdr:from>
    <xdr:ext cx="3459390" cy="518192"/>
    <xdr:sp macro="" textlink="">
      <xdr:nvSpPr>
        <xdr:cNvPr id="32" name="線吹き出し 2 (枠付き)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6420646" y="9570811"/>
          <a:ext cx="3459390" cy="518192"/>
        </a:xfrm>
        <a:prstGeom prst="borderCallout2">
          <a:avLst>
            <a:gd name="adj1" fmla="val 39757"/>
            <a:gd name="adj2" fmla="val 257"/>
            <a:gd name="adj3" fmla="val 79145"/>
            <a:gd name="adj4" fmla="val -8760"/>
            <a:gd name="adj5" fmla="val 80034"/>
            <a:gd name="adj6" fmla="val -29491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見積書記載金額を記入してください。</a:t>
          </a:r>
        </a:p>
      </xdr:txBody>
    </xdr:sp>
    <xdr:clientData/>
  </xdr:oneCellAnchor>
  <xdr:oneCellAnchor>
    <xdr:from>
      <xdr:col>33</xdr:col>
      <xdr:colOff>382813</xdr:colOff>
      <xdr:row>40</xdr:row>
      <xdr:rowOff>64045</xdr:rowOff>
    </xdr:from>
    <xdr:ext cx="3265715" cy="818274"/>
    <xdr:sp macro="" textlink="">
      <xdr:nvSpPr>
        <xdr:cNvPr id="33" name="線吹き出し 2 (枠付き)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3976349" y="13956938"/>
          <a:ext cx="3265715" cy="81827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85160"/>
            <a:gd name="adj6" fmla="val -2772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計画変更で金額の変更があった場合は、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変更後の金額を入力してください。</a:t>
          </a:r>
        </a:p>
      </xdr:txBody>
    </xdr:sp>
    <xdr:clientData/>
  </xdr:oneCellAnchor>
  <xdr:oneCellAnchor>
    <xdr:from>
      <xdr:col>11</xdr:col>
      <xdr:colOff>13608</xdr:colOff>
      <xdr:row>14</xdr:row>
      <xdr:rowOff>233589</xdr:rowOff>
    </xdr:from>
    <xdr:ext cx="65" cy="1722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6CB3B9-6251-4137-895F-0911B7DF345E}"/>
            </a:ext>
          </a:extLst>
        </xdr:cNvPr>
        <xdr:cNvSpPr txBox="1"/>
      </xdr:nvSpPr>
      <xdr:spPr>
        <a:xfrm>
          <a:off x="6218465" y="58397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14</xdr:row>
      <xdr:rowOff>138339</xdr:rowOff>
    </xdr:from>
    <xdr:ext cx="65" cy="1722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E45A47E-D44B-4C42-AA37-A82A87D0C4D5}"/>
            </a:ext>
          </a:extLst>
        </xdr:cNvPr>
        <xdr:cNvSpPr txBox="1"/>
      </xdr:nvSpPr>
      <xdr:spPr>
        <a:xfrm>
          <a:off x="6218465" y="574448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14</xdr:row>
      <xdr:rowOff>233589</xdr:rowOff>
    </xdr:from>
    <xdr:ext cx="65" cy="17222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ECDFA33-102A-4009-B866-111C51B20259}"/>
            </a:ext>
          </a:extLst>
        </xdr:cNvPr>
        <xdr:cNvSpPr txBox="1"/>
      </xdr:nvSpPr>
      <xdr:spPr>
        <a:xfrm>
          <a:off x="6218465" y="58397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14</xdr:row>
      <xdr:rowOff>138339</xdr:rowOff>
    </xdr:from>
    <xdr:ext cx="65" cy="1722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FD28CFF-FF07-4C63-B57E-A0E7E543D90F}"/>
            </a:ext>
          </a:extLst>
        </xdr:cNvPr>
        <xdr:cNvSpPr txBox="1"/>
      </xdr:nvSpPr>
      <xdr:spPr>
        <a:xfrm>
          <a:off x="6218465" y="574448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16</xdr:row>
      <xdr:rowOff>239940</xdr:rowOff>
    </xdr:from>
    <xdr:ext cx="65" cy="1722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A41BA24-7179-41FA-8B68-8B5FB6F2FE74}"/>
            </a:ext>
          </a:extLst>
        </xdr:cNvPr>
        <xdr:cNvSpPr txBox="1"/>
      </xdr:nvSpPr>
      <xdr:spPr>
        <a:xfrm>
          <a:off x="6218465" y="618626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17</xdr:row>
      <xdr:rowOff>144689</xdr:rowOff>
    </xdr:from>
    <xdr:ext cx="65" cy="1722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5851ACE-C066-4558-915B-3C86A6AF0A94}"/>
            </a:ext>
          </a:extLst>
        </xdr:cNvPr>
        <xdr:cNvSpPr txBox="1"/>
      </xdr:nvSpPr>
      <xdr:spPr>
        <a:xfrm>
          <a:off x="6218465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17</xdr:row>
      <xdr:rowOff>144689</xdr:rowOff>
    </xdr:from>
    <xdr:ext cx="65" cy="17222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768A78E-F62A-4DC5-8F70-B4AE45DBDC7D}"/>
            </a:ext>
          </a:extLst>
        </xdr:cNvPr>
        <xdr:cNvSpPr txBox="1"/>
      </xdr:nvSpPr>
      <xdr:spPr>
        <a:xfrm>
          <a:off x="6218465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17</xdr:row>
      <xdr:rowOff>144689</xdr:rowOff>
    </xdr:from>
    <xdr:ext cx="65" cy="17222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BB6FAA1-C647-460A-A347-A88CD49A43E0}"/>
            </a:ext>
          </a:extLst>
        </xdr:cNvPr>
        <xdr:cNvSpPr txBox="1"/>
      </xdr:nvSpPr>
      <xdr:spPr>
        <a:xfrm>
          <a:off x="6218465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13608</xdr:colOff>
      <xdr:row>17</xdr:row>
      <xdr:rowOff>144689</xdr:rowOff>
    </xdr:from>
    <xdr:ext cx="65" cy="17222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866BD3A-8854-4A44-A324-7B615771801F}"/>
            </a:ext>
          </a:extLst>
        </xdr:cNvPr>
        <xdr:cNvSpPr txBox="1"/>
      </xdr:nvSpPr>
      <xdr:spPr>
        <a:xfrm>
          <a:off x="6218465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14</xdr:row>
      <xdr:rowOff>233589</xdr:rowOff>
    </xdr:from>
    <xdr:ext cx="65" cy="17222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A7AB1A8-ACA2-4E9A-9806-2260C7EE5A43}"/>
            </a:ext>
          </a:extLst>
        </xdr:cNvPr>
        <xdr:cNvSpPr txBox="1"/>
      </xdr:nvSpPr>
      <xdr:spPr>
        <a:xfrm>
          <a:off x="14937469" y="58397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14</xdr:row>
      <xdr:rowOff>138339</xdr:rowOff>
    </xdr:from>
    <xdr:ext cx="65" cy="17222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2BAB9B1-D75B-4E79-B124-83FC3CF2DF33}"/>
            </a:ext>
          </a:extLst>
        </xdr:cNvPr>
        <xdr:cNvSpPr txBox="1"/>
      </xdr:nvSpPr>
      <xdr:spPr>
        <a:xfrm>
          <a:off x="14937469" y="574448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14</xdr:row>
      <xdr:rowOff>233589</xdr:rowOff>
    </xdr:from>
    <xdr:ext cx="65" cy="17222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68D0078-F044-48B3-9B5E-05DB003E4DE6}"/>
            </a:ext>
          </a:extLst>
        </xdr:cNvPr>
        <xdr:cNvSpPr txBox="1"/>
      </xdr:nvSpPr>
      <xdr:spPr>
        <a:xfrm>
          <a:off x="14937469" y="58397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14</xdr:row>
      <xdr:rowOff>138339</xdr:rowOff>
    </xdr:from>
    <xdr:ext cx="65" cy="17222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09C6BD0-9364-4CD6-BD9F-B4C77B373D88}"/>
            </a:ext>
          </a:extLst>
        </xdr:cNvPr>
        <xdr:cNvSpPr txBox="1"/>
      </xdr:nvSpPr>
      <xdr:spPr>
        <a:xfrm>
          <a:off x="14937469" y="574448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16</xdr:row>
      <xdr:rowOff>239940</xdr:rowOff>
    </xdr:from>
    <xdr:ext cx="65" cy="17222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ECF94DD-D362-4B09-813B-BDF63429064B}"/>
            </a:ext>
          </a:extLst>
        </xdr:cNvPr>
        <xdr:cNvSpPr txBox="1"/>
      </xdr:nvSpPr>
      <xdr:spPr>
        <a:xfrm>
          <a:off x="14937469" y="618626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17</xdr:row>
      <xdr:rowOff>144689</xdr:rowOff>
    </xdr:from>
    <xdr:ext cx="65" cy="17222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998F6F3-2D8A-4D3E-9AD5-CD6D79A5F490}"/>
            </a:ext>
          </a:extLst>
        </xdr:cNvPr>
        <xdr:cNvSpPr txBox="1"/>
      </xdr:nvSpPr>
      <xdr:spPr>
        <a:xfrm>
          <a:off x="14937469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17</xdr:row>
      <xdr:rowOff>144689</xdr:rowOff>
    </xdr:from>
    <xdr:ext cx="65" cy="172227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A06EEF5-A9A7-4A6F-B599-6F1A4E528CA4}"/>
            </a:ext>
          </a:extLst>
        </xdr:cNvPr>
        <xdr:cNvSpPr txBox="1"/>
      </xdr:nvSpPr>
      <xdr:spPr>
        <a:xfrm>
          <a:off x="14937469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17</xdr:row>
      <xdr:rowOff>144689</xdr:rowOff>
    </xdr:from>
    <xdr:ext cx="65" cy="17222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A525E47-2293-4829-BF6A-2283C9DA4AD5}"/>
            </a:ext>
          </a:extLst>
        </xdr:cNvPr>
        <xdr:cNvSpPr txBox="1"/>
      </xdr:nvSpPr>
      <xdr:spPr>
        <a:xfrm>
          <a:off x="14937469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10433</xdr:colOff>
      <xdr:row>17</xdr:row>
      <xdr:rowOff>144689</xdr:rowOff>
    </xdr:from>
    <xdr:ext cx="65" cy="17222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EADEB32-5986-4848-9142-A14B96FC1DB4}"/>
            </a:ext>
          </a:extLst>
        </xdr:cNvPr>
        <xdr:cNvSpPr txBox="1"/>
      </xdr:nvSpPr>
      <xdr:spPr>
        <a:xfrm>
          <a:off x="14937469" y="64311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95250</xdr:rowOff>
    </xdr:from>
    <xdr:ext cx="65" cy="17222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14F6993-F6A8-40E1-89DB-3302500571E0}"/>
            </a:ext>
          </a:extLst>
        </xdr:cNvPr>
        <xdr:cNvSpPr txBox="1"/>
      </xdr:nvSpPr>
      <xdr:spPr>
        <a:xfrm>
          <a:off x="6218464" y="40413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5" cy="17222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115D48A-A879-4AB9-9336-6550655A0915}"/>
            </a:ext>
          </a:extLst>
        </xdr:cNvPr>
        <xdr:cNvSpPr txBox="1"/>
      </xdr:nvSpPr>
      <xdr:spPr>
        <a:xfrm>
          <a:off x="6218464" y="39460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95250</xdr:rowOff>
    </xdr:from>
    <xdr:ext cx="65" cy="17222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A16C407-83AE-4843-8B27-B8BEF54F23ED}"/>
            </a:ext>
          </a:extLst>
        </xdr:cNvPr>
        <xdr:cNvSpPr txBox="1"/>
      </xdr:nvSpPr>
      <xdr:spPr>
        <a:xfrm>
          <a:off x="6218464" y="40413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14</xdr:row>
      <xdr:rowOff>0</xdr:rowOff>
    </xdr:from>
    <xdr:ext cx="65" cy="17222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8C9883E3-668A-4D3F-9B10-8EAB1612D04B}"/>
            </a:ext>
          </a:extLst>
        </xdr:cNvPr>
        <xdr:cNvSpPr txBox="1"/>
      </xdr:nvSpPr>
      <xdr:spPr>
        <a:xfrm>
          <a:off x="6218464" y="39460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16</xdr:row>
      <xdr:rowOff>95250</xdr:rowOff>
    </xdr:from>
    <xdr:ext cx="65" cy="172227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3C983E0-7464-4067-AC71-84F628B06D86}"/>
            </a:ext>
          </a:extLst>
        </xdr:cNvPr>
        <xdr:cNvSpPr txBox="1"/>
      </xdr:nvSpPr>
      <xdr:spPr>
        <a:xfrm>
          <a:off x="6218464" y="47216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9365E619-DBC1-4C41-A9DD-D9FF63BF2208}"/>
            </a:ext>
          </a:extLst>
        </xdr:cNvPr>
        <xdr:cNvSpPr txBox="1"/>
      </xdr:nvSpPr>
      <xdr:spPr>
        <a:xfrm>
          <a:off x="6218464" y="4966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E7DE975-0AE6-4372-AB12-8DE70A4108EA}"/>
            </a:ext>
          </a:extLst>
        </xdr:cNvPr>
        <xdr:cNvSpPr txBox="1"/>
      </xdr:nvSpPr>
      <xdr:spPr>
        <a:xfrm>
          <a:off x="6218464" y="4966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2FB84EB-FF20-4A52-B9BC-D52C23481E97}"/>
            </a:ext>
          </a:extLst>
        </xdr:cNvPr>
        <xdr:cNvSpPr txBox="1"/>
      </xdr:nvSpPr>
      <xdr:spPr>
        <a:xfrm>
          <a:off x="6218464" y="4966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0</xdr:colOff>
      <xdr:row>17</xdr:row>
      <xdr:rowOff>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E1EE13B-553B-4E04-ABA2-89385D0C68EC}"/>
            </a:ext>
          </a:extLst>
        </xdr:cNvPr>
        <xdr:cNvSpPr txBox="1"/>
      </xdr:nvSpPr>
      <xdr:spPr>
        <a:xfrm>
          <a:off x="6218464" y="4966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14</xdr:row>
      <xdr:rowOff>233589</xdr:rowOff>
    </xdr:from>
    <xdr:ext cx="65" cy="17222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1D7B7F1-44BA-4C03-A1D1-001226679DE3}"/>
            </a:ext>
          </a:extLst>
        </xdr:cNvPr>
        <xdr:cNvSpPr txBox="1"/>
      </xdr:nvSpPr>
      <xdr:spPr>
        <a:xfrm>
          <a:off x="6228897" y="41828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14</xdr:row>
      <xdr:rowOff>138339</xdr:rowOff>
    </xdr:from>
    <xdr:ext cx="65" cy="17222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7DCE9B3-3CE4-4172-964C-4EB7E0FECB9A}"/>
            </a:ext>
          </a:extLst>
        </xdr:cNvPr>
        <xdr:cNvSpPr txBox="1"/>
      </xdr:nvSpPr>
      <xdr:spPr>
        <a:xfrm>
          <a:off x="6228897" y="40875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14</xdr:row>
      <xdr:rowOff>233589</xdr:rowOff>
    </xdr:from>
    <xdr:ext cx="65" cy="17222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7219E54-7B43-4B70-A875-0D58475CF4FD}"/>
            </a:ext>
          </a:extLst>
        </xdr:cNvPr>
        <xdr:cNvSpPr txBox="1"/>
      </xdr:nvSpPr>
      <xdr:spPr>
        <a:xfrm>
          <a:off x="6228897" y="41828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14</xdr:row>
      <xdr:rowOff>138339</xdr:rowOff>
    </xdr:from>
    <xdr:ext cx="65" cy="17222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5E2A87D-8EDE-419C-94B6-CA2A2F1D76BA}"/>
            </a:ext>
          </a:extLst>
        </xdr:cNvPr>
        <xdr:cNvSpPr txBox="1"/>
      </xdr:nvSpPr>
      <xdr:spPr>
        <a:xfrm>
          <a:off x="6228897" y="40875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16</xdr:row>
      <xdr:rowOff>239940</xdr:rowOff>
    </xdr:from>
    <xdr:ext cx="65" cy="172227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3530B7D-B3DB-42DA-9A2E-25515BDD89CA}"/>
            </a:ext>
          </a:extLst>
        </xdr:cNvPr>
        <xdr:cNvSpPr txBox="1"/>
      </xdr:nvSpPr>
      <xdr:spPr>
        <a:xfrm>
          <a:off x="6228897" y="4863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17</xdr:row>
      <xdr:rowOff>144689</xdr:rowOff>
    </xdr:from>
    <xdr:ext cx="65" cy="172227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BAE0047-BE22-41CE-A744-1757A20E87ED}"/>
            </a:ext>
          </a:extLst>
        </xdr:cNvPr>
        <xdr:cNvSpPr txBox="1"/>
      </xdr:nvSpPr>
      <xdr:spPr>
        <a:xfrm>
          <a:off x="6228897" y="51081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17</xdr:row>
      <xdr:rowOff>144689</xdr:rowOff>
    </xdr:from>
    <xdr:ext cx="65" cy="17222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5D39ABA-1753-4798-9556-ACCE3861FC69}"/>
            </a:ext>
          </a:extLst>
        </xdr:cNvPr>
        <xdr:cNvSpPr txBox="1"/>
      </xdr:nvSpPr>
      <xdr:spPr>
        <a:xfrm>
          <a:off x="6228897" y="51081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17</xdr:row>
      <xdr:rowOff>144689</xdr:rowOff>
    </xdr:from>
    <xdr:ext cx="65" cy="172227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402E096-CBA8-4518-B615-F166D8DAE7F8}"/>
            </a:ext>
          </a:extLst>
        </xdr:cNvPr>
        <xdr:cNvSpPr txBox="1"/>
      </xdr:nvSpPr>
      <xdr:spPr>
        <a:xfrm>
          <a:off x="6228897" y="51081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36</xdr:col>
      <xdr:colOff>13608</xdr:colOff>
      <xdr:row>17</xdr:row>
      <xdr:rowOff>144689</xdr:rowOff>
    </xdr:from>
    <xdr:ext cx="65" cy="172227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C6F0C100-95C1-42FC-8242-DA2DB86BF3FA}"/>
            </a:ext>
          </a:extLst>
        </xdr:cNvPr>
        <xdr:cNvSpPr txBox="1"/>
      </xdr:nvSpPr>
      <xdr:spPr>
        <a:xfrm>
          <a:off x="6228897" y="51081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410696</xdr:colOff>
      <xdr:row>4</xdr:row>
      <xdr:rowOff>276227</xdr:rowOff>
    </xdr:from>
    <xdr:to>
      <xdr:col>23</xdr:col>
      <xdr:colOff>8404</xdr:colOff>
      <xdr:row>45</xdr:row>
      <xdr:rowOff>40823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242232" y="929370"/>
          <a:ext cx="12551708" cy="931681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7965270" y="968188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14</xdr:col>
      <xdr:colOff>1382406</xdr:colOff>
      <xdr:row>20</xdr:row>
      <xdr:rowOff>170077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5203181" y="5180227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110681"/>
            <a:gd name="adj6" fmla="val -2709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  <xdr:oneCellAnchor>
    <xdr:from>
      <xdr:col>19</xdr:col>
      <xdr:colOff>161073</xdr:colOff>
      <xdr:row>6</xdr:row>
      <xdr:rowOff>78468</xdr:rowOff>
    </xdr:from>
    <xdr:ext cx="4216346" cy="47942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373CC17E-8579-49BE-9E35-DA6268FF940A}"/>
            </a:ext>
          </a:extLst>
        </xdr:cNvPr>
        <xdr:cNvSpPr/>
      </xdr:nvSpPr>
      <xdr:spPr>
        <a:xfrm>
          <a:off x="20993609" y="1330325"/>
          <a:ext cx="4216346" cy="479426"/>
        </a:xfrm>
        <a:prstGeom prst="borderCallout2">
          <a:avLst>
            <a:gd name="adj1" fmla="val 74039"/>
            <a:gd name="adj2" fmla="val -2154"/>
            <a:gd name="adj3" fmla="val 124916"/>
            <a:gd name="adj4" fmla="val -11646"/>
            <a:gd name="adj5" fmla="val 128873"/>
            <a:gd name="adj6" fmla="val -35425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本取り組み内容に係る見積書の件数を入力してください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1119923</xdr:colOff>
      <xdr:row>13</xdr:row>
      <xdr:rowOff>102509</xdr:rowOff>
    </xdr:from>
    <xdr:ext cx="3016649" cy="479426"/>
    <xdr:sp macro="" textlink="">
      <xdr:nvSpPr>
        <xdr:cNvPr id="6" name="線吹き出し 2 (枠付き) 3">
          <a:extLst>
            <a:ext uri="{FF2B5EF4-FFF2-40B4-BE49-F238E27FC236}">
              <a16:creationId xmlns:a16="http://schemas.microsoft.com/office/drawing/2014/main" id="{C0A9E99A-7270-40E9-A436-8C4DCCA6F2CD}"/>
            </a:ext>
          </a:extLst>
        </xdr:cNvPr>
        <xdr:cNvSpPr/>
      </xdr:nvSpPr>
      <xdr:spPr>
        <a:xfrm>
          <a:off x="21952459" y="3640366"/>
          <a:ext cx="3016649" cy="479426"/>
        </a:xfrm>
        <a:prstGeom prst="borderCallout2">
          <a:avLst>
            <a:gd name="adj1" fmla="val -39490"/>
            <a:gd name="adj2" fmla="val 38186"/>
            <a:gd name="adj3" fmla="val -96465"/>
            <a:gd name="adj4" fmla="val 38699"/>
            <a:gd name="adj5" fmla="val -242934"/>
            <a:gd name="adj6" fmla="val 2085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発行元の事業者名を入力してください。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10806</xdr:colOff>
      <xdr:row>20</xdr:row>
      <xdr:rowOff>84352</xdr:rowOff>
    </xdr:from>
    <xdr:ext cx="3960000" cy="518192"/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7F50DFA1-0CC0-4D47-AB32-0AB051A138BF}"/>
            </a:ext>
          </a:extLst>
        </xdr:cNvPr>
        <xdr:cNvSpPr/>
      </xdr:nvSpPr>
      <xdr:spPr>
        <a:xfrm>
          <a:off x="20813406" y="5094502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90462"/>
            <a:gd name="adj6" fmla="val -29022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プルダウンで該当種類がない場合は直接入力できます</a:t>
          </a:r>
        </a:p>
      </xdr:txBody>
    </xdr:sp>
    <xdr:clientData/>
  </xdr:oneCellAnchor>
  <xdr:twoCellAnchor>
    <xdr:from>
      <xdr:col>15</xdr:col>
      <xdr:colOff>1047750</xdr:colOff>
      <xdr:row>26</xdr:row>
      <xdr:rowOff>158749</xdr:rowOff>
    </xdr:from>
    <xdr:to>
      <xdr:col>19</xdr:col>
      <xdr:colOff>1320800</xdr:colOff>
      <xdr:row>31</xdr:row>
      <xdr:rowOff>123824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87920A9-AFA8-901C-0631-8557D7A24249}"/>
            </a:ext>
          </a:extLst>
        </xdr:cNvPr>
        <xdr:cNvSpPr/>
      </xdr:nvSpPr>
      <xdr:spPr>
        <a:xfrm>
          <a:off x="16440150" y="6426199"/>
          <a:ext cx="5683250" cy="10128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見積書に記載されている順番に入力してください。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410696</xdr:colOff>
      <xdr:row>5</xdr:row>
      <xdr:rowOff>276226</xdr:rowOff>
    </xdr:from>
    <xdr:to>
      <xdr:col>22</xdr:col>
      <xdr:colOff>340178</xdr:colOff>
      <xdr:row>46</xdr:row>
      <xdr:rowOff>78441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A1E7A2-C3E9-49FD-991C-7AC2665E1E17}"/>
            </a:ext>
          </a:extLst>
        </xdr:cNvPr>
        <xdr:cNvSpPr/>
      </xdr:nvSpPr>
      <xdr:spPr>
        <a:xfrm>
          <a:off x="13337482" y="1092655"/>
          <a:ext cx="12216732" cy="9245572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5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15843B-06DB-4F4A-9BAF-F18D68A0ECA0}"/>
            </a:ext>
          </a:extLst>
        </xdr:cNvPr>
        <xdr:cNvSpPr/>
      </xdr:nvSpPr>
      <xdr:spPr bwMode="auto">
        <a:xfrm>
          <a:off x="19003495" y="683559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15</xdr:col>
      <xdr:colOff>717471</xdr:colOff>
      <xdr:row>21</xdr:row>
      <xdr:rowOff>138327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D23391B6-4CE3-485F-9A67-1E1B15E70E3A}"/>
            </a:ext>
          </a:extLst>
        </xdr:cNvPr>
        <xdr:cNvSpPr/>
      </xdr:nvSpPr>
      <xdr:spPr>
        <a:xfrm>
          <a:off x="16229614" y="5159363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88624"/>
            <a:gd name="adj6" fmla="val -3623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  <xdr:oneCellAnchor>
    <xdr:from>
      <xdr:col>19</xdr:col>
      <xdr:colOff>172038</xdr:colOff>
      <xdr:row>7</xdr:row>
      <xdr:rowOff>380999</xdr:rowOff>
    </xdr:from>
    <xdr:ext cx="4216346" cy="479426"/>
    <xdr:sp macro="" textlink="">
      <xdr:nvSpPr>
        <xdr:cNvPr id="6" name="線吹き出し 2 (枠付き) 3">
          <a:extLst>
            <a:ext uri="{FF2B5EF4-FFF2-40B4-BE49-F238E27FC236}">
              <a16:creationId xmlns:a16="http://schemas.microsoft.com/office/drawing/2014/main" id="{18846B8B-3200-4D09-B2E9-0FACA8222ED5}"/>
            </a:ext>
          </a:extLst>
        </xdr:cNvPr>
        <xdr:cNvSpPr/>
      </xdr:nvSpPr>
      <xdr:spPr>
        <a:xfrm>
          <a:off x="21154252" y="1796142"/>
          <a:ext cx="4216346" cy="479426"/>
        </a:xfrm>
        <a:prstGeom prst="borderCallout2">
          <a:avLst>
            <a:gd name="adj1" fmla="val 74039"/>
            <a:gd name="adj2" fmla="val -2154"/>
            <a:gd name="adj3" fmla="val 28417"/>
            <a:gd name="adj4" fmla="val -8741"/>
            <a:gd name="adj5" fmla="val 29536"/>
            <a:gd name="adj6" fmla="val -37684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本取り組み内容に係る見積書の件数を入力してください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15</xdr:col>
      <xdr:colOff>1093240</xdr:colOff>
      <xdr:row>15</xdr:row>
      <xdr:rowOff>47172</xdr:rowOff>
    </xdr:from>
    <xdr:ext cx="3016649" cy="479426"/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4AEC715-3049-444E-9590-51D16508E5A2}"/>
            </a:ext>
          </a:extLst>
        </xdr:cNvPr>
        <xdr:cNvSpPr/>
      </xdr:nvSpPr>
      <xdr:spPr>
        <a:xfrm>
          <a:off x="15979454" y="3503386"/>
          <a:ext cx="3016649" cy="479426"/>
        </a:xfrm>
        <a:prstGeom prst="borderCallout2">
          <a:avLst>
            <a:gd name="adj1" fmla="val -39490"/>
            <a:gd name="adj2" fmla="val 38186"/>
            <a:gd name="adj3" fmla="val -96465"/>
            <a:gd name="adj4" fmla="val 38699"/>
            <a:gd name="adj5" fmla="val -203199"/>
            <a:gd name="adj6" fmla="val 58920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発行元の事業者名を入力してください。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13606</xdr:colOff>
      <xdr:row>20</xdr:row>
      <xdr:rowOff>190500</xdr:rowOff>
    </xdr:from>
    <xdr:ext cx="3960000" cy="518192"/>
    <xdr:sp macro="" textlink="">
      <xdr:nvSpPr>
        <xdr:cNvPr id="8" name="線吹き出し 2 (枠付き) 3">
          <a:extLst>
            <a:ext uri="{FF2B5EF4-FFF2-40B4-BE49-F238E27FC236}">
              <a16:creationId xmlns:a16="http://schemas.microsoft.com/office/drawing/2014/main" id="{B314642E-03CA-4064-8068-A870D9EC89F5}"/>
            </a:ext>
          </a:extLst>
        </xdr:cNvPr>
        <xdr:cNvSpPr/>
      </xdr:nvSpPr>
      <xdr:spPr>
        <a:xfrm>
          <a:off x="20941392" y="5007429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90462"/>
            <a:gd name="adj6" fmla="val -29022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プルダウンで該当種類がない場合は直接入力できます</a:t>
          </a:r>
        </a:p>
      </xdr:txBody>
    </xdr:sp>
    <xdr:clientData/>
  </xdr:oneCellAnchor>
  <xdr:twoCellAnchor>
    <xdr:from>
      <xdr:col>15</xdr:col>
      <xdr:colOff>1901824</xdr:colOff>
      <xdr:row>28</xdr:row>
      <xdr:rowOff>136071</xdr:rowOff>
    </xdr:from>
    <xdr:to>
      <xdr:col>21</xdr:col>
      <xdr:colOff>245034</xdr:colOff>
      <xdr:row>33</xdr:row>
      <xdr:rowOff>138820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2212735-BF36-4693-AB89-BF9CC71BAAE7}"/>
            </a:ext>
          </a:extLst>
        </xdr:cNvPr>
        <xdr:cNvSpPr/>
      </xdr:nvSpPr>
      <xdr:spPr>
        <a:xfrm>
          <a:off x="17413967" y="6585857"/>
          <a:ext cx="5677460" cy="102328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見積書に記載されている順番に入力してください。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407521</xdr:colOff>
      <xdr:row>4</xdr:row>
      <xdr:rowOff>273051</xdr:rowOff>
    </xdr:from>
    <xdr:to>
      <xdr:col>23</xdr:col>
      <xdr:colOff>11579</xdr:colOff>
      <xdr:row>45</xdr:row>
      <xdr:rowOff>78441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E60510-723F-43D9-8955-59EC4887B88C}"/>
            </a:ext>
          </a:extLst>
        </xdr:cNvPr>
        <xdr:cNvSpPr/>
      </xdr:nvSpPr>
      <xdr:spPr>
        <a:xfrm>
          <a:off x="12697946" y="923926"/>
          <a:ext cx="11999258" cy="924149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65C2E0B-43F9-47C3-BD51-20EDDE4886A9}"/>
            </a:ext>
          </a:extLst>
        </xdr:cNvPr>
        <xdr:cNvSpPr/>
      </xdr:nvSpPr>
      <xdr:spPr bwMode="auto">
        <a:xfrm>
          <a:off x="19003495" y="683559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15</xdr:col>
      <xdr:colOff>37113</xdr:colOff>
      <xdr:row>20</xdr:row>
      <xdr:rowOff>192755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4A2BDF74-1DCB-4318-ACA1-A44159D78327}"/>
            </a:ext>
          </a:extLst>
        </xdr:cNvPr>
        <xdr:cNvSpPr/>
      </xdr:nvSpPr>
      <xdr:spPr>
        <a:xfrm>
          <a:off x="15481220" y="5132148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104379"/>
            <a:gd name="adj6" fmla="val -26961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  <xdr:oneCellAnchor>
    <xdr:from>
      <xdr:col>19</xdr:col>
      <xdr:colOff>21453</xdr:colOff>
      <xdr:row>6</xdr:row>
      <xdr:rowOff>136071</xdr:rowOff>
    </xdr:from>
    <xdr:ext cx="4216346" cy="479426"/>
    <xdr:sp macro="" textlink="">
      <xdr:nvSpPr>
        <xdr:cNvPr id="6" name="線吹き出し 2 (枠付き) 3">
          <a:extLst>
            <a:ext uri="{FF2B5EF4-FFF2-40B4-BE49-F238E27FC236}">
              <a16:creationId xmlns:a16="http://schemas.microsoft.com/office/drawing/2014/main" id="{1E5E64D6-91C4-479C-B4ED-FE86A61FA9E3}"/>
            </a:ext>
          </a:extLst>
        </xdr:cNvPr>
        <xdr:cNvSpPr/>
      </xdr:nvSpPr>
      <xdr:spPr>
        <a:xfrm>
          <a:off x="20881203" y="1387928"/>
          <a:ext cx="4216346" cy="479426"/>
        </a:xfrm>
        <a:prstGeom prst="borderCallout2">
          <a:avLst>
            <a:gd name="adj1" fmla="val 74039"/>
            <a:gd name="adj2" fmla="val -2154"/>
            <a:gd name="adj3" fmla="val 116402"/>
            <a:gd name="adj4" fmla="val -14228"/>
            <a:gd name="adj5" fmla="val 117520"/>
            <a:gd name="adj6" fmla="val -31875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本取り組み内容に係る見積書の件数を入力してください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1304607</xdr:colOff>
      <xdr:row>12</xdr:row>
      <xdr:rowOff>149680</xdr:rowOff>
    </xdr:from>
    <xdr:ext cx="3016649" cy="479426"/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9A20620-68F5-4537-9AC5-650C2F677559}"/>
            </a:ext>
          </a:extLst>
        </xdr:cNvPr>
        <xdr:cNvSpPr/>
      </xdr:nvSpPr>
      <xdr:spPr>
        <a:xfrm>
          <a:off x="22164357" y="3456216"/>
          <a:ext cx="3016649" cy="479426"/>
        </a:xfrm>
        <a:prstGeom prst="borderCallout2">
          <a:avLst>
            <a:gd name="adj1" fmla="val -39490"/>
            <a:gd name="adj2" fmla="val 38186"/>
            <a:gd name="adj3" fmla="val -96465"/>
            <a:gd name="adj4" fmla="val 38699"/>
            <a:gd name="adj5" fmla="val -183332"/>
            <a:gd name="adj6" fmla="val -60162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発行元の事業者名を入力してください。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54429</xdr:colOff>
      <xdr:row>20</xdr:row>
      <xdr:rowOff>122464</xdr:rowOff>
    </xdr:from>
    <xdr:ext cx="3960000" cy="518192"/>
    <xdr:sp macro="" textlink="">
      <xdr:nvSpPr>
        <xdr:cNvPr id="8" name="線吹き出し 2 (枠付き) 3">
          <a:extLst>
            <a:ext uri="{FF2B5EF4-FFF2-40B4-BE49-F238E27FC236}">
              <a16:creationId xmlns:a16="http://schemas.microsoft.com/office/drawing/2014/main" id="{C52D5F4A-67EE-4528-AF96-3675E22FD009}"/>
            </a:ext>
          </a:extLst>
        </xdr:cNvPr>
        <xdr:cNvSpPr/>
      </xdr:nvSpPr>
      <xdr:spPr>
        <a:xfrm>
          <a:off x="20914179" y="5061857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90462"/>
            <a:gd name="adj6" fmla="val -29022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プルダウンで該当種類がない場合は直接入力できます</a:t>
          </a:r>
        </a:p>
      </xdr:txBody>
    </xdr:sp>
    <xdr:clientData/>
  </xdr:oneCellAnchor>
  <xdr:twoCellAnchor>
    <xdr:from>
      <xdr:col>15</xdr:col>
      <xdr:colOff>1547506</xdr:colOff>
      <xdr:row>29</xdr:row>
      <xdr:rowOff>2255</xdr:rowOff>
    </xdr:from>
    <xdr:to>
      <xdr:col>20</xdr:col>
      <xdr:colOff>387830</xdr:colOff>
      <xdr:row>34</xdr:row>
      <xdr:rowOff>8178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50DE8BF-AF23-48A4-A902-3D9C99C17945}"/>
            </a:ext>
          </a:extLst>
        </xdr:cNvPr>
        <xdr:cNvSpPr/>
      </xdr:nvSpPr>
      <xdr:spPr>
        <a:xfrm>
          <a:off x="16991613" y="6778612"/>
          <a:ext cx="5671110" cy="102645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見積書に記載されている順番に入力してください。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410696</xdr:colOff>
      <xdr:row>4</xdr:row>
      <xdr:rowOff>276226</xdr:rowOff>
    </xdr:from>
    <xdr:to>
      <xdr:col>23</xdr:col>
      <xdr:colOff>8404</xdr:colOff>
      <xdr:row>45</xdr:row>
      <xdr:rowOff>78441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7DD725-12A1-4885-987F-FD67B0C85318}"/>
            </a:ext>
          </a:extLst>
        </xdr:cNvPr>
        <xdr:cNvSpPr/>
      </xdr:nvSpPr>
      <xdr:spPr>
        <a:xfrm>
          <a:off x="13255839" y="929369"/>
          <a:ext cx="12606136" cy="932721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A710058-90CF-4248-BFC4-65F9786032FC}"/>
            </a:ext>
          </a:extLst>
        </xdr:cNvPr>
        <xdr:cNvSpPr/>
      </xdr:nvSpPr>
      <xdr:spPr bwMode="auto">
        <a:xfrm>
          <a:off x="19003495" y="683559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15</xdr:col>
      <xdr:colOff>839934</xdr:colOff>
      <xdr:row>21</xdr:row>
      <xdr:rowOff>97506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EAA8E83B-7948-4FE8-87E1-F7E21FE739B0}"/>
            </a:ext>
          </a:extLst>
        </xdr:cNvPr>
        <xdr:cNvSpPr/>
      </xdr:nvSpPr>
      <xdr:spPr>
        <a:xfrm>
          <a:off x="16270434" y="5241006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88624"/>
            <a:gd name="adj6" fmla="val -3623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  <xdr:oneCellAnchor>
    <xdr:from>
      <xdr:col>18</xdr:col>
      <xdr:colOff>804318</xdr:colOff>
      <xdr:row>5</xdr:row>
      <xdr:rowOff>285750</xdr:rowOff>
    </xdr:from>
    <xdr:ext cx="4216346" cy="47942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080A51BC-DAE2-43B3-B155-E7A9639C8541}"/>
            </a:ext>
          </a:extLst>
        </xdr:cNvPr>
        <xdr:cNvSpPr/>
      </xdr:nvSpPr>
      <xdr:spPr>
        <a:xfrm>
          <a:off x="20162293" y="1219200"/>
          <a:ext cx="4216346" cy="479426"/>
        </a:xfrm>
        <a:prstGeom prst="borderCallout2">
          <a:avLst>
            <a:gd name="adj1" fmla="val 74039"/>
            <a:gd name="adj2" fmla="val -2154"/>
            <a:gd name="adj3" fmla="val 124916"/>
            <a:gd name="adj4" fmla="val -11646"/>
            <a:gd name="adj5" fmla="val 131711"/>
            <a:gd name="adj6" fmla="val -2864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本取り組み内容に係る見積書の件数を入力してください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15</xdr:col>
      <xdr:colOff>905917</xdr:colOff>
      <xdr:row>13</xdr:row>
      <xdr:rowOff>166462</xdr:rowOff>
    </xdr:from>
    <xdr:ext cx="3016649" cy="479426"/>
    <xdr:sp macro="" textlink="">
      <xdr:nvSpPr>
        <xdr:cNvPr id="6" name="線吹き出し 2 (枠付き) 3">
          <a:extLst>
            <a:ext uri="{FF2B5EF4-FFF2-40B4-BE49-F238E27FC236}">
              <a16:creationId xmlns:a16="http://schemas.microsoft.com/office/drawing/2014/main" id="{C04562C3-1206-4979-B5B7-406863F0916C}"/>
            </a:ext>
          </a:extLst>
        </xdr:cNvPr>
        <xdr:cNvSpPr/>
      </xdr:nvSpPr>
      <xdr:spPr>
        <a:xfrm>
          <a:off x="15771267" y="3420837"/>
          <a:ext cx="3016649" cy="479426"/>
        </a:xfrm>
        <a:prstGeom prst="borderCallout2">
          <a:avLst>
            <a:gd name="adj1" fmla="val -39490"/>
            <a:gd name="adj2" fmla="val 38186"/>
            <a:gd name="adj3" fmla="val -96465"/>
            <a:gd name="adj4" fmla="val 38699"/>
            <a:gd name="adj5" fmla="val -203199"/>
            <a:gd name="adj6" fmla="val 58920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発行元の事業者名を入力してください。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13607</xdr:colOff>
      <xdr:row>14</xdr:row>
      <xdr:rowOff>176893</xdr:rowOff>
    </xdr:from>
    <xdr:ext cx="3960000" cy="518192"/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C1C84117-7AF7-44F7-A717-7F4C2293F59C}"/>
            </a:ext>
          </a:extLst>
        </xdr:cNvPr>
        <xdr:cNvSpPr/>
      </xdr:nvSpPr>
      <xdr:spPr>
        <a:xfrm>
          <a:off x="20859750" y="3891643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90462"/>
            <a:gd name="adj6" fmla="val -29022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プルダウンで該当種類がない場合は直接入力できます</a:t>
          </a:r>
        </a:p>
      </xdr:txBody>
    </xdr:sp>
    <xdr:clientData/>
  </xdr:oneCellAnchor>
  <xdr:twoCellAnchor>
    <xdr:from>
      <xdr:col>15</xdr:col>
      <xdr:colOff>1673678</xdr:colOff>
      <xdr:row>27</xdr:row>
      <xdr:rowOff>27214</xdr:rowOff>
    </xdr:from>
    <xdr:to>
      <xdr:col>20</xdr:col>
      <xdr:colOff>517177</xdr:colOff>
      <xdr:row>32</xdr:row>
      <xdr:rowOff>29962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187CB92-4F1C-4737-A678-92C13A558144}"/>
            </a:ext>
          </a:extLst>
        </xdr:cNvPr>
        <xdr:cNvSpPr/>
      </xdr:nvSpPr>
      <xdr:spPr>
        <a:xfrm>
          <a:off x="17104178" y="6395357"/>
          <a:ext cx="5674285" cy="102328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見積書に記載されている順番に入力してください。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21772</xdr:colOff>
      <xdr:row>1</xdr:row>
      <xdr:rowOff>131271</xdr:rowOff>
    </xdr:from>
    <xdr:to>
      <xdr:col>46</xdr:col>
      <xdr:colOff>413657</xdr:colOff>
      <xdr:row>24</xdr:row>
      <xdr:rowOff>43544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636829" y="370757"/>
          <a:ext cx="11789228" cy="663964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31</xdr:col>
      <xdr:colOff>258055</xdr:colOff>
      <xdr:row>0</xdr:row>
      <xdr:rowOff>147417</xdr:rowOff>
    </xdr:from>
    <xdr:ext cx="1706535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4453026" y="147417"/>
          <a:ext cx="1706535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39</xdr:col>
      <xdr:colOff>84818</xdr:colOff>
      <xdr:row>6</xdr:row>
      <xdr:rowOff>136071</xdr:rowOff>
    </xdr:from>
    <xdr:ext cx="2551792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B518C420-2C4C-4A27-8AFB-828E627E704D}"/>
            </a:ext>
          </a:extLst>
        </xdr:cNvPr>
        <xdr:cNvSpPr/>
      </xdr:nvSpPr>
      <xdr:spPr>
        <a:xfrm>
          <a:off x="19855997" y="1905000"/>
          <a:ext cx="2551792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134577"/>
            <a:gd name="adj6" fmla="val -48906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プルダウンより選択して下さい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D42" sqref="D42"/>
    </sheetView>
  </sheetViews>
  <sheetFormatPr defaultRowHeight="13" x14ac:dyDescent="0.55000000000000004"/>
  <cols>
    <col min="1" max="1" width="27.58203125" style="12" bestFit="1" customWidth="1"/>
    <col min="2" max="3" width="8.6640625" style="12"/>
    <col min="4" max="4" width="27.5" style="12" bestFit="1" customWidth="1"/>
    <col min="5" max="16384" width="8.6640625" style="12"/>
  </cols>
  <sheetData>
    <row r="1" spans="1:6" x14ac:dyDescent="0.55000000000000004">
      <c r="A1" s="11" t="s">
        <v>107</v>
      </c>
      <c r="D1" s="13" t="s">
        <v>74</v>
      </c>
      <c r="F1" s="14" t="s">
        <v>55</v>
      </c>
    </row>
    <row r="2" spans="1:6" ht="24" x14ac:dyDescent="0.55000000000000004">
      <c r="A2" s="15" t="s">
        <v>108</v>
      </c>
      <c r="D2" s="16" t="s">
        <v>96</v>
      </c>
      <c r="F2" s="17" t="s">
        <v>31</v>
      </c>
    </row>
    <row r="3" spans="1:6" x14ac:dyDescent="0.55000000000000004">
      <c r="A3" s="15" t="s">
        <v>109</v>
      </c>
      <c r="D3" s="19" t="s">
        <v>97</v>
      </c>
      <c r="F3" s="17" t="s">
        <v>32</v>
      </c>
    </row>
    <row r="4" spans="1:6" x14ac:dyDescent="0.55000000000000004">
      <c r="A4" s="15" t="s">
        <v>110</v>
      </c>
      <c r="D4" s="19" t="s">
        <v>98</v>
      </c>
      <c r="F4" s="17" t="s">
        <v>33</v>
      </c>
    </row>
    <row r="5" spans="1:6" x14ac:dyDescent="0.55000000000000004">
      <c r="A5" s="15" t="s">
        <v>111</v>
      </c>
      <c r="D5" s="19" t="s">
        <v>99</v>
      </c>
      <c r="F5" s="17" t="s">
        <v>34</v>
      </c>
    </row>
    <row r="6" spans="1:6" x14ac:dyDescent="0.55000000000000004">
      <c r="A6" s="18"/>
      <c r="D6" s="19" t="s">
        <v>100</v>
      </c>
      <c r="F6" s="17" t="s">
        <v>35</v>
      </c>
    </row>
    <row r="7" spans="1:6" x14ac:dyDescent="0.55000000000000004">
      <c r="A7" s="18"/>
      <c r="D7" s="18" t="s">
        <v>101</v>
      </c>
      <c r="F7" s="17" t="s">
        <v>36</v>
      </c>
    </row>
    <row r="8" spans="1:6" x14ac:dyDescent="0.55000000000000004">
      <c r="A8" s="18"/>
      <c r="D8" s="18" t="s">
        <v>73</v>
      </c>
      <c r="F8" s="17" t="s">
        <v>37</v>
      </c>
    </row>
    <row r="9" spans="1:6" x14ac:dyDescent="0.55000000000000004">
      <c r="A9" s="18"/>
      <c r="F9" s="17" t="s">
        <v>5</v>
      </c>
    </row>
    <row r="10" spans="1:6" x14ac:dyDescent="0.55000000000000004">
      <c r="A10" s="18"/>
      <c r="D10" s="16" t="s">
        <v>102</v>
      </c>
      <c r="F10" s="17" t="s">
        <v>191</v>
      </c>
    </row>
    <row r="11" spans="1:6" x14ac:dyDescent="0.55000000000000004">
      <c r="A11" s="18"/>
      <c r="D11" s="17" t="s">
        <v>103</v>
      </c>
      <c r="F11" s="17" t="s">
        <v>38</v>
      </c>
    </row>
    <row r="12" spans="1:6" x14ac:dyDescent="0.55000000000000004">
      <c r="D12" s="17" t="s">
        <v>104</v>
      </c>
      <c r="F12" s="17" t="s">
        <v>39</v>
      </c>
    </row>
    <row r="13" spans="1:6" x14ac:dyDescent="0.55000000000000004">
      <c r="A13" s="20"/>
      <c r="D13" s="12" t="s">
        <v>105</v>
      </c>
      <c r="F13" s="17" t="s">
        <v>40</v>
      </c>
    </row>
    <row r="14" spans="1:6" x14ac:dyDescent="0.55000000000000004">
      <c r="A14" s="18"/>
      <c r="D14" s="17" t="s">
        <v>106</v>
      </c>
      <c r="F14" s="17" t="s">
        <v>41</v>
      </c>
    </row>
    <row r="15" spans="1:6" x14ac:dyDescent="0.55000000000000004">
      <c r="A15" s="18"/>
      <c r="D15" s="18" t="s">
        <v>73</v>
      </c>
      <c r="F15" s="17" t="s">
        <v>42</v>
      </c>
    </row>
    <row r="16" spans="1:6" x14ac:dyDescent="0.55000000000000004">
      <c r="A16" s="18"/>
      <c r="F16" s="17" t="s">
        <v>43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109"/>
  <sheetViews>
    <sheetView showGridLines="0" topLeftCell="A5" zoomScale="70" zoomScaleNormal="70" workbookViewId="0">
      <selection activeCell="AE26" sqref="AE26"/>
    </sheetView>
  </sheetViews>
  <sheetFormatPr defaultColWidth="9" defaultRowHeight="13" x14ac:dyDescent="0.55000000000000004"/>
  <cols>
    <col min="1" max="1" width="0.6640625" style="1" customWidth="1"/>
    <col min="2" max="3" width="2.58203125" style="1" customWidth="1"/>
    <col min="4" max="6" width="3.58203125" style="1" customWidth="1"/>
    <col min="7" max="9" width="4.08203125" style="1" customWidth="1"/>
    <col min="10" max="26" width="3.58203125" style="1" customWidth="1"/>
    <col min="27" max="29" width="3.6640625" style="1" customWidth="1"/>
    <col min="30" max="30" width="2.9140625" style="1" customWidth="1"/>
    <col min="31" max="32" width="7.9140625" style="1" customWidth="1"/>
    <col min="33" max="16384" width="9" style="1"/>
  </cols>
  <sheetData>
    <row r="2" spans="2:28" ht="54.75" customHeight="1" x14ac:dyDescent="0.55000000000000004">
      <c r="B2" s="201" t="s">
        <v>89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4.25" customHeight="1" x14ac:dyDescent="0.55000000000000004">
      <c r="V3" s="10" t="s">
        <v>50</v>
      </c>
    </row>
    <row r="4" spans="2:28" ht="14.25" customHeight="1" x14ac:dyDescent="0.55000000000000004"/>
    <row r="5" spans="2:28" ht="23.25" customHeight="1" x14ac:dyDescent="0.55000000000000004">
      <c r="B5" s="6" t="s">
        <v>0</v>
      </c>
      <c r="C5" s="7"/>
      <c r="D5" s="7"/>
      <c r="E5" s="5"/>
      <c r="F5" s="5"/>
      <c r="G5" s="5"/>
      <c r="H5" s="5"/>
      <c r="I5" s="5"/>
      <c r="J5" s="5"/>
      <c r="K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2"/>
    </row>
    <row r="6" spans="2:28" ht="21" customHeight="1" x14ac:dyDescent="0.55000000000000004">
      <c r="B6" s="8"/>
      <c r="C6" s="5"/>
      <c r="D6" s="204" t="s">
        <v>45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3"/>
    </row>
    <row r="7" spans="2:28" ht="14.25" customHeight="1" x14ac:dyDescent="0.5500000000000000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8" ht="14.2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8" ht="24" customHeight="1" x14ac:dyDescent="0.55000000000000004">
      <c r="B9" s="9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2"/>
    </row>
    <row r="10" spans="2:28" ht="21" customHeight="1" x14ac:dyDescent="0.55000000000000004">
      <c r="B10" s="5"/>
      <c r="C10" s="5"/>
      <c r="D10" s="203" t="s">
        <v>2</v>
      </c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"/>
    </row>
    <row r="11" spans="2:28" ht="21" customHeight="1" x14ac:dyDescent="0.55000000000000004">
      <c r="B11" s="5"/>
      <c r="C11" s="5"/>
      <c r="D11" s="205" t="s">
        <v>3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"/>
    </row>
    <row r="12" spans="2:28" ht="21" customHeight="1" x14ac:dyDescent="0.55000000000000004">
      <c r="B12" s="2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2"/>
    </row>
    <row r="13" spans="2:28" ht="21" customHeight="1" x14ac:dyDescent="0.55000000000000004">
      <c r="B13" s="2"/>
      <c r="C13" s="5" t="s">
        <v>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</row>
    <row r="14" spans="2:28" ht="24" customHeight="1" x14ac:dyDescent="0.55000000000000004">
      <c r="B14" s="2"/>
      <c r="C14" s="2"/>
      <c r="D14" s="203" t="s">
        <v>44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"/>
    </row>
    <row r="30" spans="2:28" ht="24" customHeight="1" x14ac:dyDescent="0.55000000000000004">
      <c r="B30" s="2"/>
      <c r="C30" s="2"/>
      <c r="D30" s="203" t="s">
        <v>46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"/>
    </row>
    <row r="45" spans="2:28" ht="24" customHeight="1" x14ac:dyDescent="0.55000000000000004">
      <c r="B45" s="2"/>
      <c r="C45" s="2"/>
      <c r="D45" s="203" t="s">
        <v>47</v>
      </c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"/>
    </row>
    <row r="77" spans="2:28" ht="24" customHeight="1" x14ac:dyDescent="0.55000000000000004">
      <c r="B77" s="2"/>
      <c r="C77" s="2"/>
      <c r="D77" s="203" t="s">
        <v>48</v>
      </c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"/>
    </row>
    <row r="109" spans="2:28" ht="24" customHeight="1" x14ac:dyDescent="0.55000000000000004">
      <c r="B109" s="2"/>
      <c r="C109" s="2"/>
      <c r="D109" s="203" t="s">
        <v>49</v>
      </c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"/>
    </row>
  </sheetData>
  <mergeCells count="9">
    <mergeCell ref="B2:AB2"/>
    <mergeCell ref="D45:AA45"/>
    <mergeCell ref="D77:AA77"/>
    <mergeCell ref="D109:AA109"/>
    <mergeCell ref="D6:AA6"/>
    <mergeCell ref="D10:AA10"/>
    <mergeCell ref="D11:AA11"/>
    <mergeCell ref="D14:AA14"/>
    <mergeCell ref="D30:AA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2:AM61"/>
  <sheetViews>
    <sheetView showGridLines="0" tabSelected="1" zoomScale="70" zoomScaleNormal="70" zoomScaleSheetLayoutView="100" workbookViewId="0">
      <selection activeCell="K10" sqref="K10"/>
    </sheetView>
  </sheetViews>
  <sheetFormatPr defaultColWidth="8.08203125" defaultRowHeight="13" x14ac:dyDescent="0.55000000000000004"/>
  <cols>
    <col min="1" max="1" width="2.4140625" style="26" customWidth="1"/>
    <col min="2" max="2" width="1.5" style="26" customWidth="1"/>
    <col min="3" max="3" width="6.58203125" style="26" customWidth="1"/>
    <col min="4" max="4" width="13" style="26" customWidth="1"/>
    <col min="5" max="5" width="6" style="26" customWidth="1"/>
    <col min="6" max="6" width="6.5" style="26" customWidth="1"/>
    <col min="7" max="7" width="10.33203125" style="26" customWidth="1"/>
    <col min="8" max="8" width="4.75" style="26" customWidth="1"/>
    <col min="9" max="9" width="6" style="26" customWidth="1"/>
    <col min="10" max="10" width="6.25" style="26" customWidth="1"/>
    <col min="11" max="11" width="21.5" style="26" bestFit="1" customWidth="1"/>
    <col min="12" max="12" width="1.6640625" style="26" customWidth="1"/>
    <col min="13" max="13" width="16.08203125" style="26" customWidth="1"/>
    <col min="14" max="14" width="17.83203125" style="26" customWidth="1"/>
    <col min="15" max="15" width="11.1640625" style="26" hidden="1" customWidth="1"/>
    <col min="16" max="16" width="3.58203125" style="26" hidden="1" customWidth="1"/>
    <col min="17" max="18" width="12.58203125" style="26" hidden="1" customWidth="1"/>
    <col min="19" max="19" width="3.58203125" style="26" hidden="1" customWidth="1"/>
    <col min="20" max="21" width="12.58203125" style="26" hidden="1" customWidth="1"/>
    <col min="22" max="22" width="3.58203125" style="26" hidden="1" customWidth="1"/>
    <col min="23" max="24" width="12.58203125" style="26" hidden="1" customWidth="1"/>
    <col min="25" max="25" width="8.08203125" style="26"/>
    <col min="26" max="26" width="2.4140625" style="26" customWidth="1"/>
    <col min="27" max="27" width="1.5" style="26" customWidth="1"/>
    <col min="28" max="28" width="6.58203125" style="26" customWidth="1"/>
    <col min="29" max="29" width="13" style="26" customWidth="1"/>
    <col min="30" max="30" width="6.83203125" style="26" customWidth="1"/>
    <col min="31" max="31" width="7.08203125" style="26" customWidth="1"/>
    <col min="32" max="32" width="8.25" style="26" customWidth="1"/>
    <col min="33" max="33" width="4.1640625" style="26" customWidth="1"/>
    <col min="34" max="35" width="6.4140625" style="26" customWidth="1"/>
    <col min="36" max="36" width="21.5" style="26" customWidth="1"/>
    <col min="37" max="37" width="1.5" style="26" customWidth="1"/>
    <col min="38" max="38" width="19.1640625" style="26" customWidth="1"/>
    <col min="39" max="39" width="21.08203125" style="26" customWidth="1"/>
    <col min="40" max="16384" width="8.08203125" style="26"/>
  </cols>
  <sheetData>
    <row r="2" spans="2:38" s="22" customFormat="1" ht="21.65" customHeight="1" x14ac:dyDescent="0.55000000000000004">
      <c r="B2" s="246"/>
      <c r="C2" s="247"/>
      <c r="D2" s="21" t="s">
        <v>87</v>
      </c>
      <c r="E2" s="21"/>
      <c r="F2" s="21"/>
      <c r="G2" s="21"/>
      <c r="R2" s="23"/>
      <c r="S2" s="23"/>
      <c r="T2" s="23"/>
      <c r="U2" s="24"/>
      <c r="AA2" s="316"/>
      <c r="AB2" s="317"/>
      <c r="AC2" s="25" t="s">
        <v>87</v>
      </c>
      <c r="AD2" s="25"/>
      <c r="AE2" s="25"/>
      <c r="AF2" s="25"/>
    </row>
    <row r="3" spans="2:38" ht="18" customHeight="1" x14ac:dyDescent="0.55000000000000004">
      <c r="L3" s="27" t="s">
        <v>158</v>
      </c>
      <c r="O3" s="28" t="s">
        <v>80</v>
      </c>
      <c r="P3" s="29"/>
      <c r="Q3" s="30" t="s">
        <v>85</v>
      </c>
      <c r="R3" s="30" t="s">
        <v>81</v>
      </c>
      <c r="S3" s="29"/>
      <c r="T3" s="31" t="s">
        <v>86</v>
      </c>
      <c r="U3" s="31" t="s">
        <v>82</v>
      </c>
      <c r="V3" s="29"/>
      <c r="W3" s="32" t="s">
        <v>83</v>
      </c>
      <c r="X3" s="32" t="s">
        <v>84</v>
      </c>
    </row>
    <row r="5" spans="2:38" ht="18" customHeight="1" x14ac:dyDescent="0.55000000000000004">
      <c r="B5" s="33"/>
      <c r="C5" s="33"/>
      <c r="D5" s="97"/>
      <c r="E5" s="18" t="s">
        <v>51</v>
      </c>
      <c r="F5" s="18"/>
      <c r="G5" s="18"/>
      <c r="I5" s="33"/>
      <c r="J5" s="33"/>
      <c r="K5" s="33"/>
      <c r="N5" s="33"/>
      <c r="O5" s="33"/>
      <c r="AA5" s="33"/>
      <c r="AB5" s="33"/>
      <c r="AC5" s="34"/>
      <c r="AD5" s="99"/>
      <c r="AE5" s="99"/>
      <c r="AF5" s="99"/>
      <c r="AG5" s="18" t="s">
        <v>51</v>
      </c>
      <c r="AH5" s="33"/>
      <c r="AI5" s="33"/>
      <c r="AJ5" s="33"/>
    </row>
    <row r="6" spans="2:38" ht="18" customHeight="1" x14ac:dyDescent="0.55000000000000004">
      <c r="C6" s="35"/>
      <c r="D6" s="35" t="s">
        <v>121</v>
      </c>
      <c r="E6" s="35"/>
      <c r="F6" s="35"/>
      <c r="G6" s="35"/>
      <c r="H6" s="35"/>
      <c r="I6" s="35"/>
      <c r="J6" s="35"/>
      <c r="K6" s="35"/>
      <c r="L6" s="36"/>
      <c r="M6" s="35"/>
      <c r="N6" s="35"/>
      <c r="AB6" s="35"/>
      <c r="AC6" s="35" t="s">
        <v>88</v>
      </c>
      <c r="AD6" s="35"/>
      <c r="AE6" s="35"/>
      <c r="AF6" s="35"/>
      <c r="AG6" s="35"/>
      <c r="AH6" s="35"/>
      <c r="AI6" s="35"/>
      <c r="AJ6" s="35"/>
      <c r="AK6" s="36"/>
    </row>
    <row r="7" spans="2:38" ht="24" customHeight="1" x14ac:dyDescent="0.55000000000000004">
      <c r="C7" s="26" t="s">
        <v>76</v>
      </c>
      <c r="D7" s="18"/>
      <c r="E7" s="18"/>
      <c r="F7" s="18"/>
      <c r="G7" s="18"/>
      <c r="H7" s="18"/>
      <c r="I7" s="18"/>
      <c r="J7" s="18"/>
      <c r="AB7" s="18" t="s">
        <v>76</v>
      </c>
      <c r="AC7" s="18"/>
      <c r="AD7" s="18"/>
      <c r="AE7" s="18"/>
      <c r="AF7" s="18"/>
      <c r="AG7" s="18"/>
      <c r="AH7" s="18"/>
      <c r="AI7" s="18"/>
    </row>
    <row r="8" spans="2:38" ht="32" customHeight="1" x14ac:dyDescent="0.55000000000000004">
      <c r="C8" s="254" t="s">
        <v>52</v>
      </c>
      <c r="D8" s="254"/>
      <c r="E8" s="254"/>
      <c r="F8" s="254"/>
      <c r="G8" s="254"/>
      <c r="H8" s="254"/>
      <c r="I8" s="254"/>
      <c r="J8" s="254"/>
      <c r="K8" s="254"/>
      <c r="AB8" s="254" t="s">
        <v>52</v>
      </c>
      <c r="AC8" s="254"/>
      <c r="AD8" s="254"/>
      <c r="AE8" s="254"/>
      <c r="AF8" s="254"/>
      <c r="AG8" s="254"/>
      <c r="AH8" s="254"/>
      <c r="AI8" s="254"/>
      <c r="AJ8" s="254"/>
    </row>
    <row r="9" spans="2:38" ht="12" customHeight="1" thickBot="1" x14ac:dyDescent="0.6"/>
    <row r="10" spans="2:38" ht="28" customHeight="1" thickBot="1" x14ac:dyDescent="0.6">
      <c r="C10" s="261" t="s">
        <v>120</v>
      </c>
      <c r="D10" s="262"/>
      <c r="E10" s="275"/>
      <c r="F10" s="276"/>
      <c r="G10" s="276"/>
      <c r="H10" s="277"/>
      <c r="J10" s="37" t="s">
        <v>9</v>
      </c>
      <c r="K10" s="92"/>
      <c r="M10" s="38" t="s">
        <v>10</v>
      </c>
      <c r="AB10" s="261" t="s">
        <v>120</v>
      </c>
      <c r="AC10" s="262"/>
      <c r="AD10" s="278" t="s">
        <v>131</v>
      </c>
      <c r="AE10" s="331"/>
      <c r="AF10" s="331"/>
      <c r="AG10" s="332"/>
      <c r="AI10" s="142" t="s">
        <v>9</v>
      </c>
      <c r="AJ10" s="143" t="s">
        <v>91</v>
      </c>
      <c r="AL10" s="38" t="s">
        <v>10</v>
      </c>
    </row>
    <row r="11" spans="2:38" ht="25.5" customHeight="1" thickBot="1" x14ac:dyDescent="0.6">
      <c r="C11" s="261" t="s">
        <v>65</v>
      </c>
      <c r="D11" s="262"/>
      <c r="E11" s="266">
        <v>50000000</v>
      </c>
      <c r="F11" s="267"/>
      <c r="G11" s="267"/>
      <c r="H11" s="268"/>
      <c r="M11" s="188"/>
      <c r="AB11" s="261" t="s">
        <v>65</v>
      </c>
      <c r="AC11" s="262"/>
      <c r="AD11" s="293">
        <v>50000000</v>
      </c>
      <c r="AE11" s="294"/>
      <c r="AF11" s="294"/>
      <c r="AG11" s="295"/>
    </row>
    <row r="12" spans="2:38" ht="30" customHeight="1" thickBot="1" x14ac:dyDescent="0.6">
      <c r="C12" s="261" t="s">
        <v>155</v>
      </c>
      <c r="D12" s="262"/>
      <c r="E12" s="280"/>
      <c r="F12" s="281"/>
      <c r="G12" s="282" t="s">
        <v>156</v>
      </c>
      <c r="H12" s="283"/>
      <c r="I12" s="113"/>
      <c r="J12" s="112"/>
      <c r="K12" s="112"/>
      <c r="AB12" s="261" t="s">
        <v>155</v>
      </c>
      <c r="AC12" s="262"/>
      <c r="AD12" s="296">
        <v>1</v>
      </c>
      <c r="AE12" s="297"/>
      <c r="AF12" s="282" t="s">
        <v>156</v>
      </c>
      <c r="AG12" s="283"/>
      <c r="AH12" s="113"/>
      <c r="AI12" s="112"/>
      <c r="AJ12" s="112"/>
    </row>
    <row r="13" spans="2:38" ht="32.5" customHeight="1" x14ac:dyDescent="0.55000000000000004">
      <c r="C13" s="284" t="s">
        <v>53</v>
      </c>
      <c r="D13" s="285"/>
      <c r="E13" s="285"/>
      <c r="F13" s="285"/>
      <c r="G13" s="285"/>
      <c r="H13" s="286"/>
      <c r="I13" s="255" t="s">
        <v>54</v>
      </c>
      <c r="J13" s="256"/>
      <c r="K13" s="257"/>
      <c r="AB13" s="298" t="s">
        <v>53</v>
      </c>
      <c r="AC13" s="299"/>
      <c r="AD13" s="299"/>
      <c r="AE13" s="299"/>
      <c r="AF13" s="299"/>
      <c r="AG13" s="300"/>
      <c r="AH13" s="290" t="s">
        <v>54</v>
      </c>
      <c r="AI13" s="291"/>
      <c r="AJ13" s="292"/>
    </row>
    <row r="14" spans="2:38" ht="25.5" customHeight="1" thickBot="1" x14ac:dyDescent="0.6">
      <c r="C14" s="206" t="s">
        <v>57</v>
      </c>
      <c r="D14" s="118"/>
      <c r="E14" s="118"/>
      <c r="F14" s="118"/>
      <c r="G14" s="118"/>
      <c r="H14" s="119"/>
      <c r="I14" s="211" t="s">
        <v>159</v>
      </c>
      <c r="J14" s="212"/>
      <c r="K14" s="39" t="s">
        <v>56</v>
      </c>
      <c r="AB14" s="301" t="s">
        <v>57</v>
      </c>
      <c r="AC14" s="144"/>
      <c r="AD14" s="144"/>
      <c r="AE14" s="144"/>
      <c r="AF14" s="144"/>
      <c r="AG14" s="145"/>
      <c r="AH14" s="211" t="s">
        <v>159</v>
      </c>
      <c r="AI14" s="212"/>
      <c r="AJ14" s="39" t="s">
        <v>56</v>
      </c>
    </row>
    <row r="15" spans="2:38" ht="27" customHeight="1" x14ac:dyDescent="0.55000000000000004">
      <c r="C15" s="206"/>
      <c r="D15" s="258" t="s">
        <v>117</v>
      </c>
      <c r="E15" s="259"/>
      <c r="F15" s="259"/>
      <c r="G15" s="259"/>
      <c r="H15" s="260"/>
      <c r="I15" s="40" t="str">
        <f>IF('共通様式の２（試作開発や試験評価）'!D8="","",'共通様式の２（試作開発や試験評価）'!D8)</f>
        <v/>
      </c>
      <c r="J15" s="41" t="str">
        <f>IF('共通様式の２（試作開発や試験評価）'!D8="","","件")</f>
        <v/>
      </c>
      <c r="K15" s="125" t="str">
        <f>IF('共通様式の２（試作開発や試験評価）'!G43+'共通様式の２（試作開発や試験評価）'!G81+'共通様式の２（試作開発や試験評価）'!G119+'共通様式の２（試作開発や試験評価）'!G157+'共通様式の２（試作開発や試験評価）'!G195+'共通様式の２（試作開発や試験評価）'!G233+'共通様式の２（試作開発や試験評価）'!G271+'共通様式の２（試作開発や試験評価）'!G309+'共通様式の２（試作開発や試験評価）'!G347+'共通様式の２（試作開発や試験評価）'!G385=0,"",'共通様式の２（試作開発や試験評価）'!G43+'共通様式の２（試作開発や試験評価）'!G81+'共通様式の２（試作開発や試験評価）'!G119+'共通様式の２（試作開発や試験評価）'!G157+'共通様式の２（試作開発や試験評価）'!G195+'共通様式の２（試作開発や試験評価）'!G233+'共通様式の２（試作開発や試験評価）'!G271+'共通様式の２（試作開発や試験評価）'!G309+'共通様式の２（試作開発や試験評価）'!G347+'共通様式の２（試作開発や試験評価）'!G385)</f>
        <v/>
      </c>
      <c r="AB15" s="301"/>
      <c r="AC15" s="336" t="s">
        <v>117</v>
      </c>
      <c r="AD15" s="337"/>
      <c r="AE15" s="337"/>
      <c r="AF15" s="337"/>
      <c r="AG15" s="338"/>
      <c r="AH15" s="40">
        <v>2</v>
      </c>
      <c r="AI15" s="41" t="s">
        <v>166</v>
      </c>
      <c r="AJ15" s="125">
        <v>82750000</v>
      </c>
    </row>
    <row r="16" spans="2:38" ht="27" customHeight="1" x14ac:dyDescent="0.55000000000000004">
      <c r="C16" s="206"/>
      <c r="D16" s="263" t="s">
        <v>118</v>
      </c>
      <c r="E16" s="264"/>
      <c r="F16" s="264"/>
      <c r="G16" s="264"/>
      <c r="H16" s="265"/>
      <c r="I16" s="40" t="str">
        <f>IF('共通様式の２（事業化に向けた生産・量産）'!D9="","",'共通様式の２（事業化に向けた生産・量産）'!D9)</f>
        <v/>
      </c>
      <c r="J16" s="41" t="str">
        <f>IF(I16="","","件")</f>
        <v/>
      </c>
      <c r="K16" s="125" t="str">
        <f>IF('共通様式の２（事業化に向けた生産・量産）'!G44+'共通様式の２（事業化に向けた生産・量産）'!G82+'共通様式の２（事業化に向けた生産・量産）'!G120+'共通様式の２（事業化に向けた生産・量産）'!G158+'共通様式の２（事業化に向けた生産・量産）'!G196+'共通様式の２（事業化に向けた生産・量産）'!G234+'共通様式の２（事業化に向けた生産・量産）'!G272+'共通様式の２（事業化に向けた生産・量産）'!G310+'共通様式の２（事業化に向けた生産・量産）'!G348+'共通様式の２（事業化に向けた生産・量産）'!G386=0,"",'共通様式の２（事業化に向けた生産・量産）'!G44+'共通様式の２（事業化に向けた生産・量産）'!G82+'共通様式の２（事業化に向けた生産・量産）'!G120+'共通様式の２（事業化に向けた生産・量産）'!G158+'共通様式の２（事業化に向けた生産・量産）'!G196+'共通様式の２（事業化に向けた生産・量産）'!G234+'共通様式の２（事業化に向けた生産・量産）'!G272+'共通様式の２（事業化に向けた生産・量産）'!G310+'共通様式の２（事業化に向けた生産・量産）'!G348+'共通様式の２（事業化に向けた生産・量産）'!G386)</f>
        <v/>
      </c>
      <c r="AB16" s="301"/>
      <c r="AC16" s="287" t="s">
        <v>118</v>
      </c>
      <c r="AD16" s="288"/>
      <c r="AE16" s="288"/>
      <c r="AF16" s="288"/>
      <c r="AG16" s="289"/>
      <c r="AH16" s="40"/>
      <c r="AI16" s="41" t="s">
        <v>166</v>
      </c>
      <c r="AJ16" s="125"/>
    </row>
    <row r="17" spans="3:39" ht="27" customHeight="1" x14ac:dyDescent="0.55000000000000004">
      <c r="C17" s="206"/>
      <c r="D17" s="263" t="s">
        <v>115</v>
      </c>
      <c r="E17" s="264"/>
      <c r="F17" s="264"/>
      <c r="G17" s="264"/>
      <c r="H17" s="265"/>
      <c r="I17" s="40" t="str">
        <f>IF('共通様式の２（販売に向けたＰＲ）'!D8="","",'共通様式の２（販売に向けたＰＲ）'!D8)</f>
        <v/>
      </c>
      <c r="J17" s="41" t="str">
        <f>IF(I17="","","件")</f>
        <v/>
      </c>
      <c r="K17" s="125" t="str">
        <f>IF('共通様式の２（販売に向けたＰＲ）'!G43+'共通様式の２（販売に向けたＰＲ）'!G81+'共通様式の２（販売に向けたＰＲ）'!G119+'共通様式の２（販売に向けたＰＲ）'!G157+'共通様式の２（販売に向けたＰＲ）'!G195+'共通様式の２（販売に向けたＰＲ）'!G233+'共通様式の２（販売に向けたＰＲ）'!G271+'共通様式の２（販売に向けたＰＲ）'!G309+'共通様式の２（販売に向けたＰＲ）'!G347+'共通様式の２（販売に向けたＰＲ）'!G385=0,"",'共通様式の２（販売に向けたＰＲ）'!G43+'共通様式の２（販売に向けたＰＲ）'!G81+'共通様式の２（販売に向けたＰＲ）'!G119+'共通様式の２（販売に向けたＰＲ）'!G157+'共通様式の２（販売に向けたＰＲ）'!G195+'共通様式の２（販売に向けたＰＲ）'!G233+'共通様式の２（販売に向けたＰＲ）'!G271+'共通様式の２（販売に向けたＰＲ）'!G309+'共通様式の２（販売に向けたＰＲ）'!G347+'共通様式の２（販売に向けたＰＲ）'!G385)</f>
        <v/>
      </c>
      <c r="AB17" s="301"/>
      <c r="AC17" s="287" t="s">
        <v>115</v>
      </c>
      <c r="AD17" s="288"/>
      <c r="AE17" s="288"/>
      <c r="AF17" s="288"/>
      <c r="AG17" s="289"/>
      <c r="AH17" s="40">
        <v>1</v>
      </c>
      <c r="AI17" s="41" t="s">
        <v>166</v>
      </c>
      <c r="AJ17" s="125">
        <v>3650000</v>
      </c>
    </row>
    <row r="18" spans="3:39" ht="27" customHeight="1" thickBot="1" x14ac:dyDescent="0.6">
      <c r="C18" s="206"/>
      <c r="D18" s="263" t="s">
        <v>119</v>
      </c>
      <c r="E18" s="264"/>
      <c r="F18" s="264"/>
      <c r="G18" s="264"/>
      <c r="H18" s="265"/>
      <c r="I18" s="40" t="str">
        <f>IF('共通様式の２（ブランディング）'!D8="","",'共通様式の２（ブランディング）'!D8)</f>
        <v/>
      </c>
      <c r="J18" s="141" t="str">
        <f>IF(I18="","","件")</f>
        <v/>
      </c>
      <c r="K18" s="125" t="str">
        <f>IF('共通様式の２（ブランディング）'!G43+'共通様式の２（ブランディング）'!G81+'共通様式の２（ブランディング）'!G119+'共通様式の２（ブランディング）'!G157+'共通様式の２（ブランディング）'!G195+'共通様式の２（ブランディング）'!G233+'共通様式の２（ブランディング）'!G271+'共通様式の２（ブランディング）'!G309+'共通様式の２（ブランディング）'!G347+'共通様式の２（ブランディング）'!G385=0,"",'共通様式の２（ブランディング）'!G43+'共通様式の２（ブランディング）'!G81+'共通様式の２（ブランディング）'!G119+'共通様式の２（ブランディング）'!G157+'共通様式の２（ブランディング）'!G195+'共通様式の２（ブランディング）'!G233+'共通様式の２（ブランディング）'!G271+'共通様式の２（ブランディング）'!G309+'共通様式の２（ブランディング）'!G347+'共通様式の２（ブランディング）'!G385)</f>
        <v/>
      </c>
      <c r="AB18" s="301"/>
      <c r="AC18" s="287" t="s">
        <v>119</v>
      </c>
      <c r="AD18" s="288"/>
      <c r="AE18" s="288"/>
      <c r="AF18" s="288"/>
      <c r="AG18" s="289"/>
      <c r="AH18" s="40"/>
      <c r="AI18" s="141" t="s">
        <v>166</v>
      </c>
      <c r="AJ18" s="125"/>
    </row>
    <row r="19" spans="3:39" ht="27" customHeight="1" thickTop="1" thickBot="1" x14ac:dyDescent="0.6">
      <c r="C19" s="207"/>
      <c r="D19" s="208" t="s">
        <v>58</v>
      </c>
      <c r="E19" s="209"/>
      <c r="F19" s="209"/>
      <c r="G19" s="209"/>
      <c r="H19" s="210"/>
      <c r="I19" s="42">
        <f>SUM(I15:I18)</f>
        <v>0</v>
      </c>
      <c r="J19" s="140" t="str">
        <f>IF(I19="","","件")</f>
        <v>件</v>
      </c>
      <c r="K19" s="126" t="str">
        <f>IF(SUM(K15:K18)=0,"",SUM(K15:K18))</f>
        <v/>
      </c>
      <c r="AB19" s="302"/>
      <c r="AC19" s="358" t="s">
        <v>58</v>
      </c>
      <c r="AD19" s="359"/>
      <c r="AE19" s="359"/>
      <c r="AF19" s="359"/>
      <c r="AG19" s="360"/>
      <c r="AH19" s="42">
        <f>SUM(AH15:AH18)</f>
        <v>3</v>
      </c>
      <c r="AI19" s="140" t="str">
        <f>IF(AH19="","","件")</f>
        <v>件</v>
      </c>
      <c r="AJ19" s="126">
        <f>IF(SUM(AJ15:AJ18)=0,"",SUM(AJ15:AJ18))</f>
        <v>86400000</v>
      </c>
    </row>
    <row r="20" spans="3:39" ht="33" customHeight="1" x14ac:dyDescent="0.55000000000000004">
      <c r="C20" s="269" t="s">
        <v>59</v>
      </c>
      <c r="D20" s="270"/>
      <c r="E20" s="270"/>
      <c r="F20" s="270"/>
      <c r="G20" s="270"/>
      <c r="H20" s="271"/>
      <c r="I20" s="272" t="str">
        <f>IF(K19="","",K19)</f>
        <v/>
      </c>
      <c r="J20" s="273"/>
      <c r="K20" s="274"/>
      <c r="AB20" s="319" t="s">
        <v>59</v>
      </c>
      <c r="AC20" s="320"/>
      <c r="AD20" s="320"/>
      <c r="AE20" s="320"/>
      <c r="AF20" s="320"/>
      <c r="AG20" s="321"/>
      <c r="AH20" s="322">
        <f>IF(AJ19="","",AJ19)</f>
        <v>86400000</v>
      </c>
      <c r="AI20" s="323"/>
      <c r="AJ20" s="324"/>
    </row>
    <row r="21" spans="3:39" ht="33" customHeight="1" x14ac:dyDescent="0.55000000000000004">
      <c r="C21" s="231" t="s">
        <v>165</v>
      </c>
      <c r="D21" s="232"/>
      <c r="E21" s="232"/>
      <c r="F21" s="232"/>
      <c r="G21" s="232"/>
      <c r="H21" s="233"/>
      <c r="I21" s="234">
        <f>IFERROR(IF(E10="中堅企業",1/2,2/3),"")</f>
        <v>0.66666666666666663</v>
      </c>
      <c r="J21" s="235"/>
      <c r="K21" s="236"/>
      <c r="AB21" s="325" t="s">
        <v>165</v>
      </c>
      <c r="AC21" s="326"/>
      <c r="AD21" s="326"/>
      <c r="AE21" s="326"/>
      <c r="AF21" s="326"/>
      <c r="AG21" s="327"/>
      <c r="AH21" s="234">
        <f>IFERROR(IF(AD10="中堅企業",1/2,2/3),"")</f>
        <v>0.66666666666666663</v>
      </c>
      <c r="AI21" s="235"/>
      <c r="AJ21" s="236"/>
    </row>
    <row r="22" spans="3:39" ht="33" customHeight="1" thickBot="1" x14ac:dyDescent="0.6">
      <c r="C22" s="237" t="s">
        <v>60</v>
      </c>
      <c r="D22" s="238"/>
      <c r="E22" s="238"/>
      <c r="F22" s="238"/>
      <c r="G22" s="238"/>
      <c r="H22" s="239"/>
      <c r="I22" s="240" t="str">
        <f>IF(I20="","",IF(50000000&lt;=ROUNDDOWN(I20*I21,-3),50000000,ROUNDDOWN(I20*I21,-3)))</f>
        <v/>
      </c>
      <c r="J22" s="241"/>
      <c r="K22" s="242"/>
      <c r="AB22" s="328" t="s">
        <v>60</v>
      </c>
      <c r="AC22" s="329"/>
      <c r="AD22" s="329"/>
      <c r="AE22" s="329"/>
      <c r="AF22" s="329"/>
      <c r="AG22" s="330"/>
      <c r="AH22" s="333">
        <f>IF(50000000&lt;=ROUNDDOWN(AH20*AH21,-3),50000000,ROUNDDOWN(AH20*AH21,-3))</f>
        <v>50000000</v>
      </c>
      <c r="AI22" s="334"/>
      <c r="AJ22" s="335"/>
    </row>
    <row r="23" spans="3:39" ht="28.5" customHeight="1" thickBot="1" x14ac:dyDescent="0.6">
      <c r="C23" s="251" t="s">
        <v>61</v>
      </c>
      <c r="D23" s="244"/>
      <c r="E23" s="244"/>
      <c r="F23" s="244"/>
      <c r="G23" s="244"/>
      <c r="H23" s="245"/>
      <c r="I23" s="278" t="s">
        <v>159</v>
      </c>
      <c r="J23" s="279"/>
      <c r="K23" s="98" t="s">
        <v>56</v>
      </c>
      <c r="AB23" s="318" t="s">
        <v>61</v>
      </c>
      <c r="AC23" s="288"/>
      <c r="AD23" s="288"/>
      <c r="AE23" s="288"/>
      <c r="AF23" s="288"/>
      <c r="AG23" s="289"/>
      <c r="AH23" s="278" t="s">
        <v>159</v>
      </c>
      <c r="AI23" s="279"/>
      <c r="AJ23" s="98" t="s">
        <v>56</v>
      </c>
    </row>
    <row r="24" spans="3:39" ht="26.25" customHeight="1" x14ac:dyDescent="0.55000000000000004">
      <c r="C24" s="252"/>
      <c r="D24" s="243" t="s">
        <v>117</v>
      </c>
      <c r="E24" s="244"/>
      <c r="F24" s="244"/>
      <c r="G24" s="244"/>
      <c r="H24" s="245"/>
      <c r="I24" s="40" t="str">
        <f>IF('共通様式の２（試作開発や試験評価）'!D8="","",'共通様式の２（試作開発や試験評価）'!D8)</f>
        <v/>
      </c>
      <c r="J24" s="41" t="str">
        <f>IF(I24="","","件")</f>
        <v/>
      </c>
      <c r="K24" s="125" t="str">
        <f>IF('共通様式の２（試作開発や試験評価）'!G44+'共通様式の２（試作開発や試験評価）'!G82+'共通様式の２（試作開発や試験評価）'!G120+'共通様式の２（試作開発や試験評価）'!G158+'共通様式の２（試作開発や試験評価）'!G196+'共通様式の２（試作開発や試験評価）'!G234+'共通様式の２（試作開発や試験評価）'!G272+'共通様式の２（試作開発や試験評価）'!G310+'共通様式の２（試作開発や試験評価）'!G348+'共通様式の２（試作開発や試験評価）'!G386=0,"",'共通様式の２（試作開発や試験評価）'!G44+'共通様式の２（試作開発や試験評価）'!G82+'共通様式の２（試作開発や試験評価）'!G120+'共通様式の２（試作開発や試験評価）'!G158+'共通様式の２（試作開発や試験評価）'!G196+'共通様式の２（試作開発や試験評価）'!G234+'共通様式の２（試作開発や試験評価）'!G272+'共通様式の２（試作開発や試験評価）'!G310+'共通様式の２（試作開発や試験評価）'!G348+'共通様式の２（試作開発や試験評価）'!G386)</f>
        <v/>
      </c>
      <c r="AB24" s="301"/>
      <c r="AC24" s="287" t="s">
        <v>117</v>
      </c>
      <c r="AD24" s="288"/>
      <c r="AE24" s="288"/>
      <c r="AF24" s="288"/>
      <c r="AG24" s="289"/>
      <c r="AH24" s="40">
        <v>2</v>
      </c>
      <c r="AI24" s="41" t="str">
        <f>IF(AH24="","","件")</f>
        <v>件</v>
      </c>
      <c r="AJ24" s="125">
        <v>100000</v>
      </c>
    </row>
    <row r="25" spans="3:39" ht="26.25" customHeight="1" x14ac:dyDescent="0.55000000000000004">
      <c r="C25" s="252"/>
      <c r="D25" s="243" t="s">
        <v>118</v>
      </c>
      <c r="E25" s="244"/>
      <c r="F25" s="244"/>
      <c r="G25" s="244"/>
      <c r="H25" s="245"/>
      <c r="I25" s="40" t="str">
        <f>IF('共通様式の２（事業化に向けた生産・量産）'!D9="","",'共通様式の２（事業化に向けた生産・量産）'!D9)</f>
        <v/>
      </c>
      <c r="J25" s="41" t="str">
        <f t="shared" ref="J25:J27" si="0">IF(I25="","","件")</f>
        <v/>
      </c>
      <c r="K25" s="125" t="str">
        <f>IF('共通様式の２（事業化に向けた生産・量産）'!G45+'共通様式の２（事業化に向けた生産・量産）'!G83+'共通様式の２（事業化に向けた生産・量産）'!G121+'共通様式の２（事業化に向けた生産・量産）'!G159+'共通様式の２（事業化に向けた生産・量産）'!G197+'共通様式の２（事業化に向けた生産・量産）'!G235+'共通様式の２（事業化に向けた生産・量産）'!G273+'共通様式の２（事業化に向けた生産・量産）'!G311+'共通様式の２（事業化に向けた生産・量産）'!G349+'共通様式の２（事業化に向けた生産・量産）'!G387=0,"",'共通様式の２（事業化に向けた生産・量産）'!G45+'共通様式の２（事業化に向けた生産・量産）'!G83+'共通様式の２（事業化に向けた生産・量産）'!G121+'共通様式の２（事業化に向けた生産・量産）'!G159+'共通様式の２（事業化に向けた生産・量産）'!G197+'共通様式の２（事業化に向けた生産・量産）'!G235+'共通様式の２（事業化に向けた生産・量産）'!G273+'共通様式の２（事業化に向けた生産・量産）'!G311+'共通様式の２（事業化に向けた生産・量産）'!G349+'共通様式の２（事業化に向けた生産・量産）'!G387)</f>
        <v/>
      </c>
      <c r="AB25" s="301"/>
      <c r="AC25" s="287" t="s">
        <v>118</v>
      </c>
      <c r="AD25" s="288"/>
      <c r="AE25" s="288"/>
      <c r="AF25" s="288"/>
      <c r="AG25" s="289"/>
      <c r="AH25" s="40" t="str">
        <f>IF('共通様式の２（事業化に向けた生産・量産）'!AE9="","",'共通様式の２（事業化に向けた生産・量産）'!AE9)</f>
        <v/>
      </c>
      <c r="AI25" s="41" t="str">
        <f t="shared" ref="AI25:AI27" si="1">IF(AH25="","","件")</f>
        <v/>
      </c>
      <c r="AJ25" s="125" t="str">
        <f>IF('共通様式の２（事業化に向けた生産・量産）'!AH45+'共通様式の２（事業化に向けた生産・量産）'!AH83+'共通様式の２（事業化に向けた生産・量産）'!AH121+'共通様式の２（事業化に向けた生産・量産）'!AH159+'共通様式の２（事業化に向けた生産・量産）'!AH197+'共通様式の２（事業化に向けた生産・量産）'!AH235+'共通様式の２（事業化に向けた生産・量産）'!AH273+'共通様式の２（事業化に向けた生産・量産）'!AH311+'共通様式の２（事業化に向けた生産・量産）'!AH349+'共通様式の２（事業化に向けた生産・量産）'!AH387=0,"",'共通様式の２（事業化に向けた生産・量産）'!AH45+'共通様式の２（事業化に向けた生産・量産）'!AH83+'共通様式の２（事業化に向けた生産・量産）'!AH121+'共通様式の２（事業化に向けた生産・量産）'!AH159+'共通様式の２（事業化に向けた生産・量産）'!AH197+'共通様式の２（事業化に向けた生産・量産）'!AH235+'共通様式の２（事業化に向けた生産・量産）'!AH273+'共通様式の２（事業化に向けた生産・量産）'!AH311+'共通様式の２（事業化に向けた生産・量産）'!AH349+'共通様式の２（事業化に向けた生産・量産）'!AH387)</f>
        <v/>
      </c>
    </row>
    <row r="26" spans="3:39" ht="26.25" customHeight="1" x14ac:dyDescent="0.55000000000000004">
      <c r="C26" s="252"/>
      <c r="D26" s="243" t="s">
        <v>115</v>
      </c>
      <c r="E26" s="244"/>
      <c r="F26" s="244"/>
      <c r="G26" s="244"/>
      <c r="H26" s="245"/>
      <c r="I26" s="40" t="str">
        <f>IF('共通様式の２（販売に向けたＰＲ）'!D8="","",'共通様式の２（販売に向けたＰＲ）'!D8)</f>
        <v/>
      </c>
      <c r="J26" s="41" t="str">
        <f t="shared" si="0"/>
        <v/>
      </c>
      <c r="K26" s="125" t="str">
        <f>IF('共通様式の２（販売に向けたＰＲ）'!G44+'共通様式の２（販売に向けたＰＲ）'!G82+'共通様式の２（販売に向けたＰＲ）'!G120+'共通様式の２（販売に向けたＰＲ）'!G158+'共通様式の２（販売に向けたＰＲ）'!G196+'共通様式の２（販売に向けたＰＲ）'!G234+'共通様式の２（販売に向けたＰＲ）'!G272+'共通様式の２（販売に向けたＰＲ）'!G310+'共通様式の２（販売に向けたＰＲ）'!G348+'共通様式の２（販売に向けたＰＲ）'!G386=0,"",'共通様式の２（販売に向けたＰＲ）'!G44+'共通様式の２（販売に向けたＰＲ）'!G82+'共通様式の２（販売に向けたＰＲ）'!G120+'共通様式の２（販売に向けたＰＲ）'!G158+'共通様式の２（販売に向けたＰＲ）'!G196+'共通様式の２（販売に向けたＰＲ）'!G234+'共通様式の２（販売に向けたＰＲ）'!G272+'共通様式の２（販売に向けたＰＲ）'!G310+'共通様式の２（販売に向けたＰＲ）'!G348+'共通様式の２（販売に向けたＰＲ）'!G386)</f>
        <v/>
      </c>
      <c r="AB26" s="301"/>
      <c r="AC26" s="287" t="s">
        <v>115</v>
      </c>
      <c r="AD26" s="288"/>
      <c r="AE26" s="288"/>
      <c r="AF26" s="288"/>
      <c r="AG26" s="289"/>
      <c r="AH26" s="40">
        <v>1</v>
      </c>
      <c r="AI26" s="41" t="str">
        <f t="shared" si="1"/>
        <v>件</v>
      </c>
      <c r="AJ26" s="125">
        <v>1000000</v>
      </c>
    </row>
    <row r="27" spans="3:39" ht="26.25" customHeight="1" thickBot="1" x14ac:dyDescent="0.6">
      <c r="C27" s="252"/>
      <c r="D27" s="243" t="s">
        <v>119</v>
      </c>
      <c r="E27" s="244"/>
      <c r="F27" s="244"/>
      <c r="G27" s="244"/>
      <c r="H27" s="245"/>
      <c r="I27" s="40" t="str">
        <f>IF('共通様式の２（ブランディング）'!D8="","",'共通様式の２（ブランディング）'!D8)</f>
        <v/>
      </c>
      <c r="J27" s="141" t="str">
        <f t="shared" si="0"/>
        <v/>
      </c>
      <c r="K27" s="125" t="str">
        <f>IF('共通様式の２（ブランディング）'!G44+'共通様式の２（ブランディング）'!G82+'共通様式の２（ブランディング）'!G120+'共通様式の２（ブランディング）'!G158+'共通様式の２（ブランディング）'!G196+'共通様式の２（ブランディング）'!G234+'共通様式の２（ブランディング）'!G272+'共通様式の２（ブランディング）'!G310+'共通様式の２（ブランディング）'!G348+'共通様式の２（ブランディング）'!G386=0,"",'共通様式の２（ブランディング）'!G44+'共通様式の２（ブランディング）'!G82+'共通様式の２（ブランディング）'!G120+'共通様式の２（ブランディング）'!G158+'共通様式の２（ブランディング）'!G196+'共通様式の２（ブランディング）'!G234+'共通様式の２（ブランディング）'!G272+'共通様式の２（ブランディング）'!G310+'共通様式の２（ブランディング）'!G348+'共通様式の２（ブランディング）'!G386)</f>
        <v/>
      </c>
      <c r="AB27" s="301"/>
      <c r="AC27" s="287" t="s">
        <v>119</v>
      </c>
      <c r="AD27" s="288"/>
      <c r="AE27" s="288"/>
      <c r="AF27" s="288"/>
      <c r="AG27" s="289"/>
      <c r="AH27" s="40" t="str">
        <f>IF('共通様式の２（ブランディング）'!AE8="","",'共通様式の２（ブランディング）'!AE8)</f>
        <v/>
      </c>
      <c r="AI27" s="141" t="str">
        <f t="shared" si="1"/>
        <v/>
      </c>
      <c r="AJ27" s="125" t="str">
        <f>IF('共通様式の２（ブランディング）'!AH44+'共通様式の２（ブランディング）'!AH82+'共通様式の２（ブランディング）'!AH120+'共通様式の２（ブランディング）'!AH158+'共通様式の２（ブランディング）'!AH196+'共通様式の２（ブランディング）'!AH234+'共通様式の２（ブランディング）'!AH272+'共通様式の２（ブランディング）'!AH310+'共通様式の２（ブランディング）'!AH348+'共通様式の２（ブランディング）'!AH386=0,"",'共通様式の２（ブランディング）'!AH44+'共通様式の２（ブランディング）'!AH82+'共通様式の２（ブランディング）'!AH120+'共通様式の２（ブランディング）'!AH158+'共通様式の２（ブランディング）'!AH196+'共通様式の２（ブランディング）'!AH234+'共通様式の２（ブランディング）'!AH272+'共通様式の２（ブランディング）'!AH310+'共通様式の２（ブランディング）'!AH348+'共通様式の２（ブランディング）'!AH386)</f>
        <v/>
      </c>
    </row>
    <row r="28" spans="3:39" ht="26.25" customHeight="1" thickTop="1" thickBot="1" x14ac:dyDescent="0.6">
      <c r="C28" s="253"/>
      <c r="D28" s="343" t="s">
        <v>58</v>
      </c>
      <c r="E28" s="344"/>
      <c r="F28" s="344"/>
      <c r="G28" s="344"/>
      <c r="H28" s="345"/>
      <c r="I28" s="43">
        <f>SUM(I24:I27)</f>
        <v>0</v>
      </c>
      <c r="J28" s="140" t="str">
        <f>IF(I28="","","件")</f>
        <v>件</v>
      </c>
      <c r="K28" s="126" t="str">
        <f>IF(SUM(K23:K27)=0,"",SUM(K23:K27))</f>
        <v/>
      </c>
      <c r="AB28" s="302"/>
      <c r="AC28" s="358" t="s">
        <v>58</v>
      </c>
      <c r="AD28" s="359"/>
      <c r="AE28" s="359"/>
      <c r="AF28" s="359"/>
      <c r="AG28" s="360"/>
      <c r="AH28" s="43">
        <f>SUM(AH24:AH27)</f>
        <v>3</v>
      </c>
      <c r="AI28" s="140" t="str">
        <f>IF(AH28="","","件")</f>
        <v>件</v>
      </c>
      <c r="AJ28" s="126">
        <f>IF(SUM(AJ23:AJ27)=0,"",SUM(AJ23:AJ27))</f>
        <v>1100000</v>
      </c>
    </row>
    <row r="29" spans="3:39" ht="26.25" customHeight="1" x14ac:dyDescent="0.55000000000000004">
      <c r="C29" s="248" t="s">
        <v>62</v>
      </c>
      <c r="D29" s="249"/>
      <c r="E29" s="249"/>
      <c r="F29" s="249"/>
      <c r="G29" s="249"/>
      <c r="H29" s="250"/>
      <c r="I29" s="364" t="str">
        <f>IF(SUM(K19,K28)=0,"",SUM(K19,K28))</f>
        <v/>
      </c>
      <c r="J29" s="364"/>
      <c r="K29" s="365"/>
      <c r="AB29" s="361" t="s">
        <v>62</v>
      </c>
      <c r="AC29" s="362"/>
      <c r="AD29" s="362"/>
      <c r="AE29" s="362"/>
      <c r="AF29" s="362"/>
      <c r="AG29" s="363"/>
      <c r="AH29" s="364">
        <f>IF(SUM(AJ19,AJ28)=0,"",SUM(AJ19,AJ28))</f>
        <v>87500000</v>
      </c>
      <c r="AI29" s="364"/>
      <c r="AJ29" s="365"/>
    </row>
    <row r="30" spans="3:39" ht="27" customHeight="1" x14ac:dyDescent="0.55000000000000004">
      <c r="C30" s="223" t="s">
        <v>63</v>
      </c>
      <c r="D30" s="224"/>
      <c r="E30" s="224"/>
      <c r="F30" s="224"/>
      <c r="G30" s="224"/>
      <c r="H30" s="225"/>
      <c r="I30" s="226" t="str">
        <f>IF('共通様式の２（試作開発や試験評価）'!G45+'共通様式の２（試作開発や試験評価）'!G83+'共通様式の２（試作開発や試験評価）'!G121+'共通様式の２（試作開発や試験評価）'!G159+'共通様式の２（試作開発や試験評価）'!G197+'共通様式の２（試作開発や試験評価）'!G235+'共通様式の２（試作開発や試験評価）'!G273+'共通様式の２（試作開発や試験評価）'!G311+'共通様式の２（試作開発や試験評価）'!G349+'共通様式の２（試作開発や試験評価）'!G387+'共通様式の２（事業化に向けた生産・量産）'!G46+'共通様式の２（事業化に向けた生産・量産）'!G84+'共通様式の２（事業化に向けた生産・量産）'!G122+'共通様式の２（事業化に向けた生産・量産）'!G160+'共通様式の２（事業化に向けた生産・量産）'!G198+'共通様式の２（事業化に向けた生産・量産）'!G236+'共通様式の２（事業化に向けた生産・量産）'!G274+'共通様式の２（事業化に向けた生産・量産）'!G312+'共通様式の２（事業化に向けた生産・量産）'!G350+'共通様式の２（事業化に向けた生産・量産）'!G388+'共通様式の２（販売に向けたＰＲ）'!G45+'共通様式の２（販売に向けたＰＲ）'!G83+'共通様式の２（販売に向けたＰＲ）'!G121+'共通様式の２（販売に向けたＰＲ）'!G159+'共通様式の２（販売に向けたＰＲ）'!G197+'共通様式の２（販売に向けたＰＲ）'!G235+'共通様式の２（販売に向けたＰＲ）'!G273+'共通様式の２（販売に向けたＰＲ）'!G311+'共通様式の２（販売に向けたＰＲ）'!G349+'共通様式の２（販売に向けたＰＲ）'!G387+'共通様式の２（ブランディング）'!G45+'共通様式の２（ブランディング）'!G83+'共通様式の２（ブランディング）'!G121+'共通様式の２（ブランディング）'!G159+'共通様式の２（ブランディング）'!G197+'共通様式の２（ブランディング）'!G235+'共通様式の２（ブランディング）'!G273+'共通様式の２（ブランディング）'!G311+'共通様式の２（ブランディング）'!G349+'共通様式の２（ブランディング）'!G387=0,"",'共通様式の２（試作開発や試験評価）'!G45+'共通様式の２（試作開発や試験評価）'!G83+'共通様式の２（試作開発や試験評価）'!G121+'共通様式の２（試作開発や試験評価）'!G159+'共通様式の２（試作開発や試験評価）'!G197+'共通様式の２（試作開発や試験評価）'!G235+'共通様式の２（試作開発や試験評価）'!G273+'共通様式の２（試作開発や試験評価）'!G311+'共通様式の２（試作開発や試験評価）'!G349+'共通様式の２（試作開発や試験評価）'!G387+'共通様式の２（事業化に向けた生産・量産）'!G46+'共通様式の２（事業化に向けた生産・量産）'!G84+'共通様式の２（事業化に向けた生産・量産）'!G122+'共通様式の２（事業化に向けた生産・量産）'!G160+'共通様式の２（事業化に向けた生産・量産）'!G198+'共通様式の２（事業化に向けた生産・量産）'!G236+'共通様式の２（事業化に向けた生産・量産）'!G274+'共通様式の２（事業化に向けた生産・量産）'!G312+'共通様式の２（事業化に向けた生産・量産）'!G350+'共通様式の２（事業化に向けた生産・量産）'!G388+'共通様式の２（販売に向けたＰＲ）'!G45+'共通様式の２（販売に向けたＰＲ）'!G83+'共通様式の２（販売に向けたＰＲ）'!G121+'共通様式の２（販売に向けたＰＲ）'!G159+'共通様式の２（販売に向けたＰＲ）'!G197+'共通様式の２（販売に向けたＰＲ）'!G235+'共通様式の２（販売に向けたＰＲ）'!G273+'共通様式の２（販売に向けたＰＲ）'!G311+'共通様式の２（販売に向けたＰＲ）'!G349+'共通様式の２（販売に向けたＰＲ）'!G387+'共通様式の２（ブランディング）'!G45+'共通様式の２（ブランディング）'!G83+'共通様式の２（ブランディング）'!G121+'共通様式の２（ブランディング）'!G159+'共通様式の２（ブランディング）'!G197+'共通様式の２（ブランディング）'!G235+'共通様式の２（ブランディング）'!G273+'共通様式の２（ブランディング）'!G311+'共通様式の２（ブランディング）'!G349+'共通様式の２（ブランディング）'!G387)</f>
        <v/>
      </c>
      <c r="J30" s="226" t="str">
        <f>IF('共通様式の２（試作開発や試験評価）'!F51+'共通様式の２（試作開発や試験評価）'!F89+'共通様式の２（試作開発や試験評価）'!F127+'共通様式の２（試作開発や試験評価）'!F165+'共通様式の２（試作開発や試験評価）'!F203+'共通様式の２（試作開発や試験評価）'!F241+'共通様式の２（試作開発や試験評価）'!F279+'共通様式の２（試作開発や試験評価）'!F317+'共通様式の２（試作開発や試験評価）'!F355+'共通様式の２（試作開発や試験評価）'!F393=0,"",'共通様式の２（試作開発や試験評価）'!F51+'共通様式の２（試作開発や試験評価）'!F89+'共通様式の２（試作開発や試験評価）'!F127+'共通様式の２（試作開発や試験評価）'!F165+'共通様式の２（試作開発や試験評価）'!F203+'共通様式の２（試作開発や試験評価）'!F241+'共通様式の２（試作開発や試験評価）'!F279+'共通様式の２（試作開発や試験評価）'!F317+'共通様式の２（試作開発や試験評価）'!F355+'共通様式の２（試作開発や試験評価）'!F393)</f>
        <v/>
      </c>
      <c r="K30" s="227" t="e">
        <f>IF('共通様式の２（試作開発や試験評価）'!G51+'共通様式の２（試作開発や試験評価）'!G89+'共通様式の２（試作開発や試験評価）'!G127+'共通様式の２（試作開発や試験評価）'!G165+'共通様式の２（試作開発や試験評価）'!G203+'共通様式の２（試作開発や試験評価）'!G241+'共通様式の２（試作開発や試験評価）'!G279+'共通様式の２（試作開発や試験評価）'!G317+'共通様式の２（試作開発や試験評価）'!G355+'共通様式の２（試作開発や試験評価）'!G393=0,"",'共通様式の２（試作開発や試験評価）'!G51+'共通様式の２（試作開発や試験評価）'!G89+'共通様式の２（試作開発や試験評価）'!G127+'共通様式の２（試作開発や試験評価）'!G165+'共通様式の２（試作開発や試験評価）'!G203+'共通様式の２（試作開発や試験評価）'!G241+'共通様式の２（試作開発や試験評価）'!G279+'共通様式の２（試作開発や試験評価）'!G317+'共通様式の２（試作開発や試験評価）'!G355+'共通様式の２（試作開発や試験評価）'!G393)</f>
        <v>#VALUE!</v>
      </c>
      <c r="M30" s="35"/>
      <c r="AB30" s="303" t="s">
        <v>63</v>
      </c>
      <c r="AC30" s="304"/>
      <c r="AD30" s="304"/>
      <c r="AE30" s="304"/>
      <c r="AF30" s="304"/>
      <c r="AG30" s="305"/>
      <c r="AH30" s="306">
        <v>8750000</v>
      </c>
      <c r="AI30" s="306"/>
      <c r="AJ30" s="307"/>
      <c r="AL30" s="35"/>
    </row>
    <row r="31" spans="3:39" ht="33.65" customHeight="1" thickBot="1" x14ac:dyDescent="0.6">
      <c r="C31" s="228" t="s">
        <v>64</v>
      </c>
      <c r="D31" s="229"/>
      <c r="E31" s="229"/>
      <c r="F31" s="229"/>
      <c r="G31" s="229"/>
      <c r="H31" s="230"/>
      <c r="I31" s="311" t="str">
        <f>IF(SUM(I29,I30)=0,"",SUM(I29,I30))</f>
        <v/>
      </c>
      <c r="J31" s="311"/>
      <c r="K31" s="312"/>
      <c r="AB31" s="308" t="s">
        <v>64</v>
      </c>
      <c r="AC31" s="309"/>
      <c r="AD31" s="309"/>
      <c r="AE31" s="309"/>
      <c r="AF31" s="309"/>
      <c r="AG31" s="310"/>
      <c r="AH31" s="311">
        <f>IF(SUM(AH29,AH30)=0,"",SUM(AH29,AH30))</f>
        <v>96250000</v>
      </c>
      <c r="AI31" s="311"/>
      <c r="AJ31" s="312"/>
    </row>
    <row r="32" spans="3:39" ht="33.5" customHeight="1" thickBot="1" x14ac:dyDescent="0.6">
      <c r="C32" s="114"/>
      <c r="D32" s="114"/>
      <c r="E32" s="114"/>
      <c r="F32" s="114"/>
      <c r="G32" s="114"/>
      <c r="H32" s="114"/>
      <c r="I32" s="115"/>
      <c r="J32" s="115"/>
      <c r="K32" s="115"/>
      <c r="L32" s="116"/>
      <c r="M32" s="116"/>
      <c r="N32" s="116"/>
      <c r="AB32" s="114"/>
      <c r="AC32" s="114"/>
      <c r="AD32" s="114"/>
      <c r="AE32" s="114"/>
      <c r="AF32" s="114"/>
      <c r="AG32" s="114"/>
      <c r="AH32" s="115"/>
      <c r="AI32" s="115"/>
      <c r="AJ32" s="115"/>
      <c r="AK32" s="116"/>
      <c r="AL32" s="116"/>
      <c r="AM32" s="116"/>
    </row>
    <row r="33" spans="1:39" ht="33.5" customHeight="1" thickTop="1" thickBot="1" x14ac:dyDescent="0.3">
      <c r="B33" s="12"/>
      <c r="C33" s="117" t="s">
        <v>157</v>
      </c>
      <c r="D33" s="12"/>
      <c r="E33" s="12"/>
      <c r="F33" s="12"/>
      <c r="G33" s="12"/>
      <c r="H33" s="12"/>
      <c r="I33" s="12"/>
      <c r="J33" s="12"/>
      <c r="K33" s="12"/>
      <c r="AB33" s="117" t="s">
        <v>157</v>
      </c>
      <c r="AC33" s="12"/>
      <c r="AD33" s="12"/>
      <c r="AE33" s="12"/>
      <c r="AF33" s="12"/>
      <c r="AG33" s="12"/>
      <c r="AH33" s="12"/>
      <c r="AI33" s="12"/>
      <c r="AJ33" s="12"/>
    </row>
    <row r="34" spans="1:39" ht="40.5" customHeight="1" x14ac:dyDescent="0.55000000000000004">
      <c r="B34" s="12"/>
      <c r="C34" s="213" t="s">
        <v>123</v>
      </c>
      <c r="D34" s="214"/>
      <c r="E34" s="120" t="s">
        <v>124</v>
      </c>
      <c r="F34" s="221" t="s">
        <v>125</v>
      </c>
      <c r="G34" s="222"/>
      <c r="H34" s="221" t="s">
        <v>132</v>
      </c>
      <c r="I34" s="222"/>
      <c r="J34" s="222"/>
      <c r="K34" s="121" t="s">
        <v>152</v>
      </c>
      <c r="L34" s="221" t="s">
        <v>153</v>
      </c>
      <c r="M34" s="339"/>
      <c r="N34" s="122" t="s">
        <v>154</v>
      </c>
      <c r="AB34" s="356" t="s">
        <v>123</v>
      </c>
      <c r="AC34" s="357"/>
      <c r="AD34" s="128" t="s">
        <v>124</v>
      </c>
      <c r="AE34" s="346" t="s">
        <v>125</v>
      </c>
      <c r="AF34" s="355"/>
      <c r="AG34" s="346" t="s">
        <v>132</v>
      </c>
      <c r="AH34" s="355"/>
      <c r="AI34" s="355"/>
      <c r="AJ34" s="129" t="s">
        <v>152</v>
      </c>
      <c r="AK34" s="346" t="s">
        <v>153</v>
      </c>
      <c r="AL34" s="347"/>
      <c r="AM34" s="130" t="s">
        <v>154</v>
      </c>
    </row>
    <row r="35" spans="1:39" ht="30.5" customHeight="1" x14ac:dyDescent="0.55000000000000004">
      <c r="B35" s="12"/>
      <c r="C35" s="340" t="s">
        <v>122</v>
      </c>
      <c r="D35" s="374"/>
      <c r="E35" s="189"/>
      <c r="F35" s="215"/>
      <c r="G35" s="217"/>
      <c r="H35" s="215"/>
      <c r="I35" s="216"/>
      <c r="J35" s="217"/>
      <c r="K35" s="123" t="str">
        <f>IF(0=IFERROR(IF(F35&gt;=H35,H35,F35),""),"",IFERROR(IF(F35&gt;=H35,H35,F35),""))</f>
        <v/>
      </c>
      <c r="L35" s="372"/>
      <c r="M35" s="372"/>
      <c r="N35" s="191"/>
      <c r="AB35" s="340" t="s">
        <v>122</v>
      </c>
      <c r="AC35" s="352" t="s">
        <v>160</v>
      </c>
      <c r="AD35" s="131">
        <v>1</v>
      </c>
      <c r="AE35" s="313">
        <v>600000</v>
      </c>
      <c r="AF35" s="314"/>
      <c r="AG35" s="313">
        <v>500000</v>
      </c>
      <c r="AH35" s="348"/>
      <c r="AI35" s="314"/>
      <c r="AJ35" s="132">
        <f>IF(0=IFERROR(IF(AE35&gt;=AG35,AG35,AE35),""),"",IFERROR(IF(AE35&gt;=AG35,AG35,AE35),""))</f>
        <v>500000</v>
      </c>
      <c r="AK35" s="315">
        <v>7000000</v>
      </c>
      <c r="AL35" s="315"/>
      <c r="AM35" s="133"/>
    </row>
    <row r="36" spans="1:39" ht="30.5" customHeight="1" x14ac:dyDescent="0.55000000000000004">
      <c r="B36" s="12"/>
      <c r="C36" s="341"/>
      <c r="D36" s="375"/>
      <c r="E36" s="189"/>
      <c r="F36" s="215"/>
      <c r="G36" s="217"/>
      <c r="H36" s="215"/>
      <c r="I36" s="216"/>
      <c r="J36" s="217"/>
      <c r="K36" s="123" t="str">
        <f t="shared" ref="K36:K39" si="2">IF(0=IFERROR(IF(F36&gt;=H36,H36,F36),""),"",IFERROR(IF(F36&gt;=H36,H36,F36),""))</f>
        <v/>
      </c>
      <c r="L36" s="372"/>
      <c r="M36" s="372"/>
      <c r="N36" s="191"/>
      <c r="AB36" s="341"/>
      <c r="AC36" s="353"/>
      <c r="AD36" s="131">
        <v>2</v>
      </c>
      <c r="AE36" s="313">
        <v>7000000</v>
      </c>
      <c r="AF36" s="314"/>
      <c r="AG36" s="313">
        <v>6000000</v>
      </c>
      <c r="AH36" s="348"/>
      <c r="AI36" s="314"/>
      <c r="AJ36" s="132">
        <f t="shared" ref="AJ36:AJ39" si="3">IF(0=IFERROR(IF(AE36&gt;=AG36,AG36,AE36),""),"",IFERROR(IF(AE36&gt;=AG36,AG36,AE36),""))</f>
        <v>6000000</v>
      </c>
      <c r="AK36" s="315"/>
      <c r="AL36" s="315"/>
      <c r="AM36" s="133"/>
    </row>
    <row r="37" spans="1:39" s="38" customFormat="1" ht="30.5" customHeight="1" x14ac:dyDescent="0.55000000000000004">
      <c r="A37" s="44"/>
      <c r="C37" s="341"/>
      <c r="D37" s="375"/>
      <c r="E37" s="189"/>
      <c r="F37" s="215"/>
      <c r="G37" s="217"/>
      <c r="H37" s="215"/>
      <c r="I37" s="216"/>
      <c r="J37" s="217"/>
      <c r="K37" s="123" t="str">
        <f t="shared" si="2"/>
        <v/>
      </c>
      <c r="L37" s="372"/>
      <c r="M37" s="372"/>
      <c r="N37" s="191"/>
      <c r="O37" s="45"/>
      <c r="AB37" s="341"/>
      <c r="AC37" s="353"/>
      <c r="AD37" s="131">
        <v>3</v>
      </c>
      <c r="AE37" s="313">
        <v>3500000</v>
      </c>
      <c r="AF37" s="314"/>
      <c r="AG37" s="313">
        <v>3600000</v>
      </c>
      <c r="AH37" s="348"/>
      <c r="AI37" s="314"/>
      <c r="AJ37" s="132">
        <f t="shared" si="3"/>
        <v>3500000</v>
      </c>
      <c r="AK37" s="315"/>
      <c r="AL37" s="315"/>
      <c r="AM37" s="134"/>
    </row>
    <row r="38" spans="1:39" s="38" customFormat="1" ht="30.5" customHeight="1" x14ac:dyDescent="0.55000000000000004">
      <c r="A38" s="44"/>
      <c r="B38" s="45"/>
      <c r="C38" s="341"/>
      <c r="D38" s="375"/>
      <c r="E38" s="189"/>
      <c r="F38" s="215"/>
      <c r="G38" s="217"/>
      <c r="H38" s="215"/>
      <c r="I38" s="216"/>
      <c r="J38" s="217"/>
      <c r="K38" s="123" t="str">
        <f t="shared" si="2"/>
        <v/>
      </c>
      <c r="L38" s="372"/>
      <c r="M38" s="372"/>
      <c r="N38" s="191"/>
      <c r="AA38" s="45"/>
      <c r="AB38" s="341"/>
      <c r="AC38" s="353"/>
      <c r="AD38" s="131">
        <v>4</v>
      </c>
      <c r="AE38" s="313">
        <v>600000</v>
      </c>
      <c r="AF38" s="314"/>
      <c r="AG38" s="313">
        <v>100000</v>
      </c>
      <c r="AH38" s="348"/>
      <c r="AI38" s="314"/>
      <c r="AJ38" s="132">
        <f t="shared" si="3"/>
        <v>100000</v>
      </c>
      <c r="AK38" s="315"/>
      <c r="AL38" s="315"/>
      <c r="AM38" s="134"/>
    </row>
    <row r="39" spans="1:39" s="38" customFormat="1" ht="31.5" customHeight="1" thickBot="1" x14ac:dyDescent="0.6">
      <c r="A39" s="44"/>
      <c r="B39" s="26"/>
      <c r="C39" s="342"/>
      <c r="D39" s="376"/>
      <c r="E39" s="190"/>
      <c r="F39" s="218"/>
      <c r="G39" s="220"/>
      <c r="H39" s="218"/>
      <c r="I39" s="219"/>
      <c r="J39" s="220"/>
      <c r="K39" s="124" t="str">
        <f t="shared" si="2"/>
        <v/>
      </c>
      <c r="L39" s="373"/>
      <c r="M39" s="373"/>
      <c r="N39" s="199"/>
      <c r="AA39" s="26"/>
      <c r="AB39" s="342"/>
      <c r="AC39" s="354"/>
      <c r="AD39" s="135"/>
      <c r="AE39" s="349"/>
      <c r="AF39" s="351"/>
      <c r="AG39" s="349"/>
      <c r="AH39" s="350"/>
      <c r="AI39" s="351"/>
      <c r="AJ39" s="136" t="str">
        <f t="shared" si="3"/>
        <v/>
      </c>
      <c r="AK39" s="366"/>
      <c r="AL39" s="366"/>
      <c r="AM39" s="137"/>
    </row>
    <row r="40" spans="1:39" s="38" customFormat="1" ht="33.5" customHeight="1" thickBot="1" x14ac:dyDescent="0.6">
      <c r="A40" s="44"/>
      <c r="B40" s="26"/>
      <c r="C40" s="370" t="s">
        <v>151</v>
      </c>
      <c r="D40" s="371"/>
      <c r="E40" s="371"/>
      <c r="F40" s="371"/>
      <c r="G40" s="371"/>
      <c r="H40" s="371"/>
      <c r="I40" s="371"/>
      <c r="J40" s="371"/>
      <c r="K40" s="127">
        <f>IF(50000000&lt;=SUM(K35:K39),50000000,SUM(K35:K39))</f>
        <v>0</v>
      </c>
      <c r="L40" s="377">
        <f>SUM(L35:M39)</f>
        <v>0</v>
      </c>
      <c r="M40" s="378"/>
      <c r="N40" s="200">
        <f>SUM(N35:N39)</f>
        <v>0</v>
      </c>
      <c r="O40" s="45"/>
      <c r="AA40" s="26"/>
      <c r="AB40" s="367" t="s">
        <v>151</v>
      </c>
      <c r="AC40" s="368"/>
      <c r="AD40" s="368"/>
      <c r="AE40" s="368"/>
      <c r="AF40" s="368"/>
      <c r="AG40" s="368"/>
      <c r="AH40" s="368"/>
      <c r="AI40" s="368"/>
      <c r="AJ40" s="138">
        <f>SUM(AJ35:AJ39)</f>
        <v>10100000</v>
      </c>
      <c r="AK40" s="351">
        <f>SUM(AK35:AL39)</f>
        <v>7000000</v>
      </c>
      <c r="AL40" s="369"/>
      <c r="AM40" s="139">
        <f>SUM(AM35:AM39)</f>
        <v>0</v>
      </c>
    </row>
    <row r="41" spans="1:39" ht="23.5" customHeight="1" x14ac:dyDescent="0.55000000000000004"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39" ht="18" customHeight="1" x14ac:dyDescent="0.55000000000000004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39" ht="12" customHeight="1" x14ac:dyDescent="0.55000000000000004"/>
    <row r="44" spans="1:39" ht="18.649999999999999" customHeight="1" x14ac:dyDescent="0.55000000000000004"/>
    <row r="45" spans="1:39" ht="20.149999999999999" customHeight="1" x14ac:dyDescent="0.55000000000000004"/>
    <row r="46" spans="1:39" ht="20.149999999999999" customHeight="1" x14ac:dyDescent="0.55000000000000004"/>
    <row r="47" spans="1:39" ht="20.149999999999999" customHeight="1" x14ac:dyDescent="0.55000000000000004"/>
    <row r="48" spans="1:39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20.149999999999999" customHeight="1" x14ac:dyDescent="0.55000000000000004"/>
    <row r="52" ht="20.149999999999999" customHeight="1" x14ac:dyDescent="0.55000000000000004"/>
    <row r="53" ht="20.149999999999999" customHeight="1" x14ac:dyDescent="0.55000000000000004"/>
    <row r="54" ht="20.149999999999999" customHeight="1" x14ac:dyDescent="0.55000000000000004"/>
    <row r="55" ht="20.149999999999999" customHeight="1" x14ac:dyDescent="0.55000000000000004"/>
    <row r="56" ht="20.149999999999999" customHeight="1" x14ac:dyDescent="0.55000000000000004"/>
    <row r="57" ht="15" customHeight="1" x14ac:dyDescent="0.55000000000000004"/>
    <row r="58" ht="15" customHeight="1" x14ac:dyDescent="0.55000000000000004"/>
    <row r="59" ht="15" customHeight="1" x14ac:dyDescent="0.55000000000000004"/>
    <row r="60" ht="15" customHeight="1" x14ac:dyDescent="0.55000000000000004"/>
    <row r="61" ht="15" customHeight="1" x14ac:dyDescent="0.55000000000000004"/>
  </sheetData>
  <sheetProtection algorithmName="SHA-512" hashValue="ZlUmOEgEDnrt4sSwHU8crEquS8BCaLoFf3G4la//4gUikx6mMt/0NBtB2rN90KcQUI55COq2zVDpct68ELPyPg==" saltValue="Jj3Lj78FcnHEsVyGpX7xig==" spinCount="100000" sheet="1" objects="1" scenarios="1" selectLockedCells="1"/>
  <mergeCells count="122">
    <mergeCell ref="AK37:AL37"/>
    <mergeCell ref="AK38:AL38"/>
    <mergeCell ref="AK39:AL39"/>
    <mergeCell ref="AB40:AI40"/>
    <mergeCell ref="AK40:AL40"/>
    <mergeCell ref="C40:J40"/>
    <mergeCell ref="L35:M35"/>
    <mergeCell ref="L36:M36"/>
    <mergeCell ref="L37:M37"/>
    <mergeCell ref="L38:M38"/>
    <mergeCell ref="L39:M39"/>
    <mergeCell ref="F39:G39"/>
    <mergeCell ref="D35:D39"/>
    <mergeCell ref="L40:M40"/>
    <mergeCell ref="AE39:AF39"/>
    <mergeCell ref="C35:C39"/>
    <mergeCell ref="L34:M34"/>
    <mergeCell ref="AB35:AB39"/>
    <mergeCell ref="D28:H28"/>
    <mergeCell ref="AE37:AF37"/>
    <mergeCell ref="I31:K31"/>
    <mergeCell ref="AE38:AF38"/>
    <mergeCell ref="AK34:AL34"/>
    <mergeCell ref="AC16:AG16"/>
    <mergeCell ref="AC25:AG25"/>
    <mergeCell ref="AG36:AI36"/>
    <mergeCell ref="AG35:AI35"/>
    <mergeCell ref="AG37:AI37"/>
    <mergeCell ref="AG38:AI38"/>
    <mergeCell ref="AG39:AI39"/>
    <mergeCell ref="AK35:AL35"/>
    <mergeCell ref="AC35:AC39"/>
    <mergeCell ref="AG34:AI34"/>
    <mergeCell ref="AE34:AF34"/>
    <mergeCell ref="AB34:AC34"/>
    <mergeCell ref="AC19:AG19"/>
    <mergeCell ref="AC28:AG28"/>
    <mergeCell ref="AB29:AG29"/>
    <mergeCell ref="AH29:AJ29"/>
    <mergeCell ref="I29:K29"/>
    <mergeCell ref="AB30:AG30"/>
    <mergeCell ref="AH30:AJ30"/>
    <mergeCell ref="AB31:AG31"/>
    <mergeCell ref="AH31:AJ31"/>
    <mergeCell ref="AE35:AF35"/>
    <mergeCell ref="AE36:AF36"/>
    <mergeCell ref="AK36:AL36"/>
    <mergeCell ref="AA2:AB2"/>
    <mergeCell ref="AB23:AB28"/>
    <mergeCell ref="AC23:AG23"/>
    <mergeCell ref="AC24:AG24"/>
    <mergeCell ref="AC26:AG26"/>
    <mergeCell ref="AC27:AG27"/>
    <mergeCell ref="AB20:AG20"/>
    <mergeCell ref="AB8:AJ8"/>
    <mergeCell ref="AH23:AI23"/>
    <mergeCell ref="AH20:AJ20"/>
    <mergeCell ref="AB21:AG21"/>
    <mergeCell ref="AH21:AJ21"/>
    <mergeCell ref="AB22:AG22"/>
    <mergeCell ref="AB10:AC10"/>
    <mergeCell ref="AD10:AG10"/>
    <mergeCell ref="AH22:AJ22"/>
    <mergeCell ref="AC15:AG15"/>
    <mergeCell ref="AC17:AG17"/>
    <mergeCell ref="AC18:AG18"/>
    <mergeCell ref="AB11:AC11"/>
    <mergeCell ref="AH13:AJ13"/>
    <mergeCell ref="AD11:AG11"/>
    <mergeCell ref="AB12:AC12"/>
    <mergeCell ref="AD12:AE12"/>
    <mergeCell ref="AF12:AG12"/>
    <mergeCell ref="AB13:AG13"/>
    <mergeCell ref="AB14:AB19"/>
    <mergeCell ref="AH14:AI14"/>
    <mergeCell ref="B2:C2"/>
    <mergeCell ref="D23:H23"/>
    <mergeCell ref="D27:H27"/>
    <mergeCell ref="C29:H29"/>
    <mergeCell ref="C23:C28"/>
    <mergeCell ref="D24:H24"/>
    <mergeCell ref="C8:K8"/>
    <mergeCell ref="I13:K13"/>
    <mergeCell ref="D15:H15"/>
    <mergeCell ref="C11:D11"/>
    <mergeCell ref="D16:H16"/>
    <mergeCell ref="E11:H11"/>
    <mergeCell ref="C10:D10"/>
    <mergeCell ref="C20:H20"/>
    <mergeCell ref="I20:K20"/>
    <mergeCell ref="D18:H18"/>
    <mergeCell ref="D17:H17"/>
    <mergeCell ref="D26:H26"/>
    <mergeCell ref="E10:H10"/>
    <mergeCell ref="I23:J23"/>
    <mergeCell ref="C12:D12"/>
    <mergeCell ref="E12:F12"/>
    <mergeCell ref="G12:H12"/>
    <mergeCell ref="C13:H13"/>
    <mergeCell ref="C14:C19"/>
    <mergeCell ref="D19:H19"/>
    <mergeCell ref="I14:J14"/>
    <mergeCell ref="C34:D34"/>
    <mergeCell ref="H35:J35"/>
    <mergeCell ref="H36:J36"/>
    <mergeCell ref="H37:J37"/>
    <mergeCell ref="H38:J38"/>
    <mergeCell ref="H39:J39"/>
    <mergeCell ref="F35:G35"/>
    <mergeCell ref="F36:G36"/>
    <mergeCell ref="F37:G37"/>
    <mergeCell ref="F38:G38"/>
    <mergeCell ref="F34:G34"/>
    <mergeCell ref="H34:J34"/>
    <mergeCell ref="C30:H30"/>
    <mergeCell ref="I30:K30"/>
    <mergeCell ref="C31:H31"/>
    <mergeCell ref="C21:H21"/>
    <mergeCell ref="I21:K21"/>
    <mergeCell ref="C22:H22"/>
    <mergeCell ref="I22:K22"/>
    <mergeCell ref="D25:H25"/>
  </mergeCells>
  <phoneticPr fontId="2"/>
  <dataValidations count="2">
    <dataValidation type="list" allowBlank="1" showInputMessage="1" showErrorMessage="1" sqref="K10 AJ10" xr:uid="{FF312201-D20D-498E-BBA4-6B3E13E2067A}">
      <formula1>"交付申請,計画変更,実績報告"</formula1>
    </dataValidation>
    <dataValidation type="list" allowBlank="1" showInputMessage="1" showErrorMessage="1" sqref="E10:H10 AD10:AG10" xr:uid="{266BA0E1-0C02-4EB9-8AB4-75DD1DD1774B}">
      <formula1>"中堅企業,中小企業・スタートアップ,個人事業主"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2:V387"/>
  <sheetViews>
    <sheetView showGridLines="0" zoomScale="70" zoomScaleNormal="70" zoomScaleSheetLayoutView="70" workbookViewId="0">
      <selection activeCell="C13" sqref="C13"/>
    </sheetView>
  </sheetViews>
  <sheetFormatPr defaultColWidth="8.08203125" defaultRowHeight="13" x14ac:dyDescent="0.55000000000000004"/>
  <cols>
    <col min="1" max="1" width="4.58203125" style="46" customWidth="1"/>
    <col min="2" max="2" width="23.6640625" style="53" customWidth="1"/>
    <col min="3" max="3" width="47" style="46" customWidth="1"/>
    <col min="4" max="4" width="4.6640625" style="48" customWidth="1"/>
    <col min="5" max="5" width="4.6640625" style="46" customWidth="1"/>
    <col min="6" max="7" width="13.9140625" style="49" customWidth="1"/>
    <col min="8" max="8" width="6.83203125" style="49" customWidth="1"/>
    <col min="9" max="9" width="31.1640625" style="46" customWidth="1"/>
    <col min="10" max="10" width="1.6640625" style="46" customWidth="1"/>
    <col min="11" max="12" width="8.08203125" style="46" customWidth="1"/>
    <col min="13" max="13" width="8.6640625" style="46" customWidth="1"/>
    <col min="14" max="14" width="4.58203125" style="46" customWidth="1"/>
    <col min="15" max="15" width="20.58203125" style="46" bestFit="1" customWidth="1"/>
    <col min="16" max="16" width="47.83203125" style="46" customWidth="1"/>
    <col min="17" max="17" width="6.33203125" style="46" customWidth="1"/>
    <col min="18" max="18" width="4.6640625" style="46" customWidth="1"/>
    <col min="19" max="19" width="12.08203125" style="46" customWidth="1"/>
    <col min="20" max="20" width="18.58203125" style="46" customWidth="1"/>
    <col min="21" max="21" width="7.1640625" style="46" customWidth="1"/>
    <col min="22" max="22" width="31.1640625" style="50" customWidth="1"/>
    <col min="23" max="16384" width="8.08203125" style="50"/>
  </cols>
  <sheetData>
    <row r="2" spans="1:22" x14ac:dyDescent="0.55000000000000004">
      <c r="B2" s="47"/>
      <c r="C2" s="46" t="s">
        <v>149</v>
      </c>
    </row>
    <row r="3" spans="1:22" x14ac:dyDescent="0.55000000000000004">
      <c r="B3" s="103"/>
      <c r="C3" s="46" t="s">
        <v>12</v>
      </c>
    </row>
    <row r="4" spans="1:22" x14ac:dyDescent="0.55000000000000004">
      <c r="B4" s="51"/>
      <c r="C4" s="46" t="s">
        <v>13</v>
      </c>
    </row>
    <row r="5" spans="1:22" ht="22.5" customHeight="1" x14ac:dyDescent="0.55000000000000004">
      <c r="B5" s="52" t="s">
        <v>134</v>
      </c>
    </row>
    <row r="6" spans="1:22" ht="25" customHeight="1" x14ac:dyDescent="0.55000000000000004">
      <c r="A6" s="50" t="s">
        <v>78</v>
      </c>
      <c r="B6" s="52"/>
      <c r="N6" s="46" t="s">
        <v>78</v>
      </c>
    </row>
    <row r="7" spans="1:22" ht="34.5" customHeight="1" x14ac:dyDescent="0.55000000000000004">
      <c r="B7" s="409" t="s">
        <v>150</v>
      </c>
      <c r="C7" s="410"/>
      <c r="D7" s="410"/>
      <c r="E7" s="410"/>
      <c r="F7" s="410"/>
      <c r="G7" s="410"/>
      <c r="H7" s="410"/>
      <c r="I7" s="411"/>
      <c r="J7" s="54"/>
      <c r="O7" s="412" t="s">
        <v>150</v>
      </c>
      <c r="P7" s="413"/>
      <c r="Q7" s="413"/>
      <c r="R7" s="413"/>
      <c r="S7" s="413"/>
      <c r="T7" s="413"/>
      <c r="U7" s="413"/>
      <c r="V7" s="414"/>
    </row>
    <row r="8" spans="1:22" ht="27" customHeight="1" x14ac:dyDescent="0.2">
      <c r="C8" s="111" t="s">
        <v>147</v>
      </c>
      <c r="D8" s="198"/>
      <c r="E8" s="46" t="s">
        <v>148</v>
      </c>
      <c r="I8" s="109" t="s">
        <v>11</v>
      </c>
      <c r="J8" s="55"/>
      <c r="O8" s="53"/>
      <c r="P8" s="111" t="s">
        <v>147</v>
      </c>
      <c r="Q8" s="182">
        <v>2</v>
      </c>
      <c r="R8" s="46" t="s">
        <v>148</v>
      </c>
      <c r="S8" s="171"/>
      <c r="T8" s="171"/>
      <c r="U8" s="171"/>
      <c r="V8" s="172" t="s">
        <v>11</v>
      </c>
    </row>
    <row r="9" spans="1:22" ht="21" customHeight="1" x14ac:dyDescent="0.55000000000000004">
      <c r="B9" s="46" t="s">
        <v>135</v>
      </c>
      <c r="C9" s="386" t="s">
        <v>113</v>
      </c>
      <c r="D9" s="387"/>
      <c r="E9" s="387"/>
      <c r="F9" s="387"/>
      <c r="G9" s="379" t="s">
        <v>14</v>
      </c>
      <c r="H9" s="380"/>
      <c r="I9" s="56" t="str">
        <f>IF(共通様式!$K$10="","",共通様式!$K$10)</f>
        <v/>
      </c>
      <c r="J9" s="57"/>
      <c r="K9" s="54"/>
      <c r="O9" s="46" t="s">
        <v>135</v>
      </c>
      <c r="P9" s="405" t="s">
        <v>113</v>
      </c>
      <c r="Q9" s="406"/>
      <c r="R9" s="406"/>
      <c r="S9" s="406"/>
      <c r="T9" s="415" t="s">
        <v>14</v>
      </c>
      <c r="U9" s="416"/>
      <c r="V9" s="173" t="str">
        <f>IF(共通様式!$K$10="","",共通様式!$K$10)</f>
        <v/>
      </c>
    </row>
    <row r="10" spans="1:22" ht="38" customHeight="1" x14ac:dyDescent="0.55000000000000004">
      <c r="B10" s="100" t="s">
        <v>138</v>
      </c>
      <c r="C10" s="392"/>
      <c r="D10" s="393"/>
      <c r="E10" s="393"/>
      <c r="F10" s="393"/>
      <c r="G10" s="393"/>
      <c r="H10" s="394"/>
      <c r="O10" s="174" t="s">
        <v>138</v>
      </c>
      <c r="P10" s="417" t="s">
        <v>185</v>
      </c>
      <c r="Q10" s="418"/>
      <c r="R10" s="418"/>
      <c r="S10" s="418"/>
      <c r="T10" s="418"/>
      <c r="U10" s="419"/>
      <c r="V10" s="46"/>
    </row>
    <row r="11" spans="1:22" ht="22" customHeight="1" x14ac:dyDescent="0.55000000000000004">
      <c r="A11" s="58" t="s">
        <v>15</v>
      </c>
      <c r="B11" s="384" t="s">
        <v>133</v>
      </c>
      <c r="C11" s="384" t="s">
        <v>16</v>
      </c>
      <c r="D11" s="385" t="s">
        <v>6</v>
      </c>
      <c r="E11" s="384" t="s">
        <v>72</v>
      </c>
      <c r="F11" s="390" t="s">
        <v>17</v>
      </c>
      <c r="G11" s="390" t="s">
        <v>18</v>
      </c>
      <c r="H11" s="395" t="s">
        <v>169</v>
      </c>
      <c r="I11" s="384" t="s">
        <v>19</v>
      </c>
      <c r="N11" s="58" t="s">
        <v>15</v>
      </c>
      <c r="O11" s="384" t="s">
        <v>133</v>
      </c>
      <c r="P11" s="384" t="s">
        <v>16</v>
      </c>
      <c r="Q11" s="385" t="s">
        <v>6</v>
      </c>
      <c r="R11" s="384" t="s">
        <v>72</v>
      </c>
      <c r="S11" s="390" t="s">
        <v>17</v>
      </c>
      <c r="T11" s="390" t="s">
        <v>18</v>
      </c>
      <c r="U11" s="395" t="s">
        <v>169</v>
      </c>
      <c r="V11" s="384" t="s">
        <v>19</v>
      </c>
    </row>
    <row r="12" spans="1:22" ht="22" customHeight="1" x14ac:dyDescent="0.55000000000000004">
      <c r="A12" s="58" t="s">
        <v>20</v>
      </c>
      <c r="B12" s="384"/>
      <c r="C12" s="384"/>
      <c r="D12" s="385"/>
      <c r="E12" s="384"/>
      <c r="F12" s="391"/>
      <c r="G12" s="391"/>
      <c r="H12" s="396"/>
      <c r="I12" s="384"/>
      <c r="N12" s="58" t="s">
        <v>20</v>
      </c>
      <c r="O12" s="384"/>
      <c r="P12" s="384"/>
      <c r="Q12" s="385"/>
      <c r="R12" s="384"/>
      <c r="S12" s="391"/>
      <c r="T12" s="391"/>
      <c r="U12" s="396"/>
      <c r="V12" s="384"/>
    </row>
    <row r="13" spans="1:22" ht="16.5" customHeight="1" x14ac:dyDescent="0.55000000000000004">
      <c r="A13" s="46">
        <v>1</v>
      </c>
      <c r="B13" s="59"/>
      <c r="C13" s="101"/>
      <c r="D13" s="102"/>
      <c r="E13" s="60"/>
      <c r="F13" s="104"/>
      <c r="G13" s="105" t="str">
        <f>IF(D13*F13=0,"",ROUND(D13*F13,0))</f>
        <v/>
      </c>
      <c r="H13" s="193"/>
      <c r="I13" s="61"/>
      <c r="N13" s="46">
        <f>ROW()-3-8*1</f>
        <v>2</v>
      </c>
      <c r="O13" s="157" t="s">
        <v>170</v>
      </c>
      <c r="P13" s="158" t="s">
        <v>186</v>
      </c>
      <c r="Q13" s="159">
        <v>1</v>
      </c>
      <c r="R13" s="160" t="s">
        <v>39</v>
      </c>
      <c r="S13" s="161">
        <v>75000000</v>
      </c>
      <c r="T13" s="162">
        <f>IF(Q13*S13=0,"",ROUND(Q13*S13,0))</f>
        <v>75000000</v>
      </c>
      <c r="U13" s="155"/>
      <c r="V13" s="158"/>
    </row>
    <row r="14" spans="1:22" ht="16.5" customHeight="1" x14ac:dyDescent="0.55000000000000004">
      <c r="A14" s="46">
        <v>2</v>
      </c>
      <c r="B14" s="59"/>
      <c r="C14" s="101"/>
      <c r="D14" s="102"/>
      <c r="E14" s="60"/>
      <c r="F14" s="104"/>
      <c r="G14" s="105" t="str">
        <f t="shared" ref="G14:G42" si="0">IF(D14*F14=0,"",ROUND(D14*F14,0))</f>
        <v/>
      </c>
      <c r="H14" s="193"/>
      <c r="I14" s="61"/>
      <c r="N14" s="46">
        <f t="shared" ref="N14:N42" si="1">ROW()-3-8*1</f>
        <v>3</v>
      </c>
      <c r="O14" s="157" t="s">
        <v>182</v>
      </c>
      <c r="P14" s="158" t="s">
        <v>187</v>
      </c>
      <c r="Q14" s="159">
        <v>2</v>
      </c>
      <c r="R14" s="160" t="s">
        <v>31</v>
      </c>
      <c r="S14" s="161">
        <v>500000</v>
      </c>
      <c r="T14" s="162">
        <f t="shared" ref="T14" si="2">IF(Q14*S14=0,"",ROUND(Q14*S14,0))</f>
        <v>1000000</v>
      </c>
      <c r="U14" s="162"/>
      <c r="V14" s="158"/>
    </row>
    <row r="15" spans="1:22" ht="16.5" customHeight="1" x14ac:dyDescent="0.55000000000000004">
      <c r="A15" s="46">
        <v>3</v>
      </c>
      <c r="B15" s="59"/>
      <c r="C15" s="101"/>
      <c r="D15" s="102"/>
      <c r="E15" s="60"/>
      <c r="F15" s="104"/>
      <c r="G15" s="105" t="str">
        <f t="shared" si="0"/>
        <v/>
      </c>
      <c r="H15" s="193"/>
      <c r="I15" s="61"/>
      <c r="N15" s="46">
        <f t="shared" si="1"/>
        <v>4</v>
      </c>
      <c r="O15" s="157" t="s">
        <v>183</v>
      </c>
      <c r="P15" s="158" t="s">
        <v>189</v>
      </c>
      <c r="Q15" s="159">
        <v>5</v>
      </c>
      <c r="R15" s="160" t="s">
        <v>36</v>
      </c>
      <c r="S15" s="161">
        <v>1000000</v>
      </c>
      <c r="T15" s="162">
        <f t="shared" ref="T15:T42" si="3">IF(Q15*S15=0,"",ROUND(Q15*S15,0))</f>
        <v>5000000</v>
      </c>
      <c r="U15" s="162"/>
      <c r="V15" s="158"/>
    </row>
    <row r="16" spans="1:22" ht="16.5" customHeight="1" x14ac:dyDescent="0.55000000000000004">
      <c r="A16" s="46">
        <v>4</v>
      </c>
      <c r="B16" s="59"/>
      <c r="C16" s="101"/>
      <c r="D16" s="102"/>
      <c r="E16" s="60"/>
      <c r="F16" s="104"/>
      <c r="G16" s="105" t="str">
        <f t="shared" si="0"/>
        <v/>
      </c>
      <c r="H16" s="193"/>
      <c r="I16" s="61"/>
      <c r="N16" s="46">
        <f t="shared" si="1"/>
        <v>5</v>
      </c>
      <c r="O16" s="157" t="s">
        <v>183</v>
      </c>
      <c r="P16" s="158" t="s">
        <v>188</v>
      </c>
      <c r="Q16" s="159">
        <v>5</v>
      </c>
      <c r="R16" s="160" t="s">
        <v>36</v>
      </c>
      <c r="S16" s="161">
        <v>200000</v>
      </c>
      <c r="T16" s="162">
        <f t="shared" si="3"/>
        <v>1000000</v>
      </c>
      <c r="U16" s="162"/>
      <c r="V16" s="158"/>
    </row>
    <row r="17" spans="1:22" ht="16.5" customHeight="1" x14ac:dyDescent="0.55000000000000004">
      <c r="A17" s="46">
        <v>5</v>
      </c>
      <c r="B17" s="59"/>
      <c r="C17" s="101"/>
      <c r="D17" s="102"/>
      <c r="E17" s="60"/>
      <c r="F17" s="104"/>
      <c r="G17" s="105" t="str">
        <f t="shared" si="0"/>
        <v/>
      </c>
      <c r="H17" s="193"/>
      <c r="I17" s="61"/>
      <c r="N17" s="46">
        <f t="shared" si="1"/>
        <v>6</v>
      </c>
      <c r="O17" s="157" t="s">
        <v>184</v>
      </c>
      <c r="P17" s="158" t="s">
        <v>190</v>
      </c>
      <c r="Q17" s="159">
        <v>3</v>
      </c>
      <c r="R17" s="160" t="s">
        <v>191</v>
      </c>
      <c r="S17" s="161">
        <v>250000</v>
      </c>
      <c r="T17" s="162">
        <f t="shared" si="3"/>
        <v>750000</v>
      </c>
      <c r="U17" s="162"/>
      <c r="V17" s="158"/>
    </row>
    <row r="18" spans="1:22" ht="16.5" customHeight="1" x14ac:dyDescent="0.55000000000000004">
      <c r="A18" s="46">
        <v>6</v>
      </c>
      <c r="B18" s="59"/>
      <c r="C18" s="101"/>
      <c r="D18" s="102"/>
      <c r="E18" s="60"/>
      <c r="F18" s="104"/>
      <c r="G18" s="105" t="str">
        <f t="shared" si="0"/>
        <v/>
      </c>
      <c r="H18" s="193"/>
      <c r="I18" s="61"/>
      <c r="N18" s="46">
        <f t="shared" si="1"/>
        <v>7</v>
      </c>
      <c r="O18" s="157" t="s">
        <v>73</v>
      </c>
      <c r="P18" s="158" t="s">
        <v>192</v>
      </c>
      <c r="Q18" s="159">
        <v>10</v>
      </c>
      <c r="R18" s="160" t="s">
        <v>5</v>
      </c>
      <c r="S18" s="161">
        <v>10000</v>
      </c>
      <c r="T18" s="162">
        <f t="shared" si="3"/>
        <v>100000</v>
      </c>
      <c r="U18" s="162"/>
      <c r="V18" s="158"/>
    </row>
    <row r="19" spans="1:22" ht="16.5" customHeight="1" x14ac:dyDescent="0.55000000000000004">
      <c r="A19" s="46">
        <v>7</v>
      </c>
      <c r="B19" s="59"/>
      <c r="C19" s="101"/>
      <c r="D19" s="102"/>
      <c r="E19" s="60"/>
      <c r="F19" s="104"/>
      <c r="G19" s="105" t="str">
        <f t="shared" si="0"/>
        <v/>
      </c>
      <c r="H19" s="193"/>
      <c r="I19" s="61"/>
      <c r="N19" s="46">
        <f t="shared" si="1"/>
        <v>8</v>
      </c>
      <c r="O19" s="157"/>
      <c r="P19" s="158"/>
      <c r="Q19" s="159"/>
      <c r="R19" s="160"/>
      <c r="S19" s="161"/>
      <c r="T19" s="162" t="str">
        <f t="shared" si="3"/>
        <v/>
      </c>
      <c r="U19" s="162"/>
      <c r="V19" s="158"/>
    </row>
    <row r="20" spans="1:22" ht="16.5" customHeight="1" x14ac:dyDescent="0.55000000000000004">
      <c r="A20" s="46">
        <v>8</v>
      </c>
      <c r="B20" s="59"/>
      <c r="C20" s="101"/>
      <c r="D20" s="102"/>
      <c r="E20" s="60"/>
      <c r="F20" s="104"/>
      <c r="G20" s="105" t="str">
        <f t="shared" si="0"/>
        <v/>
      </c>
      <c r="H20" s="193"/>
      <c r="I20" s="61"/>
      <c r="N20" s="46">
        <f t="shared" si="1"/>
        <v>9</v>
      </c>
      <c r="O20" s="157"/>
      <c r="P20" s="158"/>
      <c r="Q20" s="159"/>
      <c r="R20" s="160"/>
      <c r="S20" s="161"/>
      <c r="T20" s="162" t="str">
        <f t="shared" si="3"/>
        <v/>
      </c>
      <c r="U20" s="162"/>
      <c r="V20" s="158"/>
    </row>
    <row r="21" spans="1:22" ht="16.5" customHeight="1" x14ac:dyDescent="0.55000000000000004">
      <c r="A21" s="46">
        <v>9</v>
      </c>
      <c r="B21" s="59"/>
      <c r="C21" s="101"/>
      <c r="D21" s="102"/>
      <c r="E21" s="60"/>
      <c r="F21" s="104"/>
      <c r="G21" s="105" t="str">
        <f t="shared" si="0"/>
        <v/>
      </c>
      <c r="H21" s="193"/>
      <c r="I21" s="61"/>
      <c r="N21" s="46">
        <f t="shared" si="1"/>
        <v>10</v>
      </c>
      <c r="O21" s="157"/>
      <c r="P21" s="158"/>
      <c r="Q21" s="159"/>
      <c r="R21" s="160"/>
      <c r="S21" s="161"/>
      <c r="T21" s="162" t="str">
        <f t="shared" si="3"/>
        <v/>
      </c>
      <c r="U21" s="162"/>
      <c r="V21" s="158"/>
    </row>
    <row r="22" spans="1:22" ht="16.5" customHeight="1" x14ac:dyDescent="0.55000000000000004">
      <c r="A22" s="46">
        <v>10</v>
      </c>
      <c r="B22" s="59"/>
      <c r="C22" s="101"/>
      <c r="D22" s="102"/>
      <c r="E22" s="60"/>
      <c r="F22" s="104"/>
      <c r="G22" s="105" t="str">
        <f t="shared" si="0"/>
        <v/>
      </c>
      <c r="H22" s="193"/>
      <c r="I22" s="61"/>
      <c r="N22" s="46">
        <f t="shared" si="1"/>
        <v>11</v>
      </c>
      <c r="O22" s="157"/>
      <c r="P22" s="158"/>
      <c r="Q22" s="159"/>
      <c r="R22" s="160"/>
      <c r="S22" s="161"/>
      <c r="T22" s="162" t="str">
        <f t="shared" si="3"/>
        <v/>
      </c>
      <c r="U22" s="162"/>
      <c r="V22" s="158"/>
    </row>
    <row r="23" spans="1:22" ht="16.5" customHeight="1" x14ac:dyDescent="0.55000000000000004">
      <c r="A23" s="46">
        <v>11</v>
      </c>
      <c r="B23" s="59"/>
      <c r="C23" s="101"/>
      <c r="D23" s="102"/>
      <c r="E23" s="60"/>
      <c r="F23" s="104"/>
      <c r="G23" s="105" t="str">
        <f t="shared" si="0"/>
        <v/>
      </c>
      <c r="H23" s="193"/>
      <c r="I23" s="61"/>
      <c r="N23" s="46">
        <f t="shared" si="1"/>
        <v>12</v>
      </c>
      <c r="O23" s="157"/>
      <c r="P23" s="158"/>
      <c r="Q23" s="159"/>
      <c r="R23" s="160"/>
      <c r="S23" s="161"/>
      <c r="T23" s="162" t="str">
        <f t="shared" si="3"/>
        <v/>
      </c>
      <c r="U23" s="162"/>
      <c r="V23" s="158"/>
    </row>
    <row r="24" spans="1:22" ht="16.5" customHeight="1" x14ac:dyDescent="0.55000000000000004">
      <c r="A24" s="46">
        <v>12</v>
      </c>
      <c r="B24" s="59"/>
      <c r="C24" s="101"/>
      <c r="D24" s="102"/>
      <c r="E24" s="60"/>
      <c r="F24" s="104"/>
      <c r="G24" s="105" t="str">
        <f t="shared" si="0"/>
        <v/>
      </c>
      <c r="H24" s="193"/>
      <c r="I24" s="61"/>
      <c r="N24" s="46">
        <f t="shared" si="1"/>
        <v>13</v>
      </c>
      <c r="O24" s="157"/>
      <c r="P24" s="158"/>
      <c r="Q24" s="159"/>
      <c r="R24" s="160"/>
      <c r="S24" s="161"/>
      <c r="T24" s="162" t="str">
        <f t="shared" si="3"/>
        <v/>
      </c>
      <c r="U24" s="162"/>
      <c r="V24" s="158"/>
    </row>
    <row r="25" spans="1:22" ht="16.5" customHeight="1" x14ac:dyDescent="0.55000000000000004">
      <c r="A25" s="46">
        <v>13</v>
      </c>
      <c r="B25" s="59"/>
      <c r="C25" s="101"/>
      <c r="D25" s="102"/>
      <c r="E25" s="60"/>
      <c r="F25" s="104"/>
      <c r="G25" s="105" t="str">
        <f t="shared" si="0"/>
        <v/>
      </c>
      <c r="H25" s="193"/>
      <c r="I25" s="61"/>
      <c r="N25" s="46">
        <f t="shared" si="1"/>
        <v>14</v>
      </c>
      <c r="O25" s="157"/>
      <c r="P25" s="158"/>
      <c r="Q25" s="159"/>
      <c r="R25" s="160"/>
      <c r="S25" s="161"/>
      <c r="T25" s="162" t="str">
        <f t="shared" si="3"/>
        <v/>
      </c>
      <c r="U25" s="162"/>
      <c r="V25" s="158"/>
    </row>
    <row r="26" spans="1:22" ht="16.5" customHeight="1" x14ac:dyDescent="0.55000000000000004">
      <c r="A26" s="46">
        <v>14</v>
      </c>
      <c r="B26" s="59"/>
      <c r="C26" s="101"/>
      <c r="D26" s="102"/>
      <c r="E26" s="60"/>
      <c r="F26" s="104"/>
      <c r="G26" s="105" t="str">
        <f t="shared" si="0"/>
        <v/>
      </c>
      <c r="H26" s="193"/>
      <c r="I26" s="61"/>
      <c r="N26" s="46">
        <f t="shared" si="1"/>
        <v>15</v>
      </c>
      <c r="O26" s="157"/>
      <c r="P26" s="158"/>
      <c r="Q26" s="159"/>
      <c r="R26" s="160"/>
      <c r="S26" s="161"/>
      <c r="T26" s="162" t="str">
        <f t="shared" si="3"/>
        <v/>
      </c>
      <c r="U26" s="162"/>
      <c r="V26" s="158"/>
    </row>
    <row r="27" spans="1:22" ht="16.5" customHeight="1" x14ac:dyDescent="0.55000000000000004">
      <c r="A27" s="46">
        <v>15</v>
      </c>
      <c r="B27" s="59"/>
      <c r="C27" s="101"/>
      <c r="D27" s="102"/>
      <c r="E27" s="60"/>
      <c r="F27" s="104"/>
      <c r="G27" s="105" t="str">
        <f t="shared" si="0"/>
        <v/>
      </c>
      <c r="H27" s="193"/>
      <c r="I27" s="61"/>
      <c r="N27" s="46">
        <f t="shared" si="1"/>
        <v>16</v>
      </c>
      <c r="O27" s="157"/>
      <c r="P27" s="158"/>
      <c r="Q27" s="159"/>
      <c r="R27" s="160"/>
      <c r="S27" s="161"/>
      <c r="T27" s="162" t="str">
        <f t="shared" si="3"/>
        <v/>
      </c>
      <c r="U27" s="162"/>
      <c r="V27" s="158"/>
    </row>
    <row r="28" spans="1:22" ht="16.5" customHeight="1" x14ac:dyDescent="0.55000000000000004">
      <c r="A28" s="46">
        <v>16</v>
      </c>
      <c r="B28" s="59"/>
      <c r="C28" s="101"/>
      <c r="D28" s="102"/>
      <c r="E28" s="60"/>
      <c r="F28" s="104"/>
      <c r="G28" s="105" t="str">
        <f t="shared" si="0"/>
        <v/>
      </c>
      <c r="H28" s="193"/>
      <c r="I28" s="61"/>
      <c r="N28" s="46">
        <f t="shared" si="1"/>
        <v>17</v>
      </c>
      <c r="O28" s="157"/>
      <c r="P28" s="158"/>
      <c r="Q28" s="159"/>
      <c r="R28" s="160"/>
      <c r="S28" s="161"/>
      <c r="T28" s="162" t="str">
        <f t="shared" si="3"/>
        <v/>
      </c>
      <c r="U28" s="162"/>
      <c r="V28" s="158"/>
    </row>
    <row r="29" spans="1:22" ht="16.5" customHeight="1" x14ac:dyDescent="0.55000000000000004">
      <c r="A29" s="46">
        <v>17</v>
      </c>
      <c r="B29" s="59"/>
      <c r="C29" s="101"/>
      <c r="D29" s="102"/>
      <c r="E29" s="60"/>
      <c r="F29" s="104"/>
      <c r="G29" s="105" t="str">
        <f t="shared" si="0"/>
        <v/>
      </c>
      <c r="H29" s="193"/>
      <c r="I29" s="61"/>
      <c r="N29" s="46">
        <f t="shared" si="1"/>
        <v>18</v>
      </c>
      <c r="O29" s="157"/>
      <c r="P29" s="158"/>
      <c r="Q29" s="159"/>
      <c r="R29" s="160"/>
      <c r="S29" s="161"/>
      <c r="T29" s="162" t="str">
        <f t="shared" si="3"/>
        <v/>
      </c>
      <c r="U29" s="162"/>
      <c r="V29" s="158"/>
    </row>
    <row r="30" spans="1:22" ht="16.5" customHeight="1" x14ac:dyDescent="0.55000000000000004">
      <c r="A30" s="46">
        <v>18</v>
      </c>
      <c r="B30" s="59"/>
      <c r="C30" s="101"/>
      <c r="D30" s="102"/>
      <c r="E30" s="60"/>
      <c r="F30" s="104"/>
      <c r="G30" s="105" t="str">
        <f t="shared" si="0"/>
        <v/>
      </c>
      <c r="H30" s="193"/>
      <c r="I30" s="61"/>
      <c r="N30" s="46">
        <f t="shared" si="1"/>
        <v>19</v>
      </c>
      <c r="O30" s="157"/>
      <c r="P30" s="158"/>
      <c r="Q30" s="159"/>
      <c r="R30" s="160"/>
      <c r="S30" s="161"/>
      <c r="T30" s="162" t="str">
        <f t="shared" si="3"/>
        <v/>
      </c>
      <c r="U30" s="162"/>
      <c r="V30" s="158"/>
    </row>
    <row r="31" spans="1:22" ht="16.5" customHeight="1" x14ac:dyDescent="0.55000000000000004">
      <c r="A31" s="46">
        <v>19</v>
      </c>
      <c r="B31" s="59"/>
      <c r="C31" s="101"/>
      <c r="D31" s="102"/>
      <c r="E31" s="60"/>
      <c r="F31" s="104"/>
      <c r="G31" s="105" t="str">
        <f t="shared" si="0"/>
        <v/>
      </c>
      <c r="H31" s="193"/>
      <c r="I31" s="61"/>
      <c r="N31" s="46">
        <f t="shared" si="1"/>
        <v>20</v>
      </c>
      <c r="O31" s="157"/>
      <c r="P31" s="158"/>
      <c r="Q31" s="159"/>
      <c r="R31" s="160"/>
      <c r="S31" s="161"/>
      <c r="T31" s="162" t="str">
        <f t="shared" si="3"/>
        <v/>
      </c>
      <c r="U31" s="162"/>
      <c r="V31" s="158"/>
    </row>
    <row r="32" spans="1:22" ht="16.5" customHeight="1" x14ac:dyDescent="0.55000000000000004">
      <c r="A32" s="46">
        <v>20</v>
      </c>
      <c r="B32" s="59"/>
      <c r="C32" s="101"/>
      <c r="D32" s="102"/>
      <c r="E32" s="60"/>
      <c r="F32" s="104"/>
      <c r="G32" s="105" t="str">
        <f t="shared" si="0"/>
        <v/>
      </c>
      <c r="H32" s="193"/>
      <c r="I32" s="61"/>
      <c r="N32" s="46">
        <f t="shared" si="1"/>
        <v>21</v>
      </c>
      <c r="O32" s="157"/>
      <c r="P32" s="158"/>
      <c r="Q32" s="159"/>
      <c r="R32" s="160"/>
      <c r="S32" s="161"/>
      <c r="T32" s="162" t="str">
        <f t="shared" si="3"/>
        <v/>
      </c>
      <c r="U32" s="162"/>
      <c r="V32" s="158"/>
    </row>
    <row r="33" spans="1:22" ht="16.5" customHeight="1" x14ac:dyDescent="0.55000000000000004">
      <c r="A33" s="46">
        <v>21</v>
      </c>
      <c r="B33" s="59"/>
      <c r="C33" s="101"/>
      <c r="D33" s="102"/>
      <c r="E33" s="60"/>
      <c r="F33" s="104"/>
      <c r="G33" s="105" t="str">
        <f t="shared" si="0"/>
        <v/>
      </c>
      <c r="H33" s="193"/>
      <c r="I33" s="61"/>
      <c r="N33" s="46">
        <f t="shared" si="1"/>
        <v>22</v>
      </c>
      <c r="O33" s="157"/>
      <c r="P33" s="158"/>
      <c r="Q33" s="159"/>
      <c r="R33" s="160"/>
      <c r="S33" s="161"/>
      <c r="T33" s="162" t="str">
        <f t="shared" si="3"/>
        <v/>
      </c>
      <c r="U33" s="162"/>
      <c r="V33" s="158"/>
    </row>
    <row r="34" spans="1:22" ht="16.5" customHeight="1" x14ac:dyDescent="0.55000000000000004">
      <c r="A34" s="46">
        <v>22</v>
      </c>
      <c r="B34" s="59"/>
      <c r="C34" s="101"/>
      <c r="D34" s="102"/>
      <c r="E34" s="60"/>
      <c r="F34" s="104"/>
      <c r="G34" s="105" t="str">
        <f t="shared" si="0"/>
        <v/>
      </c>
      <c r="H34" s="193"/>
      <c r="I34" s="61"/>
      <c r="N34" s="46">
        <f t="shared" si="1"/>
        <v>23</v>
      </c>
      <c r="O34" s="157"/>
      <c r="P34" s="158"/>
      <c r="Q34" s="159"/>
      <c r="R34" s="160"/>
      <c r="S34" s="161"/>
      <c r="T34" s="162" t="str">
        <f t="shared" si="3"/>
        <v/>
      </c>
      <c r="U34" s="162"/>
      <c r="V34" s="158"/>
    </row>
    <row r="35" spans="1:22" ht="16.5" customHeight="1" x14ac:dyDescent="0.55000000000000004">
      <c r="A35" s="46">
        <v>23</v>
      </c>
      <c r="B35" s="59"/>
      <c r="C35" s="101"/>
      <c r="D35" s="102"/>
      <c r="E35" s="60"/>
      <c r="F35" s="104"/>
      <c r="G35" s="105" t="str">
        <f t="shared" si="0"/>
        <v/>
      </c>
      <c r="H35" s="193"/>
      <c r="I35" s="61"/>
      <c r="N35" s="46">
        <f t="shared" si="1"/>
        <v>24</v>
      </c>
      <c r="O35" s="157"/>
      <c r="P35" s="158"/>
      <c r="Q35" s="159"/>
      <c r="R35" s="160"/>
      <c r="S35" s="161"/>
      <c r="T35" s="162" t="str">
        <f t="shared" si="3"/>
        <v/>
      </c>
      <c r="U35" s="162"/>
      <c r="V35" s="158"/>
    </row>
    <row r="36" spans="1:22" ht="16.5" customHeight="1" x14ac:dyDescent="0.55000000000000004">
      <c r="A36" s="46">
        <v>24</v>
      </c>
      <c r="B36" s="59"/>
      <c r="C36" s="101"/>
      <c r="D36" s="102"/>
      <c r="E36" s="60"/>
      <c r="F36" s="104"/>
      <c r="G36" s="105" t="str">
        <f t="shared" si="0"/>
        <v/>
      </c>
      <c r="H36" s="193"/>
      <c r="I36" s="61"/>
      <c r="N36" s="46">
        <f t="shared" si="1"/>
        <v>25</v>
      </c>
      <c r="O36" s="157"/>
      <c r="P36" s="158"/>
      <c r="Q36" s="159"/>
      <c r="R36" s="160"/>
      <c r="S36" s="161"/>
      <c r="T36" s="162" t="str">
        <f t="shared" si="3"/>
        <v/>
      </c>
      <c r="U36" s="162"/>
      <c r="V36" s="158"/>
    </row>
    <row r="37" spans="1:22" ht="16.5" customHeight="1" x14ac:dyDescent="0.55000000000000004">
      <c r="A37" s="46">
        <v>25</v>
      </c>
      <c r="B37" s="59"/>
      <c r="C37" s="101"/>
      <c r="D37" s="102"/>
      <c r="E37" s="60"/>
      <c r="F37" s="104"/>
      <c r="G37" s="105" t="str">
        <f t="shared" si="0"/>
        <v/>
      </c>
      <c r="H37" s="193"/>
      <c r="I37" s="61"/>
      <c r="N37" s="46">
        <f t="shared" si="1"/>
        <v>26</v>
      </c>
      <c r="O37" s="157"/>
      <c r="P37" s="158"/>
      <c r="Q37" s="159"/>
      <c r="R37" s="160"/>
      <c r="S37" s="161"/>
      <c r="T37" s="162" t="str">
        <f t="shared" si="3"/>
        <v/>
      </c>
      <c r="U37" s="162"/>
      <c r="V37" s="158"/>
    </row>
    <row r="38" spans="1:22" ht="16.5" customHeight="1" x14ac:dyDescent="0.55000000000000004">
      <c r="A38" s="46">
        <v>26</v>
      </c>
      <c r="B38" s="59"/>
      <c r="C38" s="101"/>
      <c r="D38" s="102"/>
      <c r="E38" s="60"/>
      <c r="F38" s="104"/>
      <c r="G38" s="105" t="str">
        <f t="shared" si="0"/>
        <v/>
      </c>
      <c r="H38" s="193"/>
      <c r="I38" s="61"/>
      <c r="N38" s="46">
        <f t="shared" si="1"/>
        <v>27</v>
      </c>
      <c r="O38" s="157"/>
      <c r="P38" s="158"/>
      <c r="Q38" s="159"/>
      <c r="R38" s="160"/>
      <c r="S38" s="161"/>
      <c r="T38" s="162" t="str">
        <f t="shared" si="3"/>
        <v/>
      </c>
      <c r="U38" s="162"/>
      <c r="V38" s="158"/>
    </row>
    <row r="39" spans="1:22" ht="16.5" customHeight="1" x14ac:dyDescent="0.55000000000000004">
      <c r="A39" s="46">
        <v>27</v>
      </c>
      <c r="B39" s="59"/>
      <c r="C39" s="101"/>
      <c r="D39" s="102"/>
      <c r="E39" s="60"/>
      <c r="F39" s="104"/>
      <c r="G39" s="105" t="str">
        <f t="shared" si="0"/>
        <v/>
      </c>
      <c r="H39" s="193"/>
      <c r="I39" s="61"/>
      <c r="N39" s="46">
        <f t="shared" si="1"/>
        <v>28</v>
      </c>
      <c r="O39" s="157"/>
      <c r="P39" s="158"/>
      <c r="Q39" s="159"/>
      <c r="R39" s="160"/>
      <c r="S39" s="161"/>
      <c r="T39" s="162" t="str">
        <f t="shared" si="3"/>
        <v/>
      </c>
      <c r="U39" s="162"/>
      <c r="V39" s="158"/>
    </row>
    <row r="40" spans="1:22" ht="16.5" customHeight="1" x14ac:dyDescent="0.55000000000000004">
      <c r="A40" s="46">
        <v>28</v>
      </c>
      <c r="B40" s="59"/>
      <c r="C40" s="101"/>
      <c r="D40" s="102"/>
      <c r="E40" s="60"/>
      <c r="F40" s="104"/>
      <c r="G40" s="105" t="str">
        <f t="shared" si="0"/>
        <v/>
      </c>
      <c r="H40" s="193"/>
      <c r="I40" s="61"/>
      <c r="N40" s="46">
        <f t="shared" si="1"/>
        <v>29</v>
      </c>
      <c r="O40" s="157"/>
      <c r="P40" s="158"/>
      <c r="Q40" s="159"/>
      <c r="R40" s="160"/>
      <c r="S40" s="161"/>
      <c r="T40" s="162" t="str">
        <f t="shared" si="3"/>
        <v/>
      </c>
      <c r="U40" s="162"/>
      <c r="V40" s="158"/>
    </row>
    <row r="41" spans="1:22" ht="16.5" customHeight="1" x14ac:dyDescent="0.55000000000000004">
      <c r="A41" s="46">
        <v>29</v>
      </c>
      <c r="B41" s="59"/>
      <c r="C41" s="101"/>
      <c r="D41" s="102"/>
      <c r="E41" s="60"/>
      <c r="F41" s="104"/>
      <c r="G41" s="105" t="str">
        <f t="shared" si="0"/>
        <v/>
      </c>
      <c r="H41" s="193"/>
      <c r="I41" s="61"/>
      <c r="N41" s="46">
        <f t="shared" si="1"/>
        <v>30</v>
      </c>
      <c r="O41" s="157"/>
      <c r="P41" s="158"/>
      <c r="Q41" s="159"/>
      <c r="R41" s="160"/>
      <c r="S41" s="161"/>
      <c r="T41" s="162" t="str">
        <f t="shared" si="3"/>
        <v/>
      </c>
      <c r="U41" s="162"/>
      <c r="V41" s="158"/>
    </row>
    <row r="42" spans="1:22" ht="16.5" customHeight="1" thickBot="1" x14ac:dyDescent="0.6">
      <c r="A42" s="46">
        <v>30</v>
      </c>
      <c r="B42" s="59"/>
      <c r="C42" s="101"/>
      <c r="D42" s="102"/>
      <c r="E42" s="60"/>
      <c r="F42" s="104"/>
      <c r="G42" s="105" t="str">
        <f t="shared" si="0"/>
        <v/>
      </c>
      <c r="H42" s="193"/>
      <c r="I42" s="61"/>
      <c r="N42" s="46">
        <f t="shared" si="1"/>
        <v>31</v>
      </c>
      <c r="O42" s="157"/>
      <c r="P42" s="158"/>
      <c r="Q42" s="159"/>
      <c r="R42" s="160"/>
      <c r="S42" s="161"/>
      <c r="T42" s="162" t="str">
        <f t="shared" si="3"/>
        <v/>
      </c>
      <c r="U42" s="162"/>
      <c r="V42" s="158"/>
    </row>
    <row r="43" spans="1:22" ht="22.5" customHeight="1" thickBot="1" x14ac:dyDescent="0.6">
      <c r="B43" s="397"/>
      <c r="C43" s="398"/>
      <c r="D43" s="62" t="s">
        <v>21</v>
      </c>
      <c r="E43" s="63" t="s">
        <v>21</v>
      </c>
      <c r="F43" s="64" t="s">
        <v>21</v>
      </c>
      <c r="G43" s="106">
        <f>SUMIF(B13:B42,"&lt;&gt;"&amp;"▲助成対象外",G13:G42)</f>
        <v>0</v>
      </c>
      <c r="H43" s="151"/>
      <c r="I43" s="65"/>
      <c r="O43" s="407"/>
      <c r="P43" s="408"/>
      <c r="Q43" s="163" t="s">
        <v>21</v>
      </c>
      <c r="R43" s="164" t="s">
        <v>21</v>
      </c>
      <c r="S43" s="165" t="s">
        <v>21</v>
      </c>
      <c r="T43" s="166">
        <f>SUMIF(O13:O42,"&lt;&gt;"&amp;"▲助成対象外",T13:T42)</f>
        <v>82750000</v>
      </c>
      <c r="U43" s="181"/>
      <c r="V43" s="167"/>
    </row>
    <row r="44" spans="1:22" ht="22.5" customHeight="1" thickTop="1" thickBot="1" x14ac:dyDescent="0.6">
      <c r="B44" s="399"/>
      <c r="C44" s="400"/>
      <c r="D44" s="66" t="s">
        <v>21</v>
      </c>
      <c r="E44" s="67" t="s">
        <v>21</v>
      </c>
      <c r="F44" s="68" t="s">
        <v>21</v>
      </c>
      <c r="G44" s="107">
        <f>SUMIF(B13:B42,"▲助成対象外",G13:G42)</f>
        <v>0</v>
      </c>
      <c r="H44" s="152"/>
      <c r="I44" s="69"/>
      <c r="O44" s="399"/>
      <c r="P44" s="400"/>
      <c r="Q44" s="66" t="s">
        <v>21</v>
      </c>
      <c r="R44" s="67" t="s">
        <v>21</v>
      </c>
      <c r="S44" s="168" t="s">
        <v>21</v>
      </c>
      <c r="T44" s="169">
        <f>SUMIF(O13:O42,"▲助成対象外",T13:T42)</f>
        <v>100000</v>
      </c>
      <c r="U44" s="148"/>
      <c r="V44" s="69"/>
    </row>
    <row r="45" spans="1:22" ht="21" customHeight="1" thickBot="1" x14ac:dyDescent="0.6">
      <c r="B45" s="381" t="s">
        <v>198</v>
      </c>
      <c r="C45" s="382"/>
      <c r="D45" s="382"/>
      <c r="E45" s="383"/>
      <c r="F45" s="187" t="s">
        <v>197</v>
      </c>
      <c r="G45" s="194"/>
      <c r="O45" s="53"/>
      <c r="Q45" s="48"/>
      <c r="S45" s="49"/>
      <c r="T45" s="49"/>
      <c r="U45" s="49"/>
      <c r="V45" s="46"/>
    </row>
    <row r="47" spans="1:22" ht="21" customHeight="1" x14ac:dyDescent="0.55000000000000004">
      <c r="B47" s="46" t="s">
        <v>136</v>
      </c>
      <c r="C47" s="386" t="s">
        <v>113</v>
      </c>
      <c r="D47" s="387"/>
      <c r="E47" s="387"/>
      <c r="F47" s="387"/>
      <c r="G47" s="379" t="s">
        <v>22</v>
      </c>
      <c r="H47" s="380"/>
      <c r="I47"/>
      <c r="K47" s="54"/>
    </row>
    <row r="48" spans="1:22" ht="38" customHeight="1" x14ac:dyDescent="0.55000000000000004">
      <c r="B48" s="108" t="s">
        <v>139</v>
      </c>
      <c r="C48" s="392"/>
      <c r="D48" s="393"/>
      <c r="E48" s="393"/>
      <c r="F48" s="393"/>
      <c r="G48" s="393"/>
      <c r="H48" s="394"/>
    </row>
    <row r="49" spans="1:9" ht="20.5" customHeight="1" x14ac:dyDescent="0.55000000000000004">
      <c r="A49" s="58" t="s">
        <v>15</v>
      </c>
      <c r="B49" s="384" t="s">
        <v>71</v>
      </c>
      <c r="C49" s="384" t="s">
        <v>16</v>
      </c>
      <c r="D49" s="385" t="s">
        <v>6</v>
      </c>
      <c r="E49" s="384" t="s">
        <v>72</v>
      </c>
      <c r="F49" s="388" t="s">
        <v>17</v>
      </c>
      <c r="G49" s="388" t="s">
        <v>18</v>
      </c>
      <c r="H49" s="395" t="s">
        <v>169</v>
      </c>
      <c r="I49" s="384" t="s">
        <v>19</v>
      </c>
    </row>
    <row r="50" spans="1:9" ht="20.5" customHeight="1" x14ac:dyDescent="0.55000000000000004">
      <c r="A50" s="58" t="s">
        <v>20</v>
      </c>
      <c r="B50" s="384"/>
      <c r="C50" s="384"/>
      <c r="D50" s="385"/>
      <c r="E50" s="384"/>
      <c r="F50" s="389"/>
      <c r="G50" s="389"/>
      <c r="H50" s="396"/>
      <c r="I50" s="384"/>
    </row>
    <row r="51" spans="1:9" ht="16.5" customHeight="1" x14ac:dyDescent="0.55000000000000004">
      <c r="A51" s="46">
        <v>31</v>
      </c>
      <c r="B51" s="59"/>
      <c r="C51" s="101"/>
      <c r="D51" s="102"/>
      <c r="E51" s="60" t="s">
        <v>31</v>
      </c>
      <c r="F51" s="104"/>
      <c r="G51" s="105" t="str">
        <f>IF(D51*F51=0,"",ROUND(D51*F51,0))</f>
        <v/>
      </c>
      <c r="H51" s="193"/>
      <c r="I51" s="61"/>
    </row>
    <row r="52" spans="1:9" ht="16.5" customHeight="1" x14ac:dyDescent="0.55000000000000004">
      <c r="A52" s="46">
        <v>32</v>
      </c>
      <c r="B52" s="59"/>
      <c r="C52" s="101"/>
      <c r="D52" s="102"/>
      <c r="E52" s="60"/>
      <c r="F52" s="104"/>
      <c r="G52" s="105" t="str">
        <f t="shared" ref="G52:G80" si="4">IF(D52*F52=0,"",ROUND(D52*F52,0))</f>
        <v/>
      </c>
      <c r="H52" s="193"/>
      <c r="I52" s="61"/>
    </row>
    <row r="53" spans="1:9" ht="16.5" customHeight="1" x14ac:dyDescent="0.55000000000000004">
      <c r="A53" s="46">
        <v>33</v>
      </c>
      <c r="B53" s="59"/>
      <c r="C53" s="101"/>
      <c r="D53" s="102"/>
      <c r="E53" s="60"/>
      <c r="F53" s="104"/>
      <c r="G53" s="105" t="str">
        <f t="shared" si="4"/>
        <v/>
      </c>
      <c r="H53" s="193"/>
      <c r="I53" s="61"/>
    </row>
    <row r="54" spans="1:9" ht="16.5" customHeight="1" x14ac:dyDescent="0.55000000000000004">
      <c r="A54" s="46">
        <v>34</v>
      </c>
      <c r="B54" s="59"/>
      <c r="C54" s="101"/>
      <c r="D54" s="102"/>
      <c r="E54" s="60"/>
      <c r="F54" s="104"/>
      <c r="G54" s="105" t="str">
        <f t="shared" si="4"/>
        <v/>
      </c>
      <c r="H54" s="193"/>
      <c r="I54" s="61"/>
    </row>
    <row r="55" spans="1:9" ht="16.5" customHeight="1" x14ac:dyDescent="0.55000000000000004">
      <c r="A55" s="46">
        <v>35</v>
      </c>
      <c r="B55" s="59"/>
      <c r="C55" s="101"/>
      <c r="D55" s="102"/>
      <c r="E55" s="60"/>
      <c r="F55" s="104"/>
      <c r="G55" s="105" t="str">
        <f t="shared" si="4"/>
        <v/>
      </c>
      <c r="H55" s="193"/>
      <c r="I55" s="61"/>
    </row>
    <row r="56" spans="1:9" ht="16.5" customHeight="1" x14ac:dyDescent="0.55000000000000004">
      <c r="A56" s="46">
        <v>36</v>
      </c>
      <c r="B56" s="59"/>
      <c r="C56" s="101"/>
      <c r="D56" s="102"/>
      <c r="E56" s="60"/>
      <c r="F56" s="104"/>
      <c r="G56" s="105" t="str">
        <f t="shared" si="4"/>
        <v/>
      </c>
      <c r="H56" s="193"/>
      <c r="I56" s="61"/>
    </row>
    <row r="57" spans="1:9" ht="16.5" customHeight="1" x14ac:dyDescent="0.55000000000000004">
      <c r="A57" s="46">
        <v>37</v>
      </c>
      <c r="B57" s="59"/>
      <c r="C57" s="101"/>
      <c r="D57" s="102"/>
      <c r="E57" s="60"/>
      <c r="F57" s="104"/>
      <c r="G57" s="105" t="str">
        <f t="shared" si="4"/>
        <v/>
      </c>
      <c r="H57" s="193"/>
      <c r="I57" s="61"/>
    </row>
    <row r="58" spans="1:9" ht="16.5" customHeight="1" x14ac:dyDescent="0.55000000000000004">
      <c r="A58" s="46">
        <v>38</v>
      </c>
      <c r="B58" s="59"/>
      <c r="C58" s="101"/>
      <c r="D58" s="102"/>
      <c r="E58" s="60"/>
      <c r="F58" s="104"/>
      <c r="G58" s="105" t="str">
        <f t="shared" si="4"/>
        <v/>
      </c>
      <c r="H58" s="193"/>
      <c r="I58" s="61"/>
    </row>
    <row r="59" spans="1:9" ht="16.5" customHeight="1" x14ac:dyDescent="0.55000000000000004">
      <c r="A59" s="46">
        <v>39</v>
      </c>
      <c r="B59" s="59"/>
      <c r="C59" s="101"/>
      <c r="D59" s="102"/>
      <c r="E59" s="60"/>
      <c r="F59" s="104"/>
      <c r="G59" s="105" t="str">
        <f t="shared" si="4"/>
        <v/>
      </c>
      <c r="H59" s="193"/>
      <c r="I59" s="61"/>
    </row>
    <row r="60" spans="1:9" ht="16.5" customHeight="1" x14ac:dyDescent="0.55000000000000004">
      <c r="A60" s="46">
        <v>40</v>
      </c>
      <c r="B60" s="59"/>
      <c r="C60" s="101"/>
      <c r="D60" s="102"/>
      <c r="E60" s="60"/>
      <c r="F60" s="104"/>
      <c r="G60" s="105" t="str">
        <f t="shared" si="4"/>
        <v/>
      </c>
      <c r="H60" s="193"/>
      <c r="I60" s="61"/>
    </row>
    <row r="61" spans="1:9" ht="16.5" customHeight="1" x14ac:dyDescent="0.55000000000000004">
      <c r="A61" s="46">
        <v>41</v>
      </c>
      <c r="B61" s="59"/>
      <c r="C61" s="101"/>
      <c r="D61" s="102"/>
      <c r="E61" s="60"/>
      <c r="F61" s="104"/>
      <c r="G61" s="105" t="str">
        <f t="shared" si="4"/>
        <v/>
      </c>
      <c r="H61" s="193"/>
      <c r="I61" s="61"/>
    </row>
    <row r="62" spans="1:9" ht="16.5" customHeight="1" x14ac:dyDescent="0.55000000000000004">
      <c r="A62" s="46">
        <v>42</v>
      </c>
      <c r="B62" s="59"/>
      <c r="C62" s="101"/>
      <c r="D62" s="102"/>
      <c r="E62" s="60"/>
      <c r="F62" s="104"/>
      <c r="G62" s="105" t="str">
        <f t="shared" si="4"/>
        <v/>
      </c>
      <c r="H62" s="193"/>
      <c r="I62" s="61"/>
    </row>
    <row r="63" spans="1:9" ht="16.5" customHeight="1" x14ac:dyDescent="0.55000000000000004">
      <c r="A63" s="46">
        <v>43</v>
      </c>
      <c r="B63" s="59"/>
      <c r="C63" s="101"/>
      <c r="D63" s="102"/>
      <c r="E63" s="60"/>
      <c r="F63" s="104"/>
      <c r="G63" s="105" t="str">
        <f t="shared" si="4"/>
        <v/>
      </c>
      <c r="H63" s="193"/>
      <c r="I63" s="61"/>
    </row>
    <row r="64" spans="1:9" ht="16.5" customHeight="1" x14ac:dyDescent="0.55000000000000004">
      <c r="A64" s="46">
        <v>44</v>
      </c>
      <c r="B64" s="59"/>
      <c r="C64" s="101"/>
      <c r="D64" s="102"/>
      <c r="E64" s="60"/>
      <c r="F64" s="104"/>
      <c r="G64" s="105" t="str">
        <f t="shared" si="4"/>
        <v/>
      </c>
      <c r="H64" s="193"/>
      <c r="I64" s="61"/>
    </row>
    <row r="65" spans="1:9" ht="16.5" customHeight="1" x14ac:dyDescent="0.55000000000000004">
      <c r="A65" s="46">
        <v>45</v>
      </c>
      <c r="B65" s="59"/>
      <c r="C65" s="101"/>
      <c r="D65" s="102"/>
      <c r="E65" s="60"/>
      <c r="F65" s="104"/>
      <c r="G65" s="105" t="str">
        <f t="shared" si="4"/>
        <v/>
      </c>
      <c r="H65" s="193"/>
      <c r="I65" s="61"/>
    </row>
    <row r="66" spans="1:9" ht="16.5" customHeight="1" x14ac:dyDescent="0.55000000000000004">
      <c r="A66" s="46">
        <v>46</v>
      </c>
      <c r="B66" s="59"/>
      <c r="C66" s="101"/>
      <c r="D66" s="102"/>
      <c r="E66" s="60"/>
      <c r="F66" s="104"/>
      <c r="G66" s="105" t="str">
        <f t="shared" si="4"/>
        <v/>
      </c>
      <c r="H66" s="193"/>
      <c r="I66" s="61"/>
    </row>
    <row r="67" spans="1:9" ht="16.5" customHeight="1" x14ac:dyDescent="0.55000000000000004">
      <c r="A67" s="46">
        <v>47</v>
      </c>
      <c r="B67" s="59"/>
      <c r="C67" s="101"/>
      <c r="D67" s="102"/>
      <c r="E67" s="60"/>
      <c r="F67" s="104"/>
      <c r="G67" s="105" t="str">
        <f t="shared" si="4"/>
        <v/>
      </c>
      <c r="H67" s="193"/>
      <c r="I67" s="61"/>
    </row>
    <row r="68" spans="1:9" ht="16.5" customHeight="1" x14ac:dyDescent="0.55000000000000004">
      <c r="A68" s="46">
        <v>48</v>
      </c>
      <c r="B68" s="59"/>
      <c r="C68" s="101"/>
      <c r="D68" s="102"/>
      <c r="E68" s="60"/>
      <c r="F68" s="104"/>
      <c r="G68" s="105" t="str">
        <f t="shared" si="4"/>
        <v/>
      </c>
      <c r="H68" s="193"/>
      <c r="I68" s="61"/>
    </row>
    <row r="69" spans="1:9" ht="16.5" customHeight="1" x14ac:dyDescent="0.55000000000000004">
      <c r="A69" s="46">
        <v>49</v>
      </c>
      <c r="B69" s="59"/>
      <c r="C69" s="101"/>
      <c r="D69" s="102"/>
      <c r="E69" s="60"/>
      <c r="F69" s="104"/>
      <c r="G69" s="105" t="str">
        <f t="shared" si="4"/>
        <v/>
      </c>
      <c r="H69" s="193"/>
      <c r="I69" s="61"/>
    </row>
    <row r="70" spans="1:9" ht="16.5" customHeight="1" x14ac:dyDescent="0.55000000000000004">
      <c r="A70" s="46">
        <v>50</v>
      </c>
      <c r="B70" s="59"/>
      <c r="C70" s="101"/>
      <c r="D70" s="102"/>
      <c r="E70" s="60"/>
      <c r="F70" s="104"/>
      <c r="G70" s="105" t="str">
        <f t="shared" si="4"/>
        <v/>
      </c>
      <c r="H70" s="193"/>
      <c r="I70" s="61"/>
    </row>
    <row r="71" spans="1:9" ht="16.5" customHeight="1" x14ac:dyDescent="0.55000000000000004">
      <c r="A71" s="46">
        <v>51</v>
      </c>
      <c r="B71" s="59"/>
      <c r="C71" s="101"/>
      <c r="D71" s="102"/>
      <c r="E71" s="60"/>
      <c r="F71" s="104"/>
      <c r="G71" s="105" t="str">
        <f t="shared" si="4"/>
        <v/>
      </c>
      <c r="H71" s="193"/>
      <c r="I71" s="61"/>
    </row>
    <row r="72" spans="1:9" ht="16.5" customHeight="1" x14ac:dyDescent="0.55000000000000004">
      <c r="A72" s="46">
        <v>52</v>
      </c>
      <c r="B72" s="59"/>
      <c r="C72" s="101"/>
      <c r="D72" s="102"/>
      <c r="E72" s="60"/>
      <c r="F72" s="104"/>
      <c r="G72" s="105" t="str">
        <f t="shared" si="4"/>
        <v/>
      </c>
      <c r="H72" s="193"/>
      <c r="I72" s="61"/>
    </row>
    <row r="73" spans="1:9" ht="16.5" customHeight="1" x14ac:dyDescent="0.55000000000000004">
      <c r="A73" s="46">
        <v>53</v>
      </c>
      <c r="B73" s="59"/>
      <c r="C73" s="101"/>
      <c r="D73" s="102"/>
      <c r="E73" s="60"/>
      <c r="F73" s="104"/>
      <c r="G73" s="105" t="str">
        <f t="shared" si="4"/>
        <v/>
      </c>
      <c r="H73" s="193"/>
      <c r="I73" s="61"/>
    </row>
    <row r="74" spans="1:9" ht="16.5" customHeight="1" x14ac:dyDescent="0.55000000000000004">
      <c r="A74" s="46">
        <v>54</v>
      </c>
      <c r="B74" s="59"/>
      <c r="C74" s="101"/>
      <c r="D74" s="102"/>
      <c r="E74" s="60"/>
      <c r="F74" s="104"/>
      <c r="G74" s="105" t="str">
        <f t="shared" si="4"/>
        <v/>
      </c>
      <c r="H74" s="193"/>
      <c r="I74" s="61"/>
    </row>
    <row r="75" spans="1:9" ht="16.5" customHeight="1" x14ac:dyDescent="0.55000000000000004">
      <c r="A75" s="46">
        <v>55</v>
      </c>
      <c r="B75" s="59"/>
      <c r="C75" s="101"/>
      <c r="D75" s="102"/>
      <c r="E75" s="60"/>
      <c r="F75" s="104"/>
      <c r="G75" s="105" t="str">
        <f t="shared" si="4"/>
        <v/>
      </c>
      <c r="H75" s="193"/>
      <c r="I75" s="61"/>
    </row>
    <row r="76" spans="1:9" ht="16.5" customHeight="1" x14ac:dyDescent="0.55000000000000004">
      <c r="A76" s="46">
        <v>56</v>
      </c>
      <c r="B76" s="59"/>
      <c r="C76" s="101"/>
      <c r="D76" s="102"/>
      <c r="E76" s="60"/>
      <c r="F76" s="104"/>
      <c r="G76" s="105" t="str">
        <f t="shared" si="4"/>
        <v/>
      </c>
      <c r="H76" s="193"/>
      <c r="I76" s="61"/>
    </row>
    <row r="77" spans="1:9" ht="16.5" customHeight="1" x14ac:dyDescent="0.55000000000000004">
      <c r="A77" s="46">
        <v>57</v>
      </c>
      <c r="B77" s="59"/>
      <c r="C77" s="101"/>
      <c r="D77" s="102"/>
      <c r="E77" s="60"/>
      <c r="F77" s="104"/>
      <c r="G77" s="105" t="str">
        <f t="shared" si="4"/>
        <v/>
      </c>
      <c r="H77" s="193"/>
      <c r="I77" s="61"/>
    </row>
    <row r="78" spans="1:9" ht="16.5" customHeight="1" x14ac:dyDescent="0.55000000000000004">
      <c r="A78" s="46">
        <v>58</v>
      </c>
      <c r="B78" s="59"/>
      <c r="C78" s="101"/>
      <c r="D78" s="102"/>
      <c r="E78" s="60"/>
      <c r="F78" s="104"/>
      <c r="G78" s="105" t="str">
        <f>IF(D78*F78=0,"",ROUND(D78*F78,0))</f>
        <v/>
      </c>
      <c r="H78" s="193"/>
      <c r="I78" s="61"/>
    </row>
    <row r="79" spans="1:9" ht="16.5" customHeight="1" x14ac:dyDescent="0.55000000000000004">
      <c r="A79" s="46">
        <v>59</v>
      </c>
      <c r="B79" s="59"/>
      <c r="C79" s="101"/>
      <c r="D79" s="102"/>
      <c r="E79" s="60"/>
      <c r="F79" s="104"/>
      <c r="G79" s="105" t="str">
        <f t="shared" si="4"/>
        <v/>
      </c>
      <c r="H79" s="193"/>
      <c r="I79" s="61"/>
    </row>
    <row r="80" spans="1:9" ht="16.5" customHeight="1" thickBot="1" x14ac:dyDescent="0.6">
      <c r="A80" s="46">
        <v>60</v>
      </c>
      <c r="B80" s="59"/>
      <c r="C80" s="101"/>
      <c r="D80" s="102"/>
      <c r="E80" s="60"/>
      <c r="F80" s="104"/>
      <c r="G80" s="105" t="str">
        <f t="shared" si="4"/>
        <v/>
      </c>
      <c r="H80" s="193"/>
      <c r="I80" s="61"/>
    </row>
    <row r="81" spans="1:13" ht="22.5" customHeight="1" thickBot="1" x14ac:dyDescent="0.6">
      <c r="B81" s="397"/>
      <c r="C81" s="398"/>
      <c r="D81" s="62" t="s">
        <v>21</v>
      </c>
      <c r="E81" s="63" t="s">
        <v>21</v>
      </c>
      <c r="F81" s="64" t="s">
        <v>21</v>
      </c>
      <c r="G81" s="106">
        <f>SUMIF(B51:B80,"&lt;&gt;"&amp;"▲助成対象外",G51:G80)</f>
        <v>0</v>
      </c>
      <c r="H81" s="151"/>
      <c r="I81" s="65"/>
    </row>
    <row r="82" spans="1:13" ht="22.5" customHeight="1" thickTop="1" thickBot="1" x14ac:dyDescent="0.6">
      <c r="B82" s="401"/>
      <c r="C82" s="402"/>
      <c r="D82" s="185" t="s">
        <v>21</v>
      </c>
      <c r="E82" s="186" t="s">
        <v>21</v>
      </c>
      <c r="F82" s="183" t="s">
        <v>21</v>
      </c>
      <c r="G82" s="184">
        <f>SUMIF(B51:B80,"▲助成対象外",G51:G80)</f>
        <v>0</v>
      </c>
      <c r="H82" s="152"/>
      <c r="I82" s="69"/>
    </row>
    <row r="83" spans="1:13" ht="23.5" customHeight="1" thickBot="1" x14ac:dyDescent="0.6">
      <c r="B83" s="381" t="s">
        <v>198</v>
      </c>
      <c r="C83" s="382"/>
      <c r="D83" s="382"/>
      <c r="E83" s="383"/>
      <c r="F83" s="187" t="s">
        <v>197</v>
      </c>
      <c r="G83" s="194"/>
    </row>
    <row r="85" spans="1:13" ht="21" customHeight="1" x14ac:dyDescent="0.55000000000000004">
      <c r="B85" s="46" t="s">
        <v>137</v>
      </c>
      <c r="C85" s="386" t="s">
        <v>113</v>
      </c>
      <c r="D85" s="387"/>
      <c r="E85" s="387"/>
      <c r="F85" s="387"/>
      <c r="G85" s="379" t="s">
        <v>23</v>
      </c>
      <c r="H85" s="380"/>
      <c r="K85" s="54"/>
      <c r="M85" s="53"/>
    </row>
    <row r="86" spans="1:13" ht="35" x14ac:dyDescent="0.55000000000000004">
      <c r="B86" s="108" t="s">
        <v>139</v>
      </c>
      <c r="C86" s="392"/>
      <c r="D86" s="393"/>
      <c r="E86" s="393"/>
      <c r="F86" s="393"/>
      <c r="G86" s="393"/>
      <c r="H86" s="394"/>
    </row>
    <row r="87" spans="1:13" ht="20" customHeight="1" x14ac:dyDescent="0.55000000000000004">
      <c r="A87" s="58" t="s">
        <v>15</v>
      </c>
      <c r="B87" s="384" t="s">
        <v>71</v>
      </c>
      <c r="C87" s="384" t="s">
        <v>16</v>
      </c>
      <c r="D87" s="385" t="s">
        <v>6</v>
      </c>
      <c r="E87" s="384" t="s">
        <v>72</v>
      </c>
      <c r="F87" s="388" t="s">
        <v>17</v>
      </c>
      <c r="G87" s="388" t="s">
        <v>18</v>
      </c>
      <c r="H87" s="395" t="s">
        <v>169</v>
      </c>
      <c r="I87" s="384" t="s">
        <v>19</v>
      </c>
    </row>
    <row r="88" spans="1:13" ht="20" customHeight="1" x14ac:dyDescent="0.55000000000000004">
      <c r="A88" s="58" t="s">
        <v>20</v>
      </c>
      <c r="B88" s="384"/>
      <c r="C88" s="384"/>
      <c r="D88" s="385"/>
      <c r="E88" s="384"/>
      <c r="F88" s="389"/>
      <c r="G88" s="389"/>
      <c r="H88" s="396"/>
      <c r="I88" s="384"/>
    </row>
    <row r="89" spans="1:13" ht="16.5" customHeight="1" x14ac:dyDescent="0.55000000000000004">
      <c r="A89" s="46">
        <v>61</v>
      </c>
      <c r="B89" s="59"/>
      <c r="C89" s="101"/>
      <c r="D89" s="102"/>
      <c r="E89" s="60"/>
      <c r="F89" s="104"/>
      <c r="G89" s="105" t="str">
        <f>IF(D89*F89=0,"",ROUND(D89*F89,0))</f>
        <v/>
      </c>
      <c r="H89" s="193"/>
      <c r="I89" s="61"/>
    </row>
    <row r="90" spans="1:13" ht="16.5" customHeight="1" x14ac:dyDescent="0.55000000000000004">
      <c r="A90" s="46">
        <v>62</v>
      </c>
      <c r="B90" s="59"/>
      <c r="C90" s="101"/>
      <c r="D90" s="102"/>
      <c r="E90" s="60"/>
      <c r="F90" s="104"/>
      <c r="G90" s="105" t="str">
        <f t="shared" ref="G90:G115" si="5">IF(D90*F90=0,"",ROUND(D90*F90,0))</f>
        <v/>
      </c>
      <c r="H90" s="193"/>
      <c r="I90" s="61"/>
    </row>
    <row r="91" spans="1:13" ht="16.5" customHeight="1" x14ac:dyDescent="0.55000000000000004">
      <c r="A91" s="46">
        <v>63</v>
      </c>
      <c r="B91" s="59"/>
      <c r="C91" s="101"/>
      <c r="D91" s="102"/>
      <c r="E91" s="60"/>
      <c r="F91" s="104"/>
      <c r="G91" s="105" t="str">
        <f t="shared" si="5"/>
        <v/>
      </c>
      <c r="H91" s="193"/>
      <c r="I91" s="61"/>
    </row>
    <row r="92" spans="1:13" ht="16.5" customHeight="1" x14ac:dyDescent="0.55000000000000004">
      <c r="A92" s="46">
        <v>64</v>
      </c>
      <c r="B92" s="59"/>
      <c r="C92" s="101"/>
      <c r="D92" s="102"/>
      <c r="E92" s="60"/>
      <c r="F92" s="104"/>
      <c r="G92" s="105" t="str">
        <f t="shared" si="5"/>
        <v/>
      </c>
      <c r="H92" s="193"/>
      <c r="I92" s="61"/>
    </row>
    <row r="93" spans="1:13" ht="16.5" customHeight="1" x14ac:dyDescent="0.55000000000000004">
      <c r="A93" s="46">
        <v>65</v>
      </c>
      <c r="B93" s="59"/>
      <c r="C93" s="101"/>
      <c r="D93" s="102"/>
      <c r="E93" s="60"/>
      <c r="F93" s="104"/>
      <c r="G93" s="105" t="str">
        <f t="shared" si="5"/>
        <v/>
      </c>
      <c r="H93" s="193"/>
      <c r="I93" s="61"/>
    </row>
    <row r="94" spans="1:13" ht="16.5" customHeight="1" x14ac:dyDescent="0.55000000000000004">
      <c r="A94" s="46">
        <v>66</v>
      </c>
      <c r="B94" s="59"/>
      <c r="C94" s="101"/>
      <c r="D94" s="102"/>
      <c r="E94" s="60"/>
      <c r="F94" s="104"/>
      <c r="G94" s="105" t="str">
        <f t="shared" si="5"/>
        <v/>
      </c>
      <c r="H94" s="193"/>
      <c r="I94" s="61"/>
    </row>
    <row r="95" spans="1:13" ht="16.5" customHeight="1" x14ac:dyDescent="0.55000000000000004">
      <c r="A95" s="46">
        <v>67</v>
      </c>
      <c r="B95" s="59"/>
      <c r="C95" s="101"/>
      <c r="D95" s="102"/>
      <c r="E95" s="60"/>
      <c r="F95" s="104"/>
      <c r="G95" s="105" t="str">
        <f t="shared" si="5"/>
        <v/>
      </c>
      <c r="H95" s="193"/>
      <c r="I95" s="61"/>
    </row>
    <row r="96" spans="1:13" ht="16.5" customHeight="1" x14ac:dyDescent="0.55000000000000004">
      <c r="A96" s="46">
        <v>68</v>
      </c>
      <c r="B96" s="59"/>
      <c r="C96" s="101"/>
      <c r="D96" s="102"/>
      <c r="E96" s="60"/>
      <c r="F96" s="104"/>
      <c r="G96" s="105" t="str">
        <f t="shared" si="5"/>
        <v/>
      </c>
      <c r="H96" s="193"/>
      <c r="I96" s="61"/>
    </row>
    <row r="97" spans="1:9" ht="16.5" customHeight="1" x14ac:dyDescent="0.55000000000000004">
      <c r="A97" s="46">
        <v>69</v>
      </c>
      <c r="B97" s="59"/>
      <c r="C97" s="101"/>
      <c r="D97" s="102"/>
      <c r="E97" s="60"/>
      <c r="F97" s="104"/>
      <c r="G97" s="105" t="str">
        <f t="shared" si="5"/>
        <v/>
      </c>
      <c r="H97" s="193"/>
      <c r="I97" s="61"/>
    </row>
    <row r="98" spans="1:9" ht="16.5" customHeight="1" x14ac:dyDescent="0.55000000000000004">
      <c r="A98" s="46">
        <v>70</v>
      </c>
      <c r="B98" s="59"/>
      <c r="C98" s="101"/>
      <c r="D98" s="102"/>
      <c r="E98" s="60"/>
      <c r="F98" s="104"/>
      <c r="G98" s="105" t="str">
        <f t="shared" si="5"/>
        <v/>
      </c>
      <c r="H98" s="193"/>
      <c r="I98" s="61"/>
    </row>
    <row r="99" spans="1:9" ht="16.5" customHeight="1" x14ac:dyDescent="0.55000000000000004">
      <c r="A99" s="46">
        <v>71</v>
      </c>
      <c r="B99" s="59"/>
      <c r="C99" s="101"/>
      <c r="D99" s="102"/>
      <c r="E99" s="60"/>
      <c r="F99" s="104"/>
      <c r="G99" s="105" t="str">
        <f t="shared" si="5"/>
        <v/>
      </c>
      <c r="H99" s="193"/>
      <c r="I99" s="61"/>
    </row>
    <row r="100" spans="1:9" ht="16.5" customHeight="1" x14ac:dyDescent="0.55000000000000004">
      <c r="A100" s="46">
        <v>72</v>
      </c>
      <c r="B100" s="59"/>
      <c r="C100" s="101"/>
      <c r="D100" s="102"/>
      <c r="E100" s="60"/>
      <c r="F100" s="104"/>
      <c r="G100" s="105" t="str">
        <f t="shared" si="5"/>
        <v/>
      </c>
      <c r="H100" s="193"/>
      <c r="I100" s="61"/>
    </row>
    <row r="101" spans="1:9" ht="16.5" customHeight="1" x14ac:dyDescent="0.55000000000000004">
      <c r="A101" s="46">
        <v>73</v>
      </c>
      <c r="B101" s="59"/>
      <c r="C101" s="101"/>
      <c r="D101" s="102"/>
      <c r="E101" s="60"/>
      <c r="F101" s="104"/>
      <c r="G101" s="105" t="str">
        <f t="shared" si="5"/>
        <v/>
      </c>
      <c r="H101" s="193"/>
      <c r="I101" s="61"/>
    </row>
    <row r="102" spans="1:9" ht="16.5" customHeight="1" x14ac:dyDescent="0.55000000000000004">
      <c r="A102" s="46">
        <v>74</v>
      </c>
      <c r="B102" s="59"/>
      <c r="C102" s="101"/>
      <c r="D102" s="102"/>
      <c r="E102" s="60"/>
      <c r="F102" s="104"/>
      <c r="G102" s="105" t="str">
        <f t="shared" si="5"/>
        <v/>
      </c>
      <c r="H102" s="193"/>
      <c r="I102" s="61"/>
    </row>
    <row r="103" spans="1:9" ht="16.5" customHeight="1" x14ac:dyDescent="0.55000000000000004">
      <c r="A103" s="46">
        <v>75</v>
      </c>
      <c r="B103" s="59"/>
      <c r="C103" s="101"/>
      <c r="D103" s="102"/>
      <c r="E103" s="60"/>
      <c r="F103" s="104"/>
      <c r="G103" s="105" t="str">
        <f t="shared" si="5"/>
        <v/>
      </c>
      <c r="H103" s="193"/>
      <c r="I103" s="61"/>
    </row>
    <row r="104" spans="1:9" ht="16.5" customHeight="1" x14ac:dyDescent="0.55000000000000004">
      <c r="A104" s="46">
        <v>76</v>
      </c>
      <c r="B104" s="59"/>
      <c r="C104" s="101"/>
      <c r="D104" s="102"/>
      <c r="E104" s="60"/>
      <c r="F104" s="104"/>
      <c r="G104" s="105" t="str">
        <f t="shared" si="5"/>
        <v/>
      </c>
      <c r="H104" s="193"/>
      <c r="I104" s="61"/>
    </row>
    <row r="105" spans="1:9" ht="16.5" customHeight="1" x14ac:dyDescent="0.55000000000000004">
      <c r="A105" s="46">
        <v>77</v>
      </c>
      <c r="B105" s="59"/>
      <c r="C105" s="101"/>
      <c r="D105" s="102"/>
      <c r="E105" s="60"/>
      <c r="F105" s="104"/>
      <c r="G105" s="105" t="str">
        <f t="shared" si="5"/>
        <v/>
      </c>
      <c r="H105" s="193"/>
      <c r="I105" s="61"/>
    </row>
    <row r="106" spans="1:9" ht="16.5" customHeight="1" x14ac:dyDescent="0.55000000000000004">
      <c r="A106" s="46">
        <v>78</v>
      </c>
      <c r="B106" s="59"/>
      <c r="C106" s="101"/>
      <c r="D106" s="102"/>
      <c r="E106" s="60"/>
      <c r="F106" s="104"/>
      <c r="G106" s="105" t="str">
        <f t="shared" si="5"/>
        <v/>
      </c>
      <c r="H106" s="193"/>
      <c r="I106" s="61"/>
    </row>
    <row r="107" spans="1:9" ht="16.5" customHeight="1" x14ac:dyDescent="0.55000000000000004">
      <c r="A107" s="46">
        <v>79</v>
      </c>
      <c r="B107" s="59"/>
      <c r="C107" s="101"/>
      <c r="D107" s="102"/>
      <c r="E107" s="60"/>
      <c r="F107" s="104"/>
      <c r="G107" s="105" t="str">
        <f t="shared" si="5"/>
        <v/>
      </c>
      <c r="H107" s="193"/>
      <c r="I107" s="61"/>
    </row>
    <row r="108" spans="1:9" ht="16.5" customHeight="1" x14ac:dyDescent="0.55000000000000004">
      <c r="A108" s="46">
        <v>80</v>
      </c>
      <c r="B108" s="59"/>
      <c r="C108" s="101"/>
      <c r="D108" s="102"/>
      <c r="E108" s="60"/>
      <c r="F108" s="104"/>
      <c r="G108" s="105" t="str">
        <f t="shared" si="5"/>
        <v/>
      </c>
      <c r="H108" s="193"/>
      <c r="I108" s="61"/>
    </row>
    <row r="109" spans="1:9" ht="16.5" customHeight="1" x14ac:dyDescent="0.55000000000000004">
      <c r="A109" s="46">
        <v>81</v>
      </c>
      <c r="B109" s="59"/>
      <c r="C109" s="101"/>
      <c r="D109" s="102"/>
      <c r="E109" s="60"/>
      <c r="F109" s="104"/>
      <c r="G109" s="105" t="str">
        <f t="shared" si="5"/>
        <v/>
      </c>
      <c r="H109" s="193"/>
      <c r="I109" s="61"/>
    </row>
    <row r="110" spans="1:9" ht="16.5" customHeight="1" x14ac:dyDescent="0.55000000000000004">
      <c r="A110" s="46">
        <v>82</v>
      </c>
      <c r="B110" s="59"/>
      <c r="C110" s="101"/>
      <c r="D110" s="102"/>
      <c r="E110" s="60"/>
      <c r="F110" s="104"/>
      <c r="G110" s="105" t="str">
        <f t="shared" si="5"/>
        <v/>
      </c>
      <c r="H110" s="193"/>
      <c r="I110" s="61"/>
    </row>
    <row r="111" spans="1:9" ht="16.5" customHeight="1" x14ac:dyDescent="0.55000000000000004">
      <c r="A111" s="46">
        <v>83</v>
      </c>
      <c r="B111" s="59"/>
      <c r="C111" s="101"/>
      <c r="D111" s="102"/>
      <c r="E111" s="60"/>
      <c r="F111" s="104"/>
      <c r="G111" s="105" t="str">
        <f t="shared" si="5"/>
        <v/>
      </c>
      <c r="H111" s="193"/>
      <c r="I111" s="61"/>
    </row>
    <row r="112" spans="1:9" ht="16.5" customHeight="1" x14ac:dyDescent="0.55000000000000004">
      <c r="A112" s="46">
        <v>84</v>
      </c>
      <c r="B112" s="59"/>
      <c r="C112" s="101"/>
      <c r="D112" s="102"/>
      <c r="E112" s="60"/>
      <c r="F112" s="104"/>
      <c r="G112" s="105" t="str">
        <f t="shared" si="5"/>
        <v/>
      </c>
      <c r="H112" s="193"/>
      <c r="I112" s="61"/>
    </row>
    <row r="113" spans="1:11" ht="16.5" customHeight="1" x14ac:dyDescent="0.55000000000000004">
      <c r="A113" s="46">
        <v>85</v>
      </c>
      <c r="B113" s="59"/>
      <c r="C113" s="101"/>
      <c r="D113" s="102"/>
      <c r="E113" s="60"/>
      <c r="F113" s="104"/>
      <c r="G113" s="105" t="str">
        <f t="shared" si="5"/>
        <v/>
      </c>
      <c r="H113" s="193"/>
      <c r="I113" s="61"/>
    </row>
    <row r="114" spans="1:11" ht="16.5" customHeight="1" x14ac:dyDescent="0.55000000000000004">
      <c r="A114" s="46">
        <v>86</v>
      </c>
      <c r="B114" s="59"/>
      <c r="C114" s="101"/>
      <c r="D114" s="102"/>
      <c r="E114" s="60"/>
      <c r="F114" s="104"/>
      <c r="G114" s="105" t="str">
        <f t="shared" si="5"/>
        <v/>
      </c>
      <c r="H114" s="193"/>
      <c r="I114" s="61"/>
    </row>
    <row r="115" spans="1:11" ht="16.5" customHeight="1" x14ac:dyDescent="0.55000000000000004">
      <c r="A115" s="46">
        <v>87</v>
      </c>
      <c r="B115" s="59"/>
      <c r="C115" s="101"/>
      <c r="D115" s="102"/>
      <c r="E115" s="60"/>
      <c r="F115" s="104"/>
      <c r="G115" s="105" t="str">
        <f t="shared" si="5"/>
        <v/>
      </c>
      <c r="H115" s="193"/>
      <c r="I115" s="61"/>
    </row>
    <row r="116" spans="1:11" ht="16.5" customHeight="1" x14ac:dyDescent="0.55000000000000004">
      <c r="A116" s="46">
        <v>88</v>
      </c>
      <c r="B116" s="59"/>
      <c r="C116" s="101"/>
      <c r="D116" s="102"/>
      <c r="E116" s="60"/>
      <c r="F116" s="104"/>
      <c r="G116" s="105" t="str">
        <f>IF(D116*F116=0,"",ROUND(D116*F116,0))</f>
        <v/>
      </c>
      <c r="H116" s="193"/>
      <c r="I116" s="61"/>
    </row>
    <row r="117" spans="1:11" ht="16.5" customHeight="1" x14ac:dyDescent="0.55000000000000004">
      <c r="A117" s="46">
        <v>89</v>
      </c>
      <c r="B117" s="59"/>
      <c r="C117" s="101"/>
      <c r="D117" s="102"/>
      <c r="E117" s="60"/>
      <c r="F117" s="104"/>
      <c r="G117" s="105" t="str">
        <f t="shared" ref="G117:G118" si="6">IF(D117*F117=0,"",ROUND(D117*F117,0))</f>
        <v/>
      </c>
      <c r="H117" s="193"/>
      <c r="I117" s="61"/>
    </row>
    <row r="118" spans="1:11" ht="16.5" customHeight="1" thickBot="1" x14ac:dyDescent="0.6">
      <c r="A118" s="46">
        <v>90</v>
      </c>
      <c r="B118" s="59"/>
      <c r="C118" s="101"/>
      <c r="D118" s="102"/>
      <c r="E118" s="60"/>
      <c r="F118" s="104"/>
      <c r="G118" s="105" t="str">
        <f t="shared" si="6"/>
        <v/>
      </c>
      <c r="H118" s="193"/>
      <c r="I118" s="61"/>
    </row>
    <row r="119" spans="1:11" ht="22.5" customHeight="1" thickBot="1" x14ac:dyDescent="0.6">
      <c r="B119" s="397"/>
      <c r="C119" s="398"/>
      <c r="D119" s="62" t="s">
        <v>21</v>
      </c>
      <c r="E119" s="63" t="s">
        <v>21</v>
      </c>
      <c r="F119" s="64" t="s">
        <v>21</v>
      </c>
      <c r="G119" s="106">
        <f>SUMIF(B89:B118,"&lt;&gt;"&amp;"▲助成対象外",G89:G118)</f>
        <v>0</v>
      </c>
      <c r="H119" s="151"/>
      <c r="I119" s="65"/>
    </row>
    <row r="120" spans="1:11" ht="22.5" customHeight="1" thickTop="1" thickBot="1" x14ac:dyDescent="0.6">
      <c r="B120" s="399"/>
      <c r="C120" s="400"/>
      <c r="D120" s="66" t="s">
        <v>21</v>
      </c>
      <c r="E120" s="67" t="s">
        <v>21</v>
      </c>
      <c r="F120" s="68" t="s">
        <v>21</v>
      </c>
      <c r="G120" s="107">
        <f>SUMIF(B89:B118,"▲助成対象外",G89:G118)</f>
        <v>0</v>
      </c>
      <c r="H120" s="152"/>
      <c r="I120" s="69"/>
    </row>
    <row r="121" spans="1:11" ht="21.5" customHeight="1" thickBot="1" x14ac:dyDescent="0.6">
      <c r="B121" s="381" t="s">
        <v>198</v>
      </c>
      <c r="C121" s="382"/>
      <c r="D121" s="382"/>
      <c r="E121" s="383"/>
      <c r="F121" s="187" t="s">
        <v>197</v>
      </c>
      <c r="G121" s="194"/>
    </row>
    <row r="123" spans="1:11" ht="20.25" customHeight="1" x14ac:dyDescent="0.55000000000000004">
      <c r="B123" s="46" t="s">
        <v>140</v>
      </c>
      <c r="C123" s="386" t="s">
        <v>113</v>
      </c>
      <c r="D123" s="387"/>
      <c r="E123" s="387"/>
      <c r="F123" s="387"/>
      <c r="G123" s="379" t="s">
        <v>24</v>
      </c>
      <c r="H123" s="380"/>
      <c r="K123" s="54"/>
    </row>
    <row r="124" spans="1:11" ht="35" x14ac:dyDescent="0.55000000000000004">
      <c r="B124" s="108" t="s">
        <v>139</v>
      </c>
      <c r="C124" s="392"/>
      <c r="D124" s="393"/>
      <c r="E124" s="393"/>
      <c r="F124" s="393"/>
      <c r="G124" s="393"/>
      <c r="H124" s="394"/>
    </row>
    <row r="125" spans="1:11" ht="18.5" customHeight="1" x14ac:dyDescent="0.55000000000000004">
      <c r="A125" s="58" t="s">
        <v>15</v>
      </c>
      <c r="B125" s="384" t="s">
        <v>71</v>
      </c>
      <c r="C125" s="384" t="s">
        <v>16</v>
      </c>
      <c r="D125" s="385" t="s">
        <v>6</v>
      </c>
      <c r="E125" s="384" t="s">
        <v>72</v>
      </c>
      <c r="F125" s="388" t="s">
        <v>17</v>
      </c>
      <c r="G125" s="388" t="s">
        <v>18</v>
      </c>
      <c r="H125" s="395" t="s">
        <v>169</v>
      </c>
      <c r="I125" s="384" t="s">
        <v>19</v>
      </c>
    </row>
    <row r="126" spans="1:11" ht="18.5" customHeight="1" x14ac:dyDescent="0.55000000000000004">
      <c r="A126" s="58" t="s">
        <v>20</v>
      </c>
      <c r="B126" s="384"/>
      <c r="C126" s="384"/>
      <c r="D126" s="385"/>
      <c r="E126" s="384"/>
      <c r="F126" s="389"/>
      <c r="G126" s="389"/>
      <c r="H126" s="396"/>
      <c r="I126" s="384"/>
    </row>
    <row r="127" spans="1:11" ht="16.5" customHeight="1" x14ac:dyDescent="0.55000000000000004">
      <c r="A127" s="46">
        <v>91</v>
      </c>
      <c r="B127" s="59"/>
      <c r="C127" s="101"/>
      <c r="D127" s="102"/>
      <c r="E127" s="60"/>
      <c r="F127" s="104"/>
      <c r="G127" s="105" t="str">
        <f t="shared" ref="G127:G153" si="7">IF(D127*F127=0,"",ROUND(D127*F127,0))</f>
        <v/>
      </c>
      <c r="H127" s="193"/>
      <c r="I127" s="61"/>
    </row>
    <row r="128" spans="1:11" ht="16.5" customHeight="1" x14ac:dyDescent="0.55000000000000004">
      <c r="A128" s="46">
        <v>92</v>
      </c>
      <c r="B128" s="59"/>
      <c r="C128" s="101"/>
      <c r="D128" s="102"/>
      <c r="E128" s="60"/>
      <c r="F128" s="104"/>
      <c r="G128" s="105" t="str">
        <f t="shared" si="7"/>
        <v/>
      </c>
      <c r="H128" s="193"/>
      <c r="I128" s="61"/>
    </row>
    <row r="129" spans="1:9" ht="16.5" customHeight="1" x14ac:dyDescent="0.55000000000000004">
      <c r="A129" s="46">
        <v>93</v>
      </c>
      <c r="B129" s="59"/>
      <c r="C129" s="101"/>
      <c r="D129" s="102"/>
      <c r="E129" s="60"/>
      <c r="F129" s="104"/>
      <c r="G129" s="105" t="str">
        <f t="shared" si="7"/>
        <v/>
      </c>
      <c r="H129" s="193"/>
      <c r="I129" s="61"/>
    </row>
    <row r="130" spans="1:9" ht="16.5" customHeight="1" x14ac:dyDescent="0.55000000000000004">
      <c r="A130" s="46">
        <v>94</v>
      </c>
      <c r="B130" s="59"/>
      <c r="C130" s="101"/>
      <c r="D130" s="102"/>
      <c r="E130" s="60"/>
      <c r="F130" s="104"/>
      <c r="G130" s="105" t="str">
        <f t="shared" si="7"/>
        <v/>
      </c>
      <c r="H130" s="193"/>
      <c r="I130" s="61"/>
    </row>
    <row r="131" spans="1:9" ht="16.5" customHeight="1" x14ac:dyDescent="0.55000000000000004">
      <c r="A131" s="46">
        <v>95</v>
      </c>
      <c r="B131" s="59"/>
      <c r="C131" s="101"/>
      <c r="D131" s="102"/>
      <c r="E131" s="60"/>
      <c r="F131" s="104"/>
      <c r="G131" s="105" t="str">
        <f t="shared" si="7"/>
        <v/>
      </c>
      <c r="H131" s="193"/>
      <c r="I131" s="61"/>
    </row>
    <row r="132" spans="1:9" ht="16.5" customHeight="1" x14ac:dyDescent="0.55000000000000004">
      <c r="A132" s="46">
        <v>96</v>
      </c>
      <c r="B132" s="59"/>
      <c r="C132" s="101"/>
      <c r="D132" s="102"/>
      <c r="E132" s="60"/>
      <c r="F132" s="104"/>
      <c r="G132" s="105" t="str">
        <f t="shared" si="7"/>
        <v/>
      </c>
      <c r="H132" s="193"/>
      <c r="I132" s="61"/>
    </row>
    <row r="133" spans="1:9" ht="16.5" customHeight="1" x14ac:dyDescent="0.55000000000000004">
      <c r="A133" s="46">
        <v>97</v>
      </c>
      <c r="B133" s="59"/>
      <c r="C133" s="101"/>
      <c r="D133" s="102"/>
      <c r="E133" s="60"/>
      <c r="F133" s="104"/>
      <c r="G133" s="105" t="str">
        <f t="shared" si="7"/>
        <v/>
      </c>
      <c r="H133" s="193"/>
      <c r="I133" s="61"/>
    </row>
    <row r="134" spans="1:9" ht="16.5" customHeight="1" x14ac:dyDescent="0.55000000000000004">
      <c r="A134" s="46">
        <v>98</v>
      </c>
      <c r="B134" s="59"/>
      <c r="C134" s="101"/>
      <c r="D134" s="102"/>
      <c r="E134" s="60"/>
      <c r="F134" s="104"/>
      <c r="G134" s="105" t="str">
        <f t="shared" si="7"/>
        <v/>
      </c>
      <c r="H134" s="193"/>
      <c r="I134" s="61"/>
    </row>
    <row r="135" spans="1:9" ht="16.5" customHeight="1" x14ac:dyDescent="0.55000000000000004">
      <c r="A135" s="46">
        <v>99</v>
      </c>
      <c r="B135" s="59"/>
      <c r="C135" s="101"/>
      <c r="D135" s="102"/>
      <c r="E135" s="60"/>
      <c r="F135" s="104"/>
      <c r="G135" s="105" t="str">
        <f t="shared" si="7"/>
        <v/>
      </c>
      <c r="H135" s="193"/>
      <c r="I135" s="61"/>
    </row>
    <row r="136" spans="1:9" ht="16.5" customHeight="1" x14ac:dyDescent="0.55000000000000004">
      <c r="A136" s="46">
        <v>100</v>
      </c>
      <c r="B136" s="59"/>
      <c r="C136" s="101"/>
      <c r="D136" s="102"/>
      <c r="E136" s="60"/>
      <c r="F136" s="104"/>
      <c r="G136" s="105" t="str">
        <f t="shared" si="7"/>
        <v/>
      </c>
      <c r="H136" s="193"/>
      <c r="I136" s="61"/>
    </row>
    <row r="137" spans="1:9" ht="16.5" customHeight="1" x14ac:dyDescent="0.55000000000000004">
      <c r="A137" s="46">
        <v>101</v>
      </c>
      <c r="B137" s="59"/>
      <c r="C137" s="101"/>
      <c r="D137" s="102"/>
      <c r="E137" s="60"/>
      <c r="F137" s="104"/>
      <c r="G137" s="105" t="str">
        <f t="shared" si="7"/>
        <v/>
      </c>
      <c r="H137" s="193"/>
      <c r="I137" s="61"/>
    </row>
    <row r="138" spans="1:9" ht="16.5" customHeight="1" x14ac:dyDescent="0.55000000000000004">
      <c r="A138" s="46">
        <v>102</v>
      </c>
      <c r="B138" s="59"/>
      <c r="C138" s="101"/>
      <c r="D138" s="102"/>
      <c r="E138" s="60"/>
      <c r="F138" s="104"/>
      <c r="G138" s="105" t="str">
        <f t="shared" si="7"/>
        <v/>
      </c>
      <c r="H138" s="193"/>
      <c r="I138" s="61"/>
    </row>
    <row r="139" spans="1:9" ht="16.5" customHeight="1" x14ac:dyDescent="0.55000000000000004">
      <c r="A139" s="46">
        <v>103</v>
      </c>
      <c r="B139" s="59"/>
      <c r="C139" s="101"/>
      <c r="D139" s="102"/>
      <c r="E139" s="60"/>
      <c r="F139" s="104"/>
      <c r="G139" s="105" t="str">
        <f t="shared" si="7"/>
        <v/>
      </c>
      <c r="H139" s="193"/>
      <c r="I139" s="61"/>
    </row>
    <row r="140" spans="1:9" ht="16.5" customHeight="1" x14ac:dyDescent="0.55000000000000004">
      <c r="A140" s="46">
        <v>104</v>
      </c>
      <c r="B140" s="59"/>
      <c r="C140" s="101"/>
      <c r="D140" s="102"/>
      <c r="E140" s="60"/>
      <c r="F140" s="104"/>
      <c r="G140" s="105" t="str">
        <f t="shared" si="7"/>
        <v/>
      </c>
      <c r="H140" s="193"/>
      <c r="I140" s="61"/>
    </row>
    <row r="141" spans="1:9" ht="16.5" customHeight="1" x14ac:dyDescent="0.55000000000000004">
      <c r="A141" s="46">
        <v>105</v>
      </c>
      <c r="B141" s="59"/>
      <c r="C141" s="101"/>
      <c r="D141" s="102"/>
      <c r="E141" s="60"/>
      <c r="F141" s="104"/>
      <c r="G141" s="105" t="str">
        <f t="shared" si="7"/>
        <v/>
      </c>
      <c r="H141" s="193"/>
      <c r="I141" s="61"/>
    </row>
    <row r="142" spans="1:9" ht="16.5" customHeight="1" x14ac:dyDescent="0.55000000000000004">
      <c r="A142" s="46">
        <v>106</v>
      </c>
      <c r="B142" s="59"/>
      <c r="C142" s="101"/>
      <c r="D142" s="102"/>
      <c r="E142" s="60"/>
      <c r="F142" s="104"/>
      <c r="G142" s="105" t="str">
        <f t="shared" si="7"/>
        <v/>
      </c>
      <c r="H142" s="193"/>
      <c r="I142" s="61"/>
    </row>
    <row r="143" spans="1:9" ht="16.5" customHeight="1" x14ac:dyDescent="0.55000000000000004">
      <c r="A143" s="46">
        <v>107</v>
      </c>
      <c r="B143" s="59"/>
      <c r="C143" s="101"/>
      <c r="D143" s="102"/>
      <c r="E143" s="60"/>
      <c r="F143" s="104"/>
      <c r="G143" s="105" t="str">
        <f t="shared" si="7"/>
        <v/>
      </c>
      <c r="H143" s="193"/>
      <c r="I143" s="61"/>
    </row>
    <row r="144" spans="1:9" ht="16.5" customHeight="1" x14ac:dyDescent="0.55000000000000004">
      <c r="A144" s="46">
        <v>108</v>
      </c>
      <c r="B144" s="59"/>
      <c r="C144" s="101"/>
      <c r="D144" s="102"/>
      <c r="E144" s="60"/>
      <c r="F144" s="104"/>
      <c r="G144" s="105" t="str">
        <f t="shared" si="7"/>
        <v/>
      </c>
      <c r="H144" s="193"/>
      <c r="I144" s="61"/>
    </row>
    <row r="145" spans="1:9" ht="16.5" customHeight="1" x14ac:dyDescent="0.55000000000000004">
      <c r="A145" s="46">
        <v>109</v>
      </c>
      <c r="B145" s="59"/>
      <c r="C145" s="101"/>
      <c r="D145" s="102"/>
      <c r="E145" s="60"/>
      <c r="F145" s="104"/>
      <c r="G145" s="105" t="str">
        <f t="shared" si="7"/>
        <v/>
      </c>
      <c r="H145" s="193"/>
      <c r="I145" s="61"/>
    </row>
    <row r="146" spans="1:9" ht="16.5" customHeight="1" x14ac:dyDescent="0.55000000000000004">
      <c r="A146" s="46">
        <v>110</v>
      </c>
      <c r="B146" s="59"/>
      <c r="C146" s="101"/>
      <c r="D146" s="102"/>
      <c r="E146" s="60"/>
      <c r="F146" s="104"/>
      <c r="G146" s="105" t="str">
        <f t="shared" si="7"/>
        <v/>
      </c>
      <c r="H146" s="193"/>
      <c r="I146" s="61"/>
    </row>
    <row r="147" spans="1:9" ht="16.5" customHeight="1" x14ac:dyDescent="0.55000000000000004">
      <c r="A147" s="46">
        <v>111</v>
      </c>
      <c r="B147" s="59"/>
      <c r="C147" s="101"/>
      <c r="D147" s="102"/>
      <c r="E147" s="60"/>
      <c r="F147" s="104"/>
      <c r="G147" s="105" t="str">
        <f t="shared" si="7"/>
        <v/>
      </c>
      <c r="H147" s="193"/>
      <c r="I147" s="61"/>
    </row>
    <row r="148" spans="1:9" ht="16.5" customHeight="1" x14ac:dyDescent="0.55000000000000004">
      <c r="A148" s="46">
        <v>112</v>
      </c>
      <c r="B148" s="59"/>
      <c r="C148" s="101"/>
      <c r="D148" s="102"/>
      <c r="E148" s="60"/>
      <c r="F148" s="104"/>
      <c r="G148" s="105" t="str">
        <f t="shared" si="7"/>
        <v/>
      </c>
      <c r="H148" s="193"/>
      <c r="I148" s="61"/>
    </row>
    <row r="149" spans="1:9" ht="16.5" customHeight="1" x14ac:dyDescent="0.55000000000000004">
      <c r="A149" s="46">
        <v>113</v>
      </c>
      <c r="B149" s="59"/>
      <c r="C149" s="101"/>
      <c r="D149" s="102"/>
      <c r="E149" s="60"/>
      <c r="F149" s="104"/>
      <c r="G149" s="105" t="str">
        <f t="shared" si="7"/>
        <v/>
      </c>
      <c r="H149" s="193"/>
      <c r="I149" s="61"/>
    </row>
    <row r="150" spans="1:9" ht="16.5" customHeight="1" x14ac:dyDescent="0.55000000000000004">
      <c r="A150" s="46">
        <v>114</v>
      </c>
      <c r="B150" s="59"/>
      <c r="C150" s="101"/>
      <c r="D150" s="102"/>
      <c r="E150" s="60"/>
      <c r="F150" s="104"/>
      <c r="G150" s="105" t="str">
        <f t="shared" si="7"/>
        <v/>
      </c>
      <c r="H150" s="193"/>
      <c r="I150" s="61"/>
    </row>
    <row r="151" spans="1:9" ht="16.5" customHeight="1" x14ac:dyDescent="0.55000000000000004">
      <c r="A151" s="46">
        <v>115</v>
      </c>
      <c r="B151" s="59"/>
      <c r="C151" s="101"/>
      <c r="D151" s="102"/>
      <c r="E151" s="60"/>
      <c r="F151" s="104"/>
      <c r="G151" s="105" t="str">
        <f t="shared" si="7"/>
        <v/>
      </c>
      <c r="H151" s="193"/>
      <c r="I151" s="61"/>
    </row>
    <row r="152" spans="1:9" ht="16.5" customHeight="1" x14ac:dyDescent="0.55000000000000004">
      <c r="A152" s="46">
        <v>116</v>
      </c>
      <c r="B152" s="59"/>
      <c r="C152" s="101"/>
      <c r="D152" s="102"/>
      <c r="E152" s="60"/>
      <c r="F152" s="104"/>
      <c r="G152" s="105" t="str">
        <f t="shared" si="7"/>
        <v/>
      </c>
      <c r="H152" s="193"/>
      <c r="I152" s="61"/>
    </row>
    <row r="153" spans="1:9" ht="16.5" customHeight="1" x14ac:dyDescent="0.55000000000000004">
      <c r="A153" s="46">
        <v>117</v>
      </c>
      <c r="B153" s="59"/>
      <c r="C153" s="101"/>
      <c r="D153" s="102"/>
      <c r="E153" s="60"/>
      <c r="F153" s="104"/>
      <c r="G153" s="105" t="str">
        <f t="shared" si="7"/>
        <v/>
      </c>
      <c r="H153" s="193"/>
      <c r="I153" s="61"/>
    </row>
    <row r="154" spans="1:9" ht="16.5" customHeight="1" x14ac:dyDescent="0.55000000000000004">
      <c r="A154" s="46">
        <v>118</v>
      </c>
      <c r="B154" s="59"/>
      <c r="C154" s="101"/>
      <c r="D154" s="102"/>
      <c r="E154" s="60"/>
      <c r="F154" s="104"/>
      <c r="G154" s="105" t="str">
        <f>IF(D154*F154=0,"",ROUND(D154*F154,0))</f>
        <v/>
      </c>
      <c r="H154" s="193"/>
      <c r="I154" s="61"/>
    </row>
    <row r="155" spans="1:9" ht="16.5" customHeight="1" x14ac:dyDescent="0.55000000000000004">
      <c r="A155" s="46">
        <v>119</v>
      </c>
      <c r="B155" s="59"/>
      <c r="C155" s="101"/>
      <c r="D155" s="102"/>
      <c r="E155" s="60"/>
      <c r="F155" s="104"/>
      <c r="G155" s="105" t="str">
        <f t="shared" ref="G155:G156" si="8">IF(D155*F155=0,"",ROUND(D155*F155,0))</f>
        <v/>
      </c>
      <c r="H155" s="193"/>
      <c r="I155" s="61"/>
    </row>
    <row r="156" spans="1:9" ht="16.5" customHeight="1" thickBot="1" x14ac:dyDescent="0.6">
      <c r="A156" s="46">
        <v>120</v>
      </c>
      <c r="B156" s="59"/>
      <c r="C156" s="101"/>
      <c r="D156" s="102"/>
      <c r="E156" s="60"/>
      <c r="F156" s="104"/>
      <c r="G156" s="105" t="str">
        <f t="shared" si="8"/>
        <v/>
      </c>
      <c r="H156" s="193"/>
      <c r="I156" s="61"/>
    </row>
    <row r="157" spans="1:9" ht="22.5" customHeight="1" thickBot="1" x14ac:dyDescent="0.6">
      <c r="B157" s="397"/>
      <c r="C157" s="398"/>
      <c r="D157" s="62" t="s">
        <v>21</v>
      </c>
      <c r="E157" s="63" t="s">
        <v>21</v>
      </c>
      <c r="F157" s="64" t="s">
        <v>21</v>
      </c>
      <c r="G157" s="106">
        <f>SUMIF(B127:B156,"&lt;&gt;"&amp;"▲助成対象外",G127:G156)</f>
        <v>0</v>
      </c>
      <c r="H157" s="151"/>
      <c r="I157" s="65"/>
    </row>
    <row r="158" spans="1:9" ht="22.5" customHeight="1" thickTop="1" thickBot="1" x14ac:dyDescent="0.6">
      <c r="B158" s="399"/>
      <c r="C158" s="400"/>
      <c r="D158" s="66" t="s">
        <v>21</v>
      </c>
      <c r="E158" s="67" t="s">
        <v>21</v>
      </c>
      <c r="F158" s="68" t="s">
        <v>21</v>
      </c>
      <c r="G158" s="107">
        <f>SUMIF(B127:B156,"▲助成対象外",G127:G156)</f>
        <v>0</v>
      </c>
      <c r="H158" s="152"/>
      <c r="I158" s="69"/>
    </row>
    <row r="159" spans="1:9" ht="23" customHeight="1" thickBot="1" x14ac:dyDescent="0.6">
      <c r="B159" s="381" t="s">
        <v>198</v>
      </c>
      <c r="C159" s="382"/>
      <c r="D159" s="382"/>
      <c r="E159" s="383"/>
      <c r="F159" s="187" t="s">
        <v>197</v>
      </c>
      <c r="G159" s="194"/>
    </row>
    <row r="161" spans="1:11" ht="21" customHeight="1" x14ac:dyDescent="0.55000000000000004">
      <c r="B161" s="46" t="s">
        <v>141</v>
      </c>
      <c r="C161" s="386" t="s">
        <v>113</v>
      </c>
      <c r="D161" s="387"/>
      <c r="E161" s="387"/>
      <c r="F161" s="387"/>
      <c r="G161" s="379" t="s">
        <v>25</v>
      </c>
      <c r="H161" s="380"/>
      <c r="K161" s="54"/>
    </row>
    <row r="162" spans="1:11" ht="35" x14ac:dyDescent="0.55000000000000004">
      <c r="B162" s="108" t="s">
        <v>139</v>
      </c>
      <c r="C162" s="392"/>
      <c r="D162" s="393"/>
      <c r="E162" s="393"/>
      <c r="F162" s="393"/>
      <c r="G162" s="393"/>
      <c r="H162" s="394"/>
    </row>
    <row r="163" spans="1:11" ht="21.5" customHeight="1" x14ac:dyDescent="0.55000000000000004">
      <c r="A163" s="58" t="s">
        <v>15</v>
      </c>
      <c r="B163" s="384" t="s">
        <v>71</v>
      </c>
      <c r="C163" s="384" t="s">
        <v>16</v>
      </c>
      <c r="D163" s="385" t="s">
        <v>6</v>
      </c>
      <c r="E163" s="384" t="s">
        <v>72</v>
      </c>
      <c r="F163" s="388" t="s">
        <v>17</v>
      </c>
      <c r="G163" s="388" t="s">
        <v>18</v>
      </c>
      <c r="H163" s="395" t="s">
        <v>169</v>
      </c>
      <c r="I163" s="384" t="s">
        <v>19</v>
      </c>
    </row>
    <row r="164" spans="1:11" ht="21.5" customHeight="1" x14ac:dyDescent="0.55000000000000004">
      <c r="A164" s="58" t="s">
        <v>20</v>
      </c>
      <c r="B164" s="384"/>
      <c r="C164" s="384"/>
      <c r="D164" s="385"/>
      <c r="E164" s="384"/>
      <c r="F164" s="389"/>
      <c r="G164" s="389"/>
      <c r="H164" s="396"/>
      <c r="I164" s="384"/>
    </row>
    <row r="165" spans="1:11" ht="16.5" customHeight="1" x14ac:dyDescent="0.55000000000000004">
      <c r="A165" s="46">
        <v>121</v>
      </c>
      <c r="B165" s="59"/>
      <c r="C165" s="101"/>
      <c r="D165" s="102"/>
      <c r="E165" s="60"/>
      <c r="F165" s="104"/>
      <c r="G165" s="105" t="str">
        <f>IF(D165*F165=0,"",ROUND(D165*F165,0))</f>
        <v/>
      </c>
      <c r="H165" s="193"/>
      <c r="I165" s="61"/>
    </row>
    <row r="166" spans="1:11" ht="16.5" customHeight="1" x14ac:dyDescent="0.55000000000000004">
      <c r="A166" s="46">
        <v>122</v>
      </c>
      <c r="B166" s="59"/>
      <c r="C166" s="101"/>
      <c r="D166" s="102"/>
      <c r="E166" s="60"/>
      <c r="F166" s="104"/>
      <c r="G166" s="105" t="str">
        <f t="shared" ref="G166:G191" si="9">IF(D166*F166=0,"",ROUND(D166*F166,0))</f>
        <v/>
      </c>
      <c r="H166" s="193"/>
      <c r="I166" s="61"/>
    </row>
    <row r="167" spans="1:11" ht="16.5" customHeight="1" x14ac:dyDescent="0.55000000000000004">
      <c r="A167" s="46">
        <v>123</v>
      </c>
      <c r="B167" s="59"/>
      <c r="C167" s="101"/>
      <c r="D167" s="102"/>
      <c r="E167" s="60"/>
      <c r="F167" s="104"/>
      <c r="G167" s="105" t="str">
        <f t="shared" si="9"/>
        <v/>
      </c>
      <c r="H167" s="193"/>
      <c r="I167" s="61"/>
    </row>
    <row r="168" spans="1:11" ht="16.5" customHeight="1" x14ac:dyDescent="0.55000000000000004">
      <c r="A168" s="46">
        <v>124</v>
      </c>
      <c r="B168" s="59"/>
      <c r="C168" s="101"/>
      <c r="D168" s="102"/>
      <c r="E168" s="60"/>
      <c r="F168" s="104"/>
      <c r="G168" s="105" t="str">
        <f t="shared" si="9"/>
        <v/>
      </c>
      <c r="H168" s="193"/>
      <c r="I168" s="61"/>
    </row>
    <row r="169" spans="1:11" ht="16.5" customHeight="1" x14ac:dyDescent="0.55000000000000004">
      <c r="A169" s="46">
        <v>125</v>
      </c>
      <c r="B169" s="59"/>
      <c r="C169" s="101"/>
      <c r="D169" s="102"/>
      <c r="E169" s="60"/>
      <c r="F169" s="104"/>
      <c r="G169" s="105" t="str">
        <f t="shared" si="9"/>
        <v/>
      </c>
      <c r="H169" s="193"/>
      <c r="I169" s="61"/>
    </row>
    <row r="170" spans="1:11" ht="16.5" customHeight="1" x14ac:dyDescent="0.55000000000000004">
      <c r="A170" s="46">
        <v>126</v>
      </c>
      <c r="B170" s="59"/>
      <c r="C170" s="101"/>
      <c r="D170" s="102"/>
      <c r="E170" s="60"/>
      <c r="F170" s="104"/>
      <c r="G170" s="105" t="str">
        <f t="shared" si="9"/>
        <v/>
      </c>
      <c r="H170" s="193"/>
      <c r="I170" s="61"/>
    </row>
    <row r="171" spans="1:11" ht="16.5" customHeight="1" x14ac:dyDescent="0.55000000000000004">
      <c r="A171" s="46">
        <v>127</v>
      </c>
      <c r="B171" s="59"/>
      <c r="C171" s="101"/>
      <c r="D171" s="102"/>
      <c r="E171" s="60"/>
      <c r="F171" s="104"/>
      <c r="G171" s="105" t="str">
        <f t="shared" si="9"/>
        <v/>
      </c>
      <c r="H171" s="193"/>
      <c r="I171" s="61"/>
    </row>
    <row r="172" spans="1:11" ht="16.5" customHeight="1" x14ac:dyDescent="0.55000000000000004">
      <c r="A172" s="46">
        <v>128</v>
      </c>
      <c r="B172" s="59"/>
      <c r="C172" s="101"/>
      <c r="D172" s="102"/>
      <c r="E172" s="60"/>
      <c r="F172" s="104"/>
      <c r="G172" s="105" t="str">
        <f t="shared" si="9"/>
        <v/>
      </c>
      <c r="H172" s="193"/>
      <c r="I172" s="61"/>
    </row>
    <row r="173" spans="1:11" ht="16.5" customHeight="1" x14ac:dyDescent="0.55000000000000004">
      <c r="A173" s="46">
        <v>129</v>
      </c>
      <c r="B173" s="59"/>
      <c r="C173" s="101"/>
      <c r="D173" s="102"/>
      <c r="E173" s="60"/>
      <c r="F173" s="104"/>
      <c r="G173" s="105" t="str">
        <f t="shared" si="9"/>
        <v/>
      </c>
      <c r="H173" s="193"/>
      <c r="I173" s="61"/>
    </row>
    <row r="174" spans="1:11" ht="16.5" customHeight="1" x14ac:dyDescent="0.55000000000000004">
      <c r="A174" s="46">
        <v>130</v>
      </c>
      <c r="B174" s="59"/>
      <c r="C174" s="101"/>
      <c r="D174" s="102"/>
      <c r="E174" s="60"/>
      <c r="F174" s="104"/>
      <c r="G174" s="105" t="str">
        <f t="shared" si="9"/>
        <v/>
      </c>
      <c r="H174" s="193"/>
      <c r="I174" s="61"/>
    </row>
    <row r="175" spans="1:11" ht="16.5" customHeight="1" x14ac:dyDescent="0.55000000000000004">
      <c r="A175" s="46">
        <v>131</v>
      </c>
      <c r="B175" s="59"/>
      <c r="C175" s="101"/>
      <c r="D175" s="102"/>
      <c r="E175" s="60"/>
      <c r="F175" s="104"/>
      <c r="G175" s="105" t="str">
        <f t="shared" si="9"/>
        <v/>
      </c>
      <c r="H175" s="193"/>
      <c r="I175" s="61"/>
    </row>
    <row r="176" spans="1:11" ht="16.5" customHeight="1" x14ac:dyDescent="0.55000000000000004">
      <c r="A176" s="46">
        <v>132</v>
      </c>
      <c r="B176" s="59"/>
      <c r="C176" s="101"/>
      <c r="D176" s="102"/>
      <c r="E176" s="60"/>
      <c r="F176" s="104"/>
      <c r="G176" s="105" t="str">
        <f t="shared" si="9"/>
        <v/>
      </c>
      <c r="H176" s="193"/>
      <c r="I176" s="61"/>
    </row>
    <row r="177" spans="1:9" ht="16.5" customHeight="1" x14ac:dyDescent="0.55000000000000004">
      <c r="A177" s="46">
        <v>133</v>
      </c>
      <c r="B177" s="59"/>
      <c r="C177" s="101"/>
      <c r="D177" s="102"/>
      <c r="E177" s="60"/>
      <c r="F177" s="104"/>
      <c r="G177" s="105" t="str">
        <f t="shared" si="9"/>
        <v/>
      </c>
      <c r="H177" s="193"/>
      <c r="I177" s="61"/>
    </row>
    <row r="178" spans="1:9" ht="16.5" customHeight="1" x14ac:dyDescent="0.55000000000000004">
      <c r="A178" s="46">
        <v>134</v>
      </c>
      <c r="B178" s="59"/>
      <c r="C178" s="101"/>
      <c r="D178" s="102"/>
      <c r="E178" s="60"/>
      <c r="F178" s="104"/>
      <c r="G178" s="105" t="str">
        <f t="shared" si="9"/>
        <v/>
      </c>
      <c r="H178" s="193"/>
      <c r="I178" s="61"/>
    </row>
    <row r="179" spans="1:9" ht="16.5" customHeight="1" x14ac:dyDescent="0.55000000000000004">
      <c r="A179" s="46">
        <v>135</v>
      </c>
      <c r="B179" s="59"/>
      <c r="C179" s="101"/>
      <c r="D179" s="102"/>
      <c r="E179" s="60"/>
      <c r="F179" s="104"/>
      <c r="G179" s="105" t="str">
        <f t="shared" si="9"/>
        <v/>
      </c>
      <c r="H179" s="193"/>
      <c r="I179" s="61"/>
    </row>
    <row r="180" spans="1:9" ht="16.5" customHeight="1" x14ac:dyDescent="0.55000000000000004">
      <c r="A180" s="46">
        <v>136</v>
      </c>
      <c r="B180" s="59"/>
      <c r="C180" s="101"/>
      <c r="D180" s="102"/>
      <c r="E180" s="60"/>
      <c r="F180" s="104"/>
      <c r="G180" s="105" t="str">
        <f t="shared" si="9"/>
        <v/>
      </c>
      <c r="H180" s="193"/>
      <c r="I180" s="61"/>
    </row>
    <row r="181" spans="1:9" ht="16.5" customHeight="1" x14ac:dyDescent="0.55000000000000004">
      <c r="A181" s="46">
        <v>137</v>
      </c>
      <c r="B181" s="59"/>
      <c r="C181" s="101"/>
      <c r="D181" s="102"/>
      <c r="E181" s="60"/>
      <c r="F181" s="104"/>
      <c r="G181" s="105" t="str">
        <f t="shared" si="9"/>
        <v/>
      </c>
      <c r="H181" s="193"/>
      <c r="I181" s="61"/>
    </row>
    <row r="182" spans="1:9" ht="16.5" customHeight="1" x14ac:dyDescent="0.55000000000000004">
      <c r="A182" s="46">
        <v>138</v>
      </c>
      <c r="B182" s="59"/>
      <c r="C182" s="101"/>
      <c r="D182" s="102"/>
      <c r="E182" s="60"/>
      <c r="F182" s="104"/>
      <c r="G182" s="105" t="str">
        <f t="shared" si="9"/>
        <v/>
      </c>
      <c r="H182" s="193"/>
      <c r="I182" s="61"/>
    </row>
    <row r="183" spans="1:9" ht="16.5" customHeight="1" x14ac:dyDescent="0.55000000000000004">
      <c r="A183" s="46">
        <v>139</v>
      </c>
      <c r="B183" s="59"/>
      <c r="C183" s="101"/>
      <c r="D183" s="102"/>
      <c r="E183" s="60"/>
      <c r="F183" s="104"/>
      <c r="G183" s="105" t="str">
        <f t="shared" si="9"/>
        <v/>
      </c>
      <c r="H183" s="193"/>
      <c r="I183" s="61"/>
    </row>
    <row r="184" spans="1:9" ht="16.5" customHeight="1" x14ac:dyDescent="0.55000000000000004">
      <c r="A184" s="46">
        <v>140</v>
      </c>
      <c r="B184" s="59"/>
      <c r="C184" s="101"/>
      <c r="D184" s="102"/>
      <c r="E184" s="60"/>
      <c r="F184" s="104"/>
      <c r="G184" s="105" t="str">
        <f t="shared" si="9"/>
        <v/>
      </c>
      <c r="H184" s="193"/>
      <c r="I184" s="61"/>
    </row>
    <row r="185" spans="1:9" ht="16.5" customHeight="1" x14ac:dyDescent="0.55000000000000004">
      <c r="A185" s="46">
        <v>141</v>
      </c>
      <c r="B185" s="59"/>
      <c r="C185" s="101"/>
      <c r="D185" s="102"/>
      <c r="E185" s="60"/>
      <c r="F185" s="104"/>
      <c r="G185" s="105" t="str">
        <f t="shared" si="9"/>
        <v/>
      </c>
      <c r="H185" s="193"/>
      <c r="I185" s="61"/>
    </row>
    <row r="186" spans="1:9" ht="16.5" customHeight="1" x14ac:dyDescent="0.55000000000000004">
      <c r="A186" s="46">
        <v>142</v>
      </c>
      <c r="B186" s="59"/>
      <c r="C186" s="101"/>
      <c r="D186" s="102"/>
      <c r="E186" s="60"/>
      <c r="F186" s="104"/>
      <c r="G186" s="105" t="str">
        <f t="shared" si="9"/>
        <v/>
      </c>
      <c r="H186" s="193"/>
      <c r="I186" s="61"/>
    </row>
    <row r="187" spans="1:9" ht="16.5" customHeight="1" x14ac:dyDescent="0.55000000000000004">
      <c r="A187" s="46">
        <v>143</v>
      </c>
      <c r="B187" s="59"/>
      <c r="C187" s="101"/>
      <c r="D187" s="102"/>
      <c r="E187" s="60"/>
      <c r="F187" s="104"/>
      <c r="G187" s="105" t="str">
        <f t="shared" si="9"/>
        <v/>
      </c>
      <c r="H187" s="193"/>
      <c r="I187" s="61"/>
    </row>
    <row r="188" spans="1:9" ht="16.5" customHeight="1" x14ac:dyDescent="0.55000000000000004">
      <c r="A188" s="46">
        <v>144</v>
      </c>
      <c r="B188" s="59"/>
      <c r="C188" s="101"/>
      <c r="D188" s="102"/>
      <c r="E188" s="60"/>
      <c r="F188" s="104"/>
      <c r="G188" s="105" t="str">
        <f t="shared" si="9"/>
        <v/>
      </c>
      <c r="H188" s="193"/>
      <c r="I188" s="61"/>
    </row>
    <row r="189" spans="1:9" ht="16.5" customHeight="1" x14ac:dyDescent="0.55000000000000004">
      <c r="A189" s="46">
        <v>145</v>
      </c>
      <c r="B189" s="59"/>
      <c r="C189" s="101"/>
      <c r="D189" s="102"/>
      <c r="E189" s="60"/>
      <c r="F189" s="104"/>
      <c r="G189" s="105" t="str">
        <f t="shared" si="9"/>
        <v/>
      </c>
      <c r="H189" s="193"/>
      <c r="I189" s="61"/>
    </row>
    <row r="190" spans="1:9" ht="16.5" customHeight="1" x14ac:dyDescent="0.55000000000000004">
      <c r="A190" s="46">
        <v>146</v>
      </c>
      <c r="B190" s="59"/>
      <c r="C190" s="101"/>
      <c r="D190" s="102"/>
      <c r="E190" s="60"/>
      <c r="F190" s="104"/>
      <c r="G190" s="105" t="str">
        <f t="shared" si="9"/>
        <v/>
      </c>
      <c r="H190" s="193"/>
      <c r="I190" s="61"/>
    </row>
    <row r="191" spans="1:9" ht="16.5" customHeight="1" x14ac:dyDescent="0.55000000000000004">
      <c r="A191" s="46">
        <v>147</v>
      </c>
      <c r="B191" s="59"/>
      <c r="C191" s="101"/>
      <c r="D191" s="102"/>
      <c r="E191" s="60"/>
      <c r="F191" s="104"/>
      <c r="G191" s="105" t="str">
        <f t="shared" si="9"/>
        <v/>
      </c>
      <c r="H191" s="193"/>
      <c r="I191" s="61"/>
    </row>
    <row r="192" spans="1:9" ht="16.5" customHeight="1" x14ac:dyDescent="0.55000000000000004">
      <c r="A192" s="46">
        <v>148</v>
      </c>
      <c r="B192" s="59"/>
      <c r="C192" s="101"/>
      <c r="D192" s="102"/>
      <c r="E192" s="60"/>
      <c r="F192" s="104"/>
      <c r="G192" s="105" t="str">
        <f>IF(D192*F192=0,"",ROUND(D192*F192,0))</f>
        <v/>
      </c>
      <c r="H192" s="193"/>
      <c r="I192" s="61"/>
    </row>
    <row r="193" spans="1:11" ht="16.5" customHeight="1" x14ac:dyDescent="0.55000000000000004">
      <c r="A193" s="46">
        <v>149</v>
      </c>
      <c r="B193" s="59"/>
      <c r="C193" s="101"/>
      <c r="D193" s="102"/>
      <c r="E193" s="60"/>
      <c r="F193" s="104"/>
      <c r="G193" s="105" t="str">
        <f t="shared" ref="G193:G194" si="10">IF(D193*F193=0,"",ROUND(D193*F193,0))</f>
        <v/>
      </c>
      <c r="H193" s="193"/>
      <c r="I193" s="61"/>
    </row>
    <row r="194" spans="1:11" ht="16.5" customHeight="1" thickBot="1" x14ac:dyDescent="0.6">
      <c r="A194" s="46">
        <v>150</v>
      </c>
      <c r="B194" s="59"/>
      <c r="C194" s="101"/>
      <c r="D194" s="102"/>
      <c r="E194" s="60"/>
      <c r="F194" s="104"/>
      <c r="G194" s="105" t="str">
        <f t="shared" si="10"/>
        <v/>
      </c>
      <c r="H194" s="193"/>
      <c r="I194" s="61"/>
    </row>
    <row r="195" spans="1:11" ht="22.5" customHeight="1" thickBot="1" x14ac:dyDescent="0.6">
      <c r="B195" s="397"/>
      <c r="C195" s="398"/>
      <c r="D195" s="62" t="s">
        <v>21</v>
      </c>
      <c r="E195" s="63" t="s">
        <v>21</v>
      </c>
      <c r="F195" s="64" t="s">
        <v>21</v>
      </c>
      <c r="G195" s="106">
        <f>SUMIF(B165:B194,"&lt;&gt;"&amp;"▲助成対象外",G165:G194)</f>
        <v>0</v>
      </c>
      <c r="H195" s="151"/>
      <c r="I195" s="65"/>
    </row>
    <row r="196" spans="1:11" ht="22.5" customHeight="1" thickTop="1" thickBot="1" x14ac:dyDescent="0.6">
      <c r="B196" s="399"/>
      <c r="C196" s="400"/>
      <c r="D196" s="66" t="s">
        <v>21</v>
      </c>
      <c r="E196" s="67" t="s">
        <v>21</v>
      </c>
      <c r="F196" s="68" t="s">
        <v>21</v>
      </c>
      <c r="G196" s="107">
        <f>SUMIF(B165:B194,"▲助成対象外",G165:G194)</f>
        <v>0</v>
      </c>
      <c r="H196" s="152"/>
      <c r="I196" s="69"/>
    </row>
    <row r="197" spans="1:11" ht="24" customHeight="1" thickBot="1" x14ac:dyDescent="0.6">
      <c r="B197" s="381" t="s">
        <v>198</v>
      </c>
      <c r="C197" s="382"/>
      <c r="D197" s="382"/>
      <c r="E197" s="383"/>
      <c r="F197" s="187" t="s">
        <v>197</v>
      </c>
      <c r="G197" s="194"/>
    </row>
    <row r="199" spans="1:11" ht="18.5" customHeight="1" x14ac:dyDescent="0.55000000000000004">
      <c r="B199" s="46" t="s">
        <v>142</v>
      </c>
      <c r="C199" s="386" t="s">
        <v>113</v>
      </c>
      <c r="D199" s="387"/>
      <c r="E199" s="387"/>
      <c r="F199" s="387"/>
      <c r="G199" s="379" t="s">
        <v>66</v>
      </c>
      <c r="H199" s="380"/>
      <c r="K199" s="54"/>
    </row>
    <row r="200" spans="1:11" ht="40.5" customHeight="1" x14ac:dyDescent="0.55000000000000004">
      <c r="B200" s="108" t="s">
        <v>139</v>
      </c>
      <c r="C200" s="392"/>
      <c r="D200" s="393"/>
      <c r="E200" s="393"/>
      <c r="F200" s="393"/>
      <c r="G200" s="393"/>
      <c r="H200" s="394"/>
    </row>
    <row r="201" spans="1:11" ht="23" customHeight="1" x14ac:dyDescent="0.55000000000000004">
      <c r="A201" s="58" t="s">
        <v>15</v>
      </c>
      <c r="B201" s="384" t="s">
        <v>71</v>
      </c>
      <c r="C201" s="384" t="s">
        <v>16</v>
      </c>
      <c r="D201" s="385" t="s">
        <v>6</v>
      </c>
      <c r="E201" s="384" t="s">
        <v>72</v>
      </c>
      <c r="F201" s="388" t="s">
        <v>17</v>
      </c>
      <c r="G201" s="388" t="s">
        <v>18</v>
      </c>
      <c r="H201" s="395" t="s">
        <v>169</v>
      </c>
      <c r="I201" s="384" t="s">
        <v>19</v>
      </c>
    </row>
    <row r="202" spans="1:11" ht="23" customHeight="1" x14ac:dyDescent="0.55000000000000004">
      <c r="A202" s="58" t="s">
        <v>20</v>
      </c>
      <c r="B202" s="384"/>
      <c r="C202" s="384"/>
      <c r="D202" s="385"/>
      <c r="E202" s="384"/>
      <c r="F202" s="389"/>
      <c r="G202" s="389"/>
      <c r="H202" s="396"/>
      <c r="I202" s="384"/>
    </row>
    <row r="203" spans="1:11" ht="16.5" customHeight="1" x14ac:dyDescent="0.55000000000000004">
      <c r="A203" s="46">
        <v>151</v>
      </c>
      <c r="B203" s="59"/>
      <c r="C203" s="101"/>
      <c r="D203" s="102"/>
      <c r="E203" s="60"/>
      <c r="F203" s="104"/>
      <c r="G203" s="105" t="str">
        <f>IF(D203*F203=0,"",ROUND(D203*F203,0))</f>
        <v/>
      </c>
      <c r="H203" s="193"/>
      <c r="I203" s="61"/>
    </row>
    <row r="204" spans="1:11" ht="16.5" customHeight="1" x14ac:dyDescent="0.55000000000000004">
      <c r="A204" s="46">
        <v>152</v>
      </c>
      <c r="B204" s="59"/>
      <c r="C204" s="101"/>
      <c r="D204" s="102"/>
      <c r="E204" s="60"/>
      <c r="F204" s="104"/>
      <c r="G204" s="105" t="str">
        <f t="shared" ref="G204:G229" si="11">IF(D204*F204=0,"",ROUND(D204*F204,0))</f>
        <v/>
      </c>
      <c r="H204" s="193"/>
      <c r="I204" s="61"/>
    </row>
    <row r="205" spans="1:11" ht="16.5" customHeight="1" x14ac:dyDescent="0.55000000000000004">
      <c r="A205" s="46">
        <v>153</v>
      </c>
      <c r="B205" s="59"/>
      <c r="C205" s="101"/>
      <c r="D205" s="102"/>
      <c r="E205" s="60"/>
      <c r="F205" s="104"/>
      <c r="G205" s="105" t="str">
        <f t="shared" si="11"/>
        <v/>
      </c>
      <c r="H205" s="193"/>
      <c r="I205" s="61"/>
    </row>
    <row r="206" spans="1:11" ht="16.5" customHeight="1" x14ac:dyDescent="0.55000000000000004">
      <c r="A206" s="46">
        <v>154</v>
      </c>
      <c r="B206" s="59"/>
      <c r="C206" s="101"/>
      <c r="D206" s="102"/>
      <c r="E206" s="60"/>
      <c r="F206" s="104"/>
      <c r="G206" s="105" t="str">
        <f t="shared" si="11"/>
        <v/>
      </c>
      <c r="H206" s="193"/>
      <c r="I206" s="61"/>
    </row>
    <row r="207" spans="1:11" ht="16.5" customHeight="1" x14ac:dyDescent="0.55000000000000004">
      <c r="A207" s="46">
        <v>155</v>
      </c>
      <c r="B207" s="59"/>
      <c r="C207" s="101"/>
      <c r="D207" s="102"/>
      <c r="E207" s="60"/>
      <c r="F207" s="104"/>
      <c r="G207" s="105" t="str">
        <f t="shared" si="11"/>
        <v/>
      </c>
      <c r="H207" s="193"/>
      <c r="I207" s="61"/>
    </row>
    <row r="208" spans="1:11" ht="16.5" customHeight="1" x14ac:dyDescent="0.55000000000000004">
      <c r="A208" s="46">
        <v>156</v>
      </c>
      <c r="B208" s="59"/>
      <c r="C208" s="101"/>
      <c r="D208" s="102"/>
      <c r="E208" s="60"/>
      <c r="F208" s="104"/>
      <c r="G208" s="105" t="str">
        <f t="shared" si="11"/>
        <v/>
      </c>
      <c r="H208" s="193"/>
      <c r="I208" s="61"/>
    </row>
    <row r="209" spans="1:9" ht="16.5" customHeight="1" x14ac:dyDescent="0.55000000000000004">
      <c r="A209" s="46">
        <v>157</v>
      </c>
      <c r="B209" s="59"/>
      <c r="C209" s="101"/>
      <c r="D209" s="102"/>
      <c r="E209" s="60"/>
      <c r="F209" s="104"/>
      <c r="G209" s="105" t="str">
        <f t="shared" si="11"/>
        <v/>
      </c>
      <c r="H209" s="193"/>
      <c r="I209" s="61"/>
    </row>
    <row r="210" spans="1:9" ht="16.5" customHeight="1" x14ac:dyDescent="0.55000000000000004">
      <c r="A210" s="46">
        <v>158</v>
      </c>
      <c r="B210" s="59"/>
      <c r="C210" s="101"/>
      <c r="D210" s="102"/>
      <c r="E210" s="60"/>
      <c r="F210" s="104"/>
      <c r="G210" s="105" t="str">
        <f t="shared" si="11"/>
        <v/>
      </c>
      <c r="H210" s="193"/>
      <c r="I210" s="61"/>
    </row>
    <row r="211" spans="1:9" ht="16.5" customHeight="1" x14ac:dyDescent="0.55000000000000004">
      <c r="A211" s="46">
        <v>159</v>
      </c>
      <c r="B211" s="59"/>
      <c r="C211" s="101"/>
      <c r="D211" s="102"/>
      <c r="E211" s="60"/>
      <c r="F211" s="104"/>
      <c r="G211" s="105" t="str">
        <f t="shared" si="11"/>
        <v/>
      </c>
      <c r="H211" s="193"/>
      <c r="I211" s="61"/>
    </row>
    <row r="212" spans="1:9" ht="16.5" customHeight="1" x14ac:dyDescent="0.55000000000000004">
      <c r="A212" s="46">
        <v>160</v>
      </c>
      <c r="B212" s="59"/>
      <c r="C212" s="101"/>
      <c r="D212" s="102"/>
      <c r="E212" s="60"/>
      <c r="F212" s="104"/>
      <c r="G212" s="105" t="str">
        <f t="shared" si="11"/>
        <v/>
      </c>
      <c r="H212" s="193"/>
      <c r="I212" s="61"/>
    </row>
    <row r="213" spans="1:9" ht="16.5" customHeight="1" x14ac:dyDescent="0.55000000000000004">
      <c r="A213" s="46">
        <v>161</v>
      </c>
      <c r="B213" s="59"/>
      <c r="C213" s="101"/>
      <c r="D213" s="102"/>
      <c r="E213" s="60"/>
      <c r="F213" s="104"/>
      <c r="G213" s="105" t="str">
        <f t="shared" si="11"/>
        <v/>
      </c>
      <c r="H213" s="193"/>
      <c r="I213" s="61"/>
    </row>
    <row r="214" spans="1:9" ht="16.5" customHeight="1" x14ac:dyDescent="0.55000000000000004">
      <c r="A214" s="46">
        <v>162</v>
      </c>
      <c r="B214" s="59"/>
      <c r="C214" s="101"/>
      <c r="D214" s="102"/>
      <c r="E214" s="60"/>
      <c r="F214" s="104"/>
      <c r="G214" s="105" t="str">
        <f t="shared" si="11"/>
        <v/>
      </c>
      <c r="H214" s="193"/>
      <c r="I214" s="61"/>
    </row>
    <row r="215" spans="1:9" ht="16.5" customHeight="1" x14ac:dyDescent="0.55000000000000004">
      <c r="A215" s="46">
        <v>163</v>
      </c>
      <c r="B215" s="59"/>
      <c r="C215" s="101"/>
      <c r="D215" s="102"/>
      <c r="E215" s="60"/>
      <c r="F215" s="104"/>
      <c r="G215" s="105" t="str">
        <f t="shared" si="11"/>
        <v/>
      </c>
      <c r="H215" s="193"/>
      <c r="I215" s="61"/>
    </row>
    <row r="216" spans="1:9" ht="16.5" customHeight="1" x14ac:dyDescent="0.55000000000000004">
      <c r="A216" s="46">
        <v>164</v>
      </c>
      <c r="B216" s="59"/>
      <c r="C216" s="101"/>
      <c r="D216" s="102"/>
      <c r="E216" s="60"/>
      <c r="F216" s="104"/>
      <c r="G216" s="105" t="str">
        <f t="shared" si="11"/>
        <v/>
      </c>
      <c r="H216" s="193"/>
      <c r="I216" s="61"/>
    </row>
    <row r="217" spans="1:9" ht="16.5" customHeight="1" x14ac:dyDescent="0.55000000000000004">
      <c r="A217" s="46">
        <v>165</v>
      </c>
      <c r="B217" s="59"/>
      <c r="C217" s="101"/>
      <c r="D217" s="102"/>
      <c r="E217" s="60"/>
      <c r="F217" s="104"/>
      <c r="G217" s="105" t="str">
        <f t="shared" si="11"/>
        <v/>
      </c>
      <c r="H217" s="193"/>
      <c r="I217" s="61"/>
    </row>
    <row r="218" spans="1:9" ht="16.5" customHeight="1" x14ac:dyDescent="0.55000000000000004">
      <c r="A218" s="46">
        <v>166</v>
      </c>
      <c r="B218" s="59"/>
      <c r="C218" s="101"/>
      <c r="D218" s="102"/>
      <c r="E218" s="60"/>
      <c r="F218" s="104"/>
      <c r="G218" s="105" t="str">
        <f t="shared" si="11"/>
        <v/>
      </c>
      <c r="H218" s="193"/>
      <c r="I218" s="61"/>
    </row>
    <row r="219" spans="1:9" ht="16.5" customHeight="1" x14ac:dyDescent="0.55000000000000004">
      <c r="A219" s="46">
        <v>167</v>
      </c>
      <c r="B219" s="59"/>
      <c r="C219" s="101"/>
      <c r="D219" s="102"/>
      <c r="E219" s="60"/>
      <c r="F219" s="104"/>
      <c r="G219" s="105" t="str">
        <f t="shared" si="11"/>
        <v/>
      </c>
      <c r="H219" s="193"/>
      <c r="I219" s="61"/>
    </row>
    <row r="220" spans="1:9" ht="16.5" customHeight="1" x14ac:dyDescent="0.55000000000000004">
      <c r="A220" s="46">
        <v>168</v>
      </c>
      <c r="B220" s="59"/>
      <c r="C220" s="101"/>
      <c r="D220" s="102"/>
      <c r="E220" s="60"/>
      <c r="F220" s="104"/>
      <c r="G220" s="105" t="str">
        <f t="shared" si="11"/>
        <v/>
      </c>
      <c r="H220" s="193"/>
      <c r="I220" s="61"/>
    </row>
    <row r="221" spans="1:9" ht="16.5" customHeight="1" x14ac:dyDescent="0.55000000000000004">
      <c r="A221" s="46">
        <v>169</v>
      </c>
      <c r="B221" s="59"/>
      <c r="C221" s="101"/>
      <c r="D221" s="102"/>
      <c r="E221" s="60"/>
      <c r="F221" s="104"/>
      <c r="G221" s="105" t="str">
        <f t="shared" si="11"/>
        <v/>
      </c>
      <c r="H221" s="193"/>
      <c r="I221" s="61"/>
    </row>
    <row r="222" spans="1:9" ht="16.5" customHeight="1" x14ac:dyDescent="0.55000000000000004">
      <c r="A222" s="46">
        <v>170</v>
      </c>
      <c r="B222" s="59"/>
      <c r="C222" s="101"/>
      <c r="D222" s="102"/>
      <c r="E222" s="60"/>
      <c r="F222" s="104"/>
      <c r="G222" s="105" t="str">
        <f t="shared" si="11"/>
        <v/>
      </c>
      <c r="H222" s="193"/>
      <c r="I222" s="61"/>
    </row>
    <row r="223" spans="1:9" ht="16.5" customHeight="1" x14ac:dyDescent="0.55000000000000004">
      <c r="A223" s="46">
        <v>171</v>
      </c>
      <c r="B223" s="59"/>
      <c r="C223" s="101"/>
      <c r="D223" s="102"/>
      <c r="E223" s="60"/>
      <c r="F223" s="104"/>
      <c r="G223" s="105" t="str">
        <f t="shared" si="11"/>
        <v/>
      </c>
      <c r="H223" s="193"/>
      <c r="I223" s="61"/>
    </row>
    <row r="224" spans="1:9" ht="16.5" customHeight="1" x14ac:dyDescent="0.55000000000000004">
      <c r="A224" s="46">
        <v>172</v>
      </c>
      <c r="B224" s="59"/>
      <c r="C224" s="101"/>
      <c r="D224" s="102"/>
      <c r="E224" s="60"/>
      <c r="F224" s="104"/>
      <c r="G224" s="105" t="str">
        <f t="shared" si="11"/>
        <v/>
      </c>
      <c r="H224" s="193"/>
      <c r="I224" s="61"/>
    </row>
    <row r="225" spans="1:11" ht="16.5" customHeight="1" x14ac:dyDescent="0.55000000000000004">
      <c r="A225" s="46">
        <v>173</v>
      </c>
      <c r="B225" s="59"/>
      <c r="C225" s="101"/>
      <c r="D225" s="102"/>
      <c r="E225" s="60"/>
      <c r="F225" s="104"/>
      <c r="G225" s="105" t="str">
        <f t="shared" si="11"/>
        <v/>
      </c>
      <c r="H225" s="193"/>
      <c r="I225" s="61"/>
    </row>
    <row r="226" spans="1:11" ht="16.5" customHeight="1" x14ac:dyDescent="0.55000000000000004">
      <c r="A226" s="46">
        <v>174</v>
      </c>
      <c r="B226" s="59"/>
      <c r="C226" s="101"/>
      <c r="D226" s="102"/>
      <c r="E226" s="60"/>
      <c r="F226" s="104"/>
      <c r="G226" s="105" t="str">
        <f t="shared" si="11"/>
        <v/>
      </c>
      <c r="H226" s="193"/>
      <c r="I226" s="61"/>
    </row>
    <row r="227" spans="1:11" ht="16.5" customHeight="1" x14ac:dyDescent="0.55000000000000004">
      <c r="A227" s="46">
        <v>175</v>
      </c>
      <c r="B227" s="59"/>
      <c r="C227" s="101"/>
      <c r="D227" s="102"/>
      <c r="E227" s="60"/>
      <c r="F227" s="104"/>
      <c r="G227" s="105" t="str">
        <f t="shared" si="11"/>
        <v/>
      </c>
      <c r="H227" s="193"/>
      <c r="I227" s="61"/>
    </row>
    <row r="228" spans="1:11" ht="16.5" customHeight="1" x14ac:dyDescent="0.55000000000000004">
      <c r="A228" s="46">
        <v>176</v>
      </c>
      <c r="B228" s="59"/>
      <c r="C228" s="101"/>
      <c r="D228" s="102"/>
      <c r="E228" s="60"/>
      <c r="F228" s="104"/>
      <c r="G228" s="105" t="str">
        <f t="shared" si="11"/>
        <v/>
      </c>
      <c r="H228" s="193"/>
      <c r="I228" s="61"/>
    </row>
    <row r="229" spans="1:11" ht="16.5" customHeight="1" x14ac:dyDescent="0.55000000000000004">
      <c r="A229" s="46">
        <v>177</v>
      </c>
      <c r="B229" s="59"/>
      <c r="C229" s="101"/>
      <c r="D229" s="102"/>
      <c r="E229" s="60"/>
      <c r="F229" s="104"/>
      <c r="G229" s="105" t="str">
        <f t="shared" si="11"/>
        <v/>
      </c>
      <c r="H229" s="193"/>
      <c r="I229" s="61"/>
    </row>
    <row r="230" spans="1:11" ht="16.5" customHeight="1" x14ac:dyDescent="0.55000000000000004">
      <c r="A230" s="46">
        <v>178</v>
      </c>
      <c r="B230" s="59"/>
      <c r="C230" s="101"/>
      <c r="D230" s="102"/>
      <c r="E230" s="60"/>
      <c r="F230" s="104"/>
      <c r="G230" s="105" t="str">
        <f>IF(D230*F230=0,"",ROUND(D230*F230,0))</f>
        <v/>
      </c>
      <c r="H230" s="193"/>
      <c r="I230" s="61"/>
    </row>
    <row r="231" spans="1:11" ht="16.5" customHeight="1" x14ac:dyDescent="0.55000000000000004">
      <c r="A231" s="46">
        <v>179</v>
      </c>
      <c r="B231" s="59"/>
      <c r="C231" s="101"/>
      <c r="D231" s="102"/>
      <c r="E231" s="60"/>
      <c r="F231" s="104"/>
      <c r="G231" s="105" t="str">
        <f t="shared" ref="G231:G232" si="12">IF(D231*F231=0,"",ROUND(D231*F231,0))</f>
        <v/>
      </c>
      <c r="H231" s="193"/>
      <c r="I231" s="61"/>
    </row>
    <row r="232" spans="1:11" ht="16.5" customHeight="1" thickBot="1" x14ac:dyDescent="0.6">
      <c r="A232" s="46">
        <v>180</v>
      </c>
      <c r="B232" s="59"/>
      <c r="C232" s="101"/>
      <c r="D232" s="102"/>
      <c r="E232" s="60"/>
      <c r="F232" s="104"/>
      <c r="G232" s="105" t="str">
        <f t="shared" si="12"/>
        <v/>
      </c>
      <c r="H232" s="193"/>
      <c r="I232" s="61"/>
    </row>
    <row r="233" spans="1:11" ht="22.5" customHeight="1" thickBot="1" x14ac:dyDescent="0.6">
      <c r="B233" s="397"/>
      <c r="C233" s="398"/>
      <c r="D233" s="62" t="s">
        <v>21</v>
      </c>
      <c r="E233" s="63" t="s">
        <v>21</v>
      </c>
      <c r="F233" s="64" t="s">
        <v>21</v>
      </c>
      <c r="G233" s="106">
        <f>SUMIF(B203:B232,"&lt;&gt;"&amp;"▲助成対象外",G203:G232)</f>
        <v>0</v>
      </c>
      <c r="H233" s="151"/>
      <c r="I233" s="65"/>
    </row>
    <row r="234" spans="1:11" ht="22.5" customHeight="1" thickTop="1" thickBot="1" x14ac:dyDescent="0.6">
      <c r="B234" s="399"/>
      <c r="C234" s="400"/>
      <c r="D234" s="66" t="s">
        <v>21</v>
      </c>
      <c r="E234" s="67" t="s">
        <v>21</v>
      </c>
      <c r="F234" s="68" t="s">
        <v>21</v>
      </c>
      <c r="G234" s="107">
        <f>SUMIF(B203:B232,"▲助成対象外",G203:G232)</f>
        <v>0</v>
      </c>
      <c r="H234" s="152"/>
      <c r="I234" s="69"/>
    </row>
    <row r="235" spans="1:11" ht="21.5" customHeight="1" thickBot="1" x14ac:dyDescent="0.6">
      <c r="B235" s="381" t="s">
        <v>198</v>
      </c>
      <c r="C235" s="382"/>
      <c r="D235" s="382"/>
      <c r="E235" s="383"/>
      <c r="F235" s="187" t="s">
        <v>197</v>
      </c>
      <c r="G235" s="194"/>
    </row>
    <row r="237" spans="1:11" ht="21" customHeight="1" x14ac:dyDescent="0.55000000000000004">
      <c r="B237" s="46" t="s">
        <v>143</v>
      </c>
      <c r="C237" s="386" t="s">
        <v>113</v>
      </c>
      <c r="D237" s="387"/>
      <c r="E237" s="387"/>
      <c r="F237" s="387"/>
      <c r="G237" s="379" t="s">
        <v>67</v>
      </c>
      <c r="H237" s="380"/>
      <c r="K237" s="54"/>
    </row>
    <row r="238" spans="1:11" ht="35" x14ac:dyDescent="0.55000000000000004">
      <c r="B238" s="108" t="s">
        <v>139</v>
      </c>
      <c r="C238" s="403"/>
      <c r="D238" s="404"/>
      <c r="E238" s="404"/>
      <c r="F238" s="404"/>
      <c r="G238" s="404"/>
      <c r="H238" s="404"/>
    </row>
    <row r="239" spans="1:11" ht="21.5" customHeight="1" x14ac:dyDescent="0.55000000000000004">
      <c r="A239" s="58" t="s">
        <v>15</v>
      </c>
      <c r="B239" s="384" t="s">
        <v>71</v>
      </c>
      <c r="C239" s="384" t="s">
        <v>16</v>
      </c>
      <c r="D239" s="385" t="s">
        <v>6</v>
      </c>
      <c r="E239" s="384" t="s">
        <v>72</v>
      </c>
      <c r="F239" s="388" t="s">
        <v>17</v>
      </c>
      <c r="G239" s="388" t="s">
        <v>18</v>
      </c>
      <c r="H239" s="395" t="s">
        <v>169</v>
      </c>
      <c r="I239" s="384" t="s">
        <v>19</v>
      </c>
    </row>
    <row r="240" spans="1:11" ht="21.5" customHeight="1" x14ac:dyDescent="0.55000000000000004">
      <c r="A240" s="58" t="s">
        <v>20</v>
      </c>
      <c r="B240" s="384"/>
      <c r="C240" s="384"/>
      <c r="D240" s="385"/>
      <c r="E240" s="384"/>
      <c r="F240" s="389"/>
      <c r="G240" s="389"/>
      <c r="H240" s="396"/>
      <c r="I240" s="384"/>
    </row>
    <row r="241" spans="1:9" ht="16.5" customHeight="1" x14ac:dyDescent="0.55000000000000004">
      <c r="A241" s="46">
        <v>181</v>
      </c>
      <c r="B241" s="59"/>
      <c r="C241" s="101"/>
      <c r="D241" s="102"/>
      <c r="E241" s="60"/>
      <c r="F241" s="104"/>
      <c r="G241" s="105" t="str">
        <f>IF(D241*F241=0,"",ROUND(D241*F241,0))</f>
        <v/>
      </c>
      <c r="H241" s="193"/>
      <c r="I241" s="61"/>
    </row>
    <row r="242" spans="1:9" ht="16.5" customHeight="1" x14ac:dyDescent="0.55000000000000004">
      <c r="A242" s="46">
        <v>182</v>
      </c>
      <c r="B242" s="59"/>
      <c r="C242" s="101"/>
      <c r="D242" s="102"/>
      <c r="E242" s="60"/>
      <c r="F242" s="104"/>
      <c r="G242" s="105" t="str">
        <f t="shared" ref="G242:G267" si="13">IF(D242*F242=0,"",ROUND(D242*F242,0))</f>
        <v/>
      </c>
      <c r="H242" s="193"/>
      <c r="I242" s="61"/>
    </row>
    <row r="243" spans="1:9" ht="16.5" customHeight="1" x14ac:dyDescent="0.55000000000000004">
      <c r="A243" s="46">
        <v>183</v>
      </c>
      <c r="B243" s="59"/>
      <c r="C243" s="101"/>
      <c r="D243" s="102"/>
      <c r="E243" s="60"/>
      <c r="F243" s="104"/>
      <c r="G243" s="105" t="str">
        <f t="shared" si="13"/>
        <v/>
      </c>
      <c r="H243" s="193"/>
      <c r="I243" s="61"/>
    </row>
    <row r="244" spans="1:9" ht="16.5" customHeight="1" x14ac:dyDescent="0.55000000000000004">
      <c r="A244" s="46">
        <v>184</v>
      </c>
      <c r="B244" s="59"/>
      <c r="C244" s="101"/>
      <c r="D244" s="102"/>
      <c r="E244" s="60"/>
      <c r="F244" s="104"/>
      <c r="G244" s="105" t="str">
        <f t="shared" si="13"/>
        <v/>
      </c>
      <c r="H244" s="193"/>
      <c r="I244" s="61"/>
    </row>
    <row r="245" spans="1:9" ht="16.5" customHeight="1" x14ac:dyDescent="0.55000000000000004">
      <c r="A245" s="46">
        <v>185</v>
      </c>
      <c r="B245" s="59"/>
      <c r="C245" s="101"/>
      <c r="D245" s="102"/>
      <c r="E245" s="60"/>
      <c r="F245" s="104"/>
      <c r="G245" s="105" t="str">
        <f t="shared" si="13"/>
        <v/>
      </c>
      <c r="H245" s="193"/>
      <c r="I245" s="61"/>
    </row>
    <row r="246" spans="1:9" ht="16.5" customHeight="1" x14ac:dyDescent="0.55000000000000004">
      <c r="A246" s="46">
        <v>186</v>
      </c>
      <c r="B246" s="59"/>
      <c r="C246" s="101"/>
      <c r="D246" s="102"/>
      <c r="E246" s="60"/>
      <c r="F246" s="104"/>
      <c r="G246" s="105" t="str">
        <f t="shared" si="13"/>
        <v/>
      </c>
      <c r="H246" s="193"/>
      <c r="I246" s="61"/>
    </row>
    <row r="247" spans="1:9" ht="16.5" customHeight="1" x14ac:dyDescent="0.55000000000000004">
      <c r="A247" s="46">
        <v>187</v>
      </c>
      <c r="B247" s="59"/>
      <c r="C247" s="101"/>
      <c r="D247" s="102"/>
      <c r="E247" s="60"/>
      <c r="F247" s="104"/>
      <c r="G247" s="105" t="str">
        <f t="shared" si="13"/>
        <v/>
      </c>
      <c r="H247" s="193"/>
      <c r="I247" s="61"/>
    </row>
    <row r="248" spans="1:9" ht="16.5" customHeight="1" x14ac:dyDescent="0.55000000000000004">
      <c r="A248" s="46">
        <v>188</v>
      </c>
      <c r="B248" s="59"/>
      <c r="C248" s="101"/>
      <c r="D248" s="102"/>
      <c r="E248" s="60"/>
      <c r="F248" s="104"/>
      <c r="G248" s="105" t="str">
        <f t="shared" si="13"/>
        <v/>
      </c>
      <c r="H248" s="193"/>
      <c r="I248" s="61"/>
    </row>
    <row r="249" spans="1:9" ht="16.5" customHeight="1" x14ac:dyDescent="0.55000000000000004">
      <c r="A249" s="46">
        <v>189</v>
      </c>
      <c r="B249" s="59"/>
      <c r="C249" s="101"/>
      <c r="D249" s="102"/>
      <c r="E249" s="60"/>
      <c r="F249" s="104"/>
      <c r="G249" s="105" t="str">
        <f t="shared" si="13"/>
        <v/>
      </c>
      <c r="H249" s="193"/>
      <c r="I249" s="61"/>
    </row>
    <row r="250" spans="1:9" ht="16.5" customHeight="1" x14ac:dyDescent="0.55000000000000004">
      <c r="A250" s="46">
        <v>190</v>
      </c>
      <c r="B250" s="59"/>
      <c r="C250" s="101"/>
      <c r="D250" s="102"/>
      <c r="E250" s="60"/>
      <c r="F250" s="104"/>
      <c r="G250" s="105" t="str">
        <f t="shared" si="13"/>
        <v/>
      </c>
      <c r="H250" s="193"/>
      <c r="I250" s="61"/>
    </row>
    <row r="251" spans="1:9" ht="16.5" customHeight="1" x14ac:dyDescent="0.55000000000000004">
      <c r="A251" s="46">
        <v>191</v>
      </c>
      <c r="B251" s="59"/>
      <c r="C251" s="101"/>
      <c r="D251" s="102"/>
      <c r="E251" s="60"/>
      <c r="F251" s="104"/>
      <c r="G251" s="105" t="str">
        <f t="shared" si="13"/>
        <v/>
      </c>
      <c r="H251" s="193"/>
      <c r="I251" s="61"/>
    </row>
    <row r="252" spans="1:9" ht="16.5" customHeight="1" x14ac:dyDescent="0.55000000000000004">
      <c r="A252" s="46">
        <v>192</v>
      </c>
      <c r="B252" s="59"/>
      <c r="C252" s="101"/>
      <c r="D252" s="102"/>
      <c r="E252" s="60"/>
      <c r="F252" s="104"/>
      <c r="G252" s="105" t="str">
        <f t="shared" si="13"/>
        <v/>
      </c>
      <c r="H252" s="193"/>
      <c r="I252" s="61"/>
    </row>
    <row r="253" spans="1:9" ht="16.5" customHeight="1" x14ac:dyDescent="0.55000000000000004">
      <c r="A253" s="46">
        <v>193</v>
      </c>
      <c r="B253" s="59"/>
      <c r="C253" s="101"/>
      <c r="D253" s="102"/>
      <c r="E253" s="60"/>
      <c r="F253" s="104"/>
      <c r="G253" s="105" t="str">
        <f t="shared" si="13"/>
        <v/>
      </c>
      <c r="H253" s="193"/>
      <c r="I253" s="61"/>
    </row>
    <row r="254" spans="1:9" ht="16.5" customHeight="1" x14ac:dyDescent="0.55000000000000004">
      <c r="A254" s="46">
        <v>194</v>
      </c>
      <c r="B254" s="59"/>
      <c r="C254" s="101"/>
      <c r="D254" s="102"/>
      <c r="E254" s="60"/>
      <c r="F254" s="104"/>
      <c r="G254" s="105" t="str">
        <f t="shared" si="13"/>
        <v/>
      </c>
      <c r="H254" s="193"/>
      <c r="I254" s="61"/>
    </row>
    <row r="255" spans="1:9" ht="16.5" customHeight="1" x14ac:dyDescent="0.55000000000000004">
      <c r="A255" s="46">
        <v>195</v>
      </c>
      <c r="B255" s="59"/>
      <c r="C255" s="101"/>
      <c r="D255" s="102"/>
      <c r="E255" s="60"/>
      <c r="F255" s="104"/>
      <c r="G255" s="105" t="str">
        <f t="shared" si="13"/>
        <v/>
      </c>
      <c r="H255" s="193"/>
      <c r="I255" s="61"/>
    </row>
    <row r="256" spans="1:9" ht="16.5" customHeight="1" x14ac:dyDescent="0.55000000000000004">
      <c r="A256" s="46">
        <v>196</v>
      </c>
      <c r="B256" s="59"/>
      <c r="C256" s="101"/>
      <c r="D256" s="102"/>
      <c r="E256" s="60"/>
      <c r="F256" s="104"/>
      <c r="G256" s="105" t="str">
        <f t="shared" si="13"/>
        <v/>
      </c>
      <c r="H256" s="193"/>
      <c r="I256" s="61"/>
    </row>
    <row r="257" spans="1:9" ht="16.5" customHeight="1" x14ac:dyDescent="0.55000000000000004">
      <c r="A257" s="46">
        <v>197</v>
      </c>
      <c r="B257" s="59"/>
      <c r="C257" s="101"/>
      <c r="D257" s="102"/>
      <c r="E257" s="60"/>
      <c r="F257" s="104"/>
      <c r="G257" s="105" t="str">
        <f t="shared" si="13"/>
        <v/>
      </c>
      <c r="H257" s="193"/>
      <c r="I257" s="61"/>
    </row>
    <row r="258" spans="1:9" ht="16.5" customHeight="1" x14ac:dyDescent="0.55000000000000004">
      <c r="A258" s="46">
        <v>198</v>
      </c>
      <c r="B258" s="59"/>
      <c r="C258" s="101"/>
      <c r="D258" s="102"/>
      <c r="E258" s="60"/>
      <c r="F258" s="104"/>
      <c r="G258" s="105" t="str">
        <f t="shared" si="13"/>
        <v/>
      </c>
      <c r="H258" s="193"/>
      <c r="I258" s="61"/>
    </row>
    <row r="259" spans="1:9" ht="16.5" customHeight="1" x14ac:dyDescent="0.55000000000000004">
      <c r="A259" s="46">
        <v>199</v>
      </c>
      <c r="B259" s="59"/>
      <c r="C259" s="101"/>
      <c r="D259" s="102"/>
      <c r="E259" s="60"/>
      <c r="F259" s="104"/>
      <c r="G259" s="105" t="str">
        <f t="shared" si="13"/>
        <v/>
      </c>
      <c r="H259" s="193"/>
      <c r="I259" s="61"/>
    </row>
    <row r="260" spans="1:9" ht="16.5" customHeight="1" x14ac:dyDescent="0.55000000000000004">
      <c r="A260" s="46">
        <v>200</v>
      </c>
      <c r="B260" s="59"/>
      <c r="C260" s="101"/>
      <c r="D260" s="102"/>
      <c r="E260" s="60"/>
      <c r="F260" s="104"/>
      <c r="G260" s="105" t="str">
        <f t="shared" si="13"/>
        <v/>
      </c>
      <c r="H260" s="193"/>
      <c r="I260" s="61"/>
    </row>
    <row r="261" spans="1:9" ht="16.5" customHeight="1" x14ac:dyDescent="0.55000000000000004">
      <c r="A261" s="46">
        <v>201</v>
      </c>
      <c r="B261" s="59"/>
      <c r="C261" s="101"/>
      <c r="D261" s="102"/>
      <c r="E261" s="60"/>
      <c r="F261" s="104"/>
      <c r="G261" s="105" t="str">
        <f t="shared" si="13"/>
        <v/>
      </c>
      <c r="H261" s="193"/>
      <c r="I261" s="61"/>
    </row>
    <row r="262" spans="1:9" ht="16.5" customHeight="1" x14ac:dyDescent="0.55000000000000004">
      <c r="A262" s="46">
        <v>202</v>
      </c>
      <c r="B262" s="59"/>
      <c r="C262" s="101"/>
      <c r="D262" s="102"/>
      <c r="E262" s="60"/>
      <c r="F262" s="104"/>
      <c r="G262" s="105" t="str">
        <f t="shared" si="13"/>
        <v/>
      </c>
      <c r="H262" s="193"/>
      <c r="I262" s="61"/>
    </row>
    <row r="263" spans="1:9" ht="16.5" customHeight="1" x14ac:dyDescent="0.55000000000000004">
      <c r="A263" s="46">
        <v>203</v>
      </c>
      <c r="B263" s="59"/>
      <c r="C263" s="101"/>
      <c r="D263" s="102"/>
      <c r="E263" s="60"/>
      <c r="F263" s="104"/>
      <c r="G263" s="105" t="str">
        <f t="shared" si="13"/>
        <v/>
      </c>
      <c r="H263" s="193"/>
      <c r="I263" s="61"/>
    </row>
    <row r="264" spans="1:9" ht="16.5" customHeight="1" x14ac:dyDescent="0.55000000000000004">
      <c r="A264" s="46">
        <v>204</v>
      </c>
      <c r="B264" s="59"/>
      <c r="C264" s="101"/>
      <c r="D264" s="102"/>
      <c r="E264" s="60"/>
      <c r="F264" s="104"/>
      <c r="G264" s="105" t="str">
        <f t="shared" si="13"/>
        <v/>
      </c>
      <c r="H264" s="193"/>
      <c r="I264" s="61"/>
    </row>
    <row r="265" spans="1:9" ht="16.5" customHeight="1" x14ac:dyDescent="0.55000000000000004">
      <c r="A265" s="46">
        <v>205</v>
      </c>
      <c r="B265" s="59"/>
      <c r="C265" s="101"/>
      <c r="D265" s="102"/>
      <c r="E265" s="60"/>
      <c r="F265" s="104"/>
      <c r="G265" s="105" t="str">
        <f t="shared" si="13"/>
        <v/>
      </c>
      <c r="H265" s="193"/>
      <c r="I265" s="61"/>
    </row>
    <row r="266" spans="1:9" ht="16.5" customHeight="1" x14ac:dyDescent="0.55000000000000004">
      <c r="A266" s="46">
        <v>206</v>
      </c>
      <c r="B266" s="59"/>
      <c r="C266" s="101"/>
      <c r="D266" s="102"/>
      <c r="E266" s="60"/>
      <c r="F266" s="104"/>
      <c r="G266" s="105" t="str">
        <f t="shared" si="13"/>
        <v/>
      </c>
      <c r="H266" s="193"/>
      <c r="I266" s="61"/>
    </row>
    <row r="267" spans="1:9" ht="16.5" customHeight="1" x14ac:dyDescent="0.55000000000000004">
      <c r="A267" s="46">
        <v>207</v>
      </c>
      <c r="B267" s="59"/>
      <c r="C267" s="101"/>
      <c r="D267" s="102"/>
      <c r="E267" s="60"/>
      <c r="F267" s="104"/>
      <c r="G267" s="105" t="str">
        <f t="shared" si="13"/>
        <v/>
      </c>
      <c r="H267" s="193"/>
      <c r="I267" s="61"/>
    </row>
    <row r="268" spans="1:9" ht="16.5" customHeight="1" x14ac:dyDescent="0.55000000000000004">
      <c r="A268" s="46">
        <v>208</v>
      </c>
      <c r="B268" s="59"/>
      <c r="C268" s="101"/>
      <c r="D268" s="102"/>
      <c r="E268" s="60"/>
      <c r="F268" s="104"/>
      <c r="G268" s="105" t="str">
        <f>IF(D268*F268=0,"",ROUND(D268*F268,0))</f>
        <v/>
      </c>
      <c r="H268" s="193"/>
      <c r="I268" s="61"/>
    </row>
    <row r="269" spans="1:9" ht="16.5" customHeight="1" x14ac:dyDescent="0.55000000000000004">
      <c r="A269" s="46">
        <v>209</v>
      </c>
      <c r="B269" s="59"/>
      <c r="C269" s="101"/>
      <c r="D269" s="102"/>
      <c r="E269" s="60"/>
      <c r="F269" s="104"/>
      <c r="G269" s="105" t="str">
        <f t="shared" ref="G269:G270" si="14">IF(D269*F269=0,"",ROUND(D269*F269,0))</f>
        <v/>
      </c>
      <c r="H269" s="193"/>
      <c r="I269" s="61"/>
    </row>
    <row r="270" spans="1:9" ht="16.5" customHeight="1" thickBot="1" x14ac:dyDescent="0.6">
      <c r="A270" s="46">
        <v>210</v>
      </c>
      <c r="B270" s="59"/>
      <c r="C270" s="101"/>
      <c r="D270" s="102"/>
      <c r="E270" s="60"/>
      <c r="F270" s="104"/>
      <c r="G270" s="105" t="str">
        <f t="shared" si="14"/>
        <v/>
      </c>
      <c r="H270" s="193"/>
      <c r="I270" s="61"/>
    </row>
    <row r="271" spans="1:9" ht="22.5" customHeight="1" thickBot="1" x14ac:dyDescent="0.6">
      <c r="B271" s="397"/>
      <c r="C271" s="398"/>
      <c r="D271" s="62" t="s">
        <v>21</v>
      </c>
      <c r="E271" s="63" t="s">
        <v>21</v>
      </c>
      <c r="F271" s="64" t="s">
        <v>21</v>
      </c>
      <c r="G271" s="106">
        <f>SUMIF(B241:B270,"&lt;&gt;"&amp;"▲助成対象外",G241:G270)</f>
        <v>0</v>
      </c>
      <c r="H271" s="151"/>
      <c r="I271" s="65"/>
    </row>
    <row r="272" spans="1:9" ht="22.5" customHeight="1" thickTop="1" thickBot="1" x14ac:dyDescent="0.6">
      <c r="B272" s="399"/>
      <c r="C272" s="400"/>
      <c r="D272" s="66" t="s">
        <v>21</v>
      </c>
      <c r="E272" s="67" t="s">
        <v>21</v>
      </c>
      <c r="F272" s="68" t="s">
        <v>21</v>
      </c>
      <c r="G272" s="107">
        <f>SUMIF(B241:B270,"▲助成対象外",G241:G270)</f>
        <v>0</v>
      </c>
      <c r="H272" s="152"/>
      <c r="I272" s="69"/>
    </row>
    <row r="273" spans="1:11" ht="23.5" customHeight="1" thickBot="1" x14ac:dyDescent="0.6">
      <c r="B273" s="381" t="s">
        <v>198</v>
      </c>
      <c r="C273" s="382"/>
      <c r="D273" s="382"/>
      <c r="E273" s="383"/>
      <c r="F273" s="187" t="s">
        <v>197</v>
      </c>
      <c r="G273" s="194"/>
    </row>
    <row r="275" spans="1:11" ht="21" customHeight="1" x14ac:dyDescent="0.55000000000000004">
      <c r="B275" s="46" t="s">
        <v>144</v>
      </c>
      <c r="C275" s="386" t="s">
        <v>113</v>
      </c>
      <c r="D275" s="387"/>
      <c r="E275" s="387"/>
      <c r="F275" s="387"/>
      <c r="G275" s="379" t="s">
        <v>68</v>
      </c>
      <c r="H275" s="380"/>
      <c r="K275" s="54"/>
    </row>
    <row r="276" spans="1:11" ht="35" x14ac:dyDescent="0.55000000000000004">
      <c r="B276" s="108" t="s">
        <v>139</v>
      </c>
      <c r="C276" s="392"/>
      <c r="D276" s="393"/>
      <c r="E276" s="393"/>
      <c r="F276" s="393"/>
      <c r="G276" s="393"/>
      <c r="H276" s="394"/>
    </row>
    <row r="277" spans="1:11" ht="18.5" customHeight="1" x14ac:dyDescent="0.55000000000000004">
      <c r="A277" s="58" t="s">
        <v>15</v>
      </c>
      <c r="B277" s="384" t="s">
        <v>71</v>
      </c>
      <c r="C277" s="384" t="s">
        <v>16</v>
      </c>
      <c r="D277" s="385" t="s">
        <v>6</v>
      </c>
      <c r="E277" s="384" t="s">
        <v>72</v>
      </c>
      <c r="F277" s="388" t="s">
        <v>17</v>
      </c>
      <c r="G277" s="388" t="s">
        <v>18</v>
      </c>
      <c r="H277" s="395" t="s">
        <v>169</v>
      </c>
      <c r="I277" s="384" t="s">
        <v>19</v>
      </c>
    </row>
    <row r="278" spans="1:11" ht="18.5" customHeight="1" x14ac:dyDescent="0.55000000000000004">
      <c r="A278" s="58" t="s">
        <v>20</v>
      </c>
      <c r="B278" s="384"/>
      <c r="C278" s="384"/>
      <c r="D278" s="385"/>
      <c r="E278" s="384"/>
      <c r="F278" s="389"/>
      <c r="G278" s="389"/>
      <c r="H278" s="396"/>
      <c r="I278" s="384"/>
    </row>
    <row r="279" spans="1:11" ht="16.5" customHeight="1" x14ac:dyDescent="0.55000000000000004">
      <c r="A279" s="46">
        <v>211</v>
      </c>
      <c r="B279" s="59"/>
      <c r="C279" s="101"/>
      <c r="D279" s="102"/>
      <c r="E279" s="60"/>
      <c r="F279" s="104"/>
      <c r="G279" s="105" t="str">
        <f>IF(D279*F279=0,"",ROUND(D279*F279,0))</f>
        <v/>
      </c>
      <c r="H279" s="193"/>
      <c r="I279" s="61"/>
    </row>
    <row r="280" spans="1:11" ht="16.5" customHeight="1" x14ac:dyDescent="0.55000000000000004">
      <c r="A280" s="46">
        <v>212</v>
      </c>
      <c r="B280" s="59"/>
      <c r="C280" s="101"/>
      <c r="D280" s="102"/>
      <c r="E280" s="60"/>
      <c r="F280" s="104"/>
      <c r="G280" s="105" t="str">
        <f t="shared" ref="G280:G305" si="15">IF(D280*F280=0,"",ROUND(D280*F280,0))</f>
        <v/>
      </c>
      <c r="H280" s="193"/>
      <c r="I280" s="61"/>
    </row>
    <row r="281" spans="1:11" ht="16.5" customHeight="1" x14ac:dyDescent="0.55000000000000004">
      <c r="A281" s="46">
        <v>213</v>
      </c>
      <c r="B281" s="59"/>
      <c r="C281" s="101"/>
      <c r="D281" s="102"/>
      <c r="E281" s="60"/>
      <c r="F281" s="104"/>
      <c r="G281" s="105" t="str">
        <f t="shared" si="15"/>
        <v/>
      </c>
      <c r="H281" s="193"/>
      <c r="I281" s="61"/>
    </row>
    <row r="282" spans="1:11" ht="16.5" customHeight="1" x14ac:dyDescent="0.55000000000000004">
      <c r="A282" s="46">
        <v>214</v>
      </c>
      <c r="B282" s="59"/>
      <c r="C282" s="101"/>
      <c r="D282" s="102"/>
      <c r="E282" s="60"/>
      <c r="F282" s="104"/>
      <c r="G282" s="105" t="str">
        <f t="shared" si="15"/>
        <v/>
      </c>
      <c r="H282" s="193"/>
      <c r="I282" s="61"/>
    </row>
    <row r="283" spans="1:11" ht="16.5" customHeight="1" x14ac:dyDescent="0.55000000000000004">
      <c r="A283" s="46">
        <v>215</v>
      </c>
      <c r="B283" s="59"/>
      <c r="C283" s="101"/>
      <c r="D283" s="102"/>
      <c r="E283" s="60"/>
      <c r="F283" s="104"/>
      <c r="G283" s="105" t="str">
        <f t="shared" si="15"/>
        <v/>
      </c>
      <c r="H283" s="193"/>
      <c r="I283" s="61"/>
    </row>
    <row r="284" spans="1:11" ht="16.5" customHeight="1" x14ac:dyDescent="0.55000000000000004">
      <c r="A284" s="46">
        <v>216</v>
      </c>
      <c r="B284" s="59"/>
      <c r="C284" s="101"/>
      <c r="D284" s="102"/>
      <c r="E284" s="60"/>
      <c r="F284" s="104"/>
      <c r="G284" s="105" t="str">
        <f t="shared" si="15"/>
        <v/>
      </c>
      <c r="H284" s="193"/>
      <c r="I284" s="61"/>
    </row>
    <row r="285" spans="1:11" ht="16.5" customHeight="1" x14ac:dyDescent="0.55000000000000004">
      <c r="A285" s="46">
        <v>217</v>
      </c>
      <c r="B285" s="59"/>
      <c r="C285" s="101"/>
      <c r="D285" s="102"/>
      <c r="E285" s="60"/>
      <c r="F285" s="104"/>
      <c r="G285" s="105" t="str">
        <f t="shared" si="15"/>
        <v/>
      </c>
      <c r="H285" s="193"/>
      <c r="I285" s="61"/>
    </row>
    <row r="286" spans="1:11" ht="16.5" customHeight="1" x14ac:dyDescent="0.55000000000000004">
      <c r="A286" s="46">
        <v>218</v>
      </c>
      <c r="B286" s="59"/>
      <c r="C286" s="101"/>
      <c r="D286" s="102"/>
      <c r="E286" s="60"/>
      <c r="F286" s="104"/>
      <c r="G286" s="105" t="str">
        <f t="shared" si="15"/>
        <v/>
      </c>
      <c r="H286" s="193"/>
      <c r="I286" s="61"/>
    </row>
    <row r="287" spans="1:11" ht="16.5" customHeight="1" x14ac:dyDescent="0.55000000000000004">
      <c r="A287" s="46">
        <v>219</v>
      </c>
      <c r="B287" s="59"/>
      <c r="C287" s="101"/>
      <c r="D287" s="102"/>
      <c r="E287" s="60"/>
      <c r="F287" s="104"/>
      <c r="G287" s="105" t="str">
        <f t="shared" si="15"/>
        <v/>
      </c>
      <c r="H287" s="193"/>
      <c r="I287" s="61"/>
    </row>
    <row r="288" spans="1:11" ht="16.5" customHeight="1" x14ac:dyDescent="0.55000000000000004">
      <c r="A288" s="46">
        <v>220</v>
      </c>
      <c r="B288" s="59"/>
      <c r="C288" s="101"/>
      <c r="D288" s="102"/>
      <c r="E288" s="60"/>
      <c r="F288" s="104"/>
      <c r="G288" s="105" t="str">
        <f t="shared" si="15"/>
        <v/>
      </c>
      <c r="H288" s="193"/>
      <c r="I288" s="61"/>
    </row>
    <row r="289" spans="1:9" ht="16.5" customHeight="1" x14ac:dyDescent="0.55000000000000004">
      <c r="A289" s="46">
        <v>221</v>
      </c>
      <c r="B289" s="59"/>
      <c r="C289" s="101"/>
      <c r="D289" s="102"/>
      <c r="E289" s="60"/>
      <c r="F289" s="104"/>
      <c r="G289" s="105" t="str">
        <f t="shared" si="15"/>
        <v/>
      </c>
      <c r="H289" s="193"/>
      <c r="I289" s="61"/>
    </row>
    <row r="290" spans="1:9" ht="16.5" customHeight="1" x14ac:dyDescent="0.55000000000000004">
      <c r="A290" s="46">
        <v>222</v>
      </c>
      <c r="B290" s="59"/>
      <c r="C290" s="101"/>
      <c r="D290" s="102"/>
      <c r="E290" s="60"/>
      <c r="F290" s="104"/>
      <c r="G290" s="105" t="str">
        <f t="shared" si="15"/>
        <v/>
      </c>
      <c r="H290" s="193"/>
      <c r="I290" s="61"/>
    </row>
    <row r="291" spans="1:9" ht="16.5" customHeight="1" x14ac:dyDescent="0.55000000000000004">
      <c r="A291" s="46">
        <v>223</v>
      </c>
      <c r="B291" s="59"/>
      <c r="C291" s="101"/>
      <c r="D291" s="102"/>
      <c r="E291" s="60"/>
      <c r="F291" s="104"/>
      <c r="G291" s="105" t="str">
        <f t="shared" si="15"/>
        <v/>
      </c>
      <c r="H291" s="193"/>
      <c r="I291" s="61"/>
    </row>
    <row r="292" spans="1:9" ht="16.5" customHeight="1" x14ac:dyDescent="0.55000000000000004">
      <c r="A292" s="46">
        <v>224</v>
      </c>
      <c r="B292" s="59"/>
      <c r="C292" s="101"/>
      <c r="D292" s="102"/>
      <c r="E292" s="60"/>
      <c r="F292" s="104"/>
      <c r="G292" s="105" t="str">
        <f t="shared" si="15"/>
        <v/>
      </c>
      <c r="H292" s="193"/>
      <c r="I292" s="61"/>
    </row>
    <row r="293" spans="1:9" ht="16.5" customHeight="1" x14ac:dyDescent="0.55000000000000004">
      <c r="A293" s="46">
        <v>225</v>
      </c>
      <c r="B293" s="59"/>
      <c r="C293" s="101"/>
      <c r="D293" s="102"/>
      <c r="E293" s="60"/>
      <c r="F293" s="104"/>
      <c r="G293" s="105" t="str">
        <f t="shared" si="15"/>
        <v/>
      </c>
      <c r="H293" s="193"/>
      <c r="I293" s="61"/>
    </row>
    <row r="294" spans="1:9" ht="16.5" customHeight="1" x14ac:dyDescent="0.55000000000000004">
      <c r="A294" s="46">
        <v>226</v>
      </c>
      <c r="B294" s="59"/>
      <c r="C294" s="101"/>
      <c r="D294" s="102"/>
      <c r="E294" s="60"/>
      <c r="F294" s="104"/>
      <c r="G294" s="105" t="str">
        <f t="shared" si="15"/>
        <v/>
      </c>
      <c r="H294" s="193"/>
      <c r="I294" s="61"/>
    </row>
    <row r="295" spans="1:9" ht="16.5" customHeight="1" x14ac:dyDescent="0.55000000000000004">
      <c r="A295" s="46">
        <v>227</v>
      </c>
      <c r="B295" s="59"/>
      <c r="C295" s="101"/>
      <c r="D295" s="102"/>
      <c r="E295" s="60"/>
      <c r="F295" s="104"/>
      <c r="G295" s="105" t="str">
        <f t="shared" si="15"/>
        <v/>
      </c>
      <c r="H295" s="193"/>
      <c r="I295" s="61"/>
    </row>
    <row r="296" spans="1:9" ht="16.5" customHeight="1" x14ac:dyDescent="0.55000000000000004">
      <c r="A296" s="46">
        <v>228</v>
      </c>
      <c r="B296" s="59"/>
      <c r="C296" s="101"/>
      <c r="D296" s="102"/>
      <c r="E296" s="60"/>
      <c r="F296" s="104"/>
      <c r="G296" s="105" t="str">
        <f t="shared" si="15"/>
        <v/>
      </c>
      <c r="H296" s="193"/>
      <c r="I296" s="61"/>
    </row>
    <row r="297" spans="1:9" ht="16.5" customHeight="1" x14ac:dyDescent="0.55000000000000004">
      <c r="A297" s="46">
        <v>229</v>
      </c>
      <c r="B297" s="59"/>
      <c r="C297" s="101"/>
      <c r="D297" s="102"/>
      <c r="E297" s="60"/>
      <c r="F297" s="104"/>
      <c r="G297" s="105" t="str">
        <f t="shared" si="15"/>
        <v/>
      </c>
      <c r="H297" s="193"/>
      <c r="I297" s="61"/>
    </row>
    <row r="298" spans="1:9" ht="16.5" customHeight="1" x14ac:dyDescent="0.55000000000000004">
      <c r="A298" s="46">
        <v>230</v>
      </c>
      <c r="B298" s="59"/>
      <c r="C298" s="101"/>
      <c r="D298" s="102"/>
      <c r="E298" s="60"/>
      <c r="F298" s="104"/>
      <c r="G298" s="105" t="str">
        <f t="shared" si="15"/>
        <v/>
      </c>
      <c r="H298" s="193"/>
      <c r="I298" s="61"/>
    </row>
    <row r="299" spans="1:9" ht="16.5" customHeight="1" x14ac:dyDescent="0.55000000000000004">
      <c r="A299" s="46">
        <v>231</v>
      </c>
      <c r="B299" s="59"/>
      <c r="C299" s="101"/>
      <c r="D299" s="102"/>
      <c r="E299" s="60"/>
      <c r="F299" s="104"/>
      <c r="G299" s="105" t="str">
        <f t="shared" si="15"/>
        <v/>
      </c>
      <c r="H299" s="193"/>
      <c r="I299" s="61"/>
    </row>
    <row r="300" spans="1:9" ht="16.5" customHeight="1" x14ac:dyDescent="0.55000000000000004">
      <c r="A300" s="46">
        <v>232</v>
      </c>
      <c r="B300" s="59"/>
      <c r="C300" s="101"/>
      <c r="D300" s="102"/>
      <c r="E300" s="60"/>
      <c r="F300" s="104"/>
      <c r="G300" s="105" t="str">
        <f t="shared" si="15"/>
        <v/>
      </c>
      <c r="H300" s="193"/>
      <c r="I300" s="61"/>
    </row>
    <row r="301" spans="1:9" ht="16.5" customHeight="1" x14ac:dyDescent="0.55000000000000004">
      <c r="A301" s="46">
        <v>233</v>
      </c>
      <c r="B301" s="59"/>
      <c r="C301" s="101"/>
      <c r="D301" s="102"/>
      <c r="E301" s="60"/>
      <c r="F301" s="104"/>
      <c r="G301" s="105" t="str">
        <f t="shared" si="15"/>
        <v/>
      </c>
      <c r="H301" s="193"/>
      <c r="I301" s="61"/>
    </row>
    <row r="302" spans="1:9" ht="16.5" customHeight="1" x14ac:dyDescent="0.55000000000000004">
      <c r="A302" s="46">
        <v>234</v>
      </c>
      <c r="B302" s="59"/>
      <c r="C302" s="101"/>
      <c r="D302" s="102"/>
      <c r="E302" s="60"/>
      <c r="F302" s="104"/>
      <c r="G302" s="105" t="str">
        <f t="shared" si="15"/>
        <v/>
      </c>
      <c r="H302" s="193"/>
      <c r="I302" s="61"/>
    </row>
    <row r="303" spans="1:9" ht="16.5" customHeight="1" x14ac:dyDescent="0.55000000000000004">
      <c r="A303" s="46">
        <v>235</v>
      </c>
      <c r="B303" s="59"/>
      <c r="C303" s="101"/>
      <c r="D303" s="102"/>
      <c r="E303" s="60"/>
      <c r="F303" s="104"/>
      <c r="G303" s="105" t="str">
        <f t="shared" si="15"/>
        <v/>
      </c>
      <c r="H303" s="193"/>
      <c r="I303" s="61"/>
    </row>
    <row r="304" spans="1:9" ht="16.5" customHeight="1" x14ac:dyDescent="0.55000000000000004">
      <c r="A304" s="46">
        <v>236</v>
      </c>
      <c r="B304" s="59"/>
      <c r="C304" s="101"/>
      <c r="D304" s="102"/>
      <c r="E304" s="60"/>
      <c r="F304" s="104"/>
      <c r="G304" s="105" t="str">
        <f t="shared" si="15"/>
        <v/>
      </c>
      <c r="H304" s="193"/>
      <c r="I304" s="61"/>
    </row>
    <row r="305" spans="1:11" ht="16.5" customHeight="1" x14ac:dyDescent="0.55000000000000004">
      <c r="A305" s="46">
        <v>237</v>
      </c>
      <c r="B305" s="59"/>
      <c r="C305" s="101"/>
      <c r="D305" s="102"/>
      <c r="E305" s="60"/>
      <c r="F305" s="104"/>
      <c r="G305" s="105" t="str">
        <f t="shared" si="15"/>
        <v/>
      </c>
      <c r="H305" s="193"/>
      <c r="I305" s="61"/>
    </row>
    <row r="306" spans="1:11" ht="16.5" customHeight="1" x14ac:dyDescent="0.55000000000000004">
      <c r="A306" s="46">
        <v>238</v>
      </c>
      <c r="B306" s="59"/>
      <c r="C306" s="101"/>
      <c r="D306" s="102"/>
      <c r="E306" s="60"/>
      <c r="F306" s="104"/>
      <c r="G306" s="105" t="str">
        <f>IF(D306*F306=0,"",ROUND(D306*F306,0))</f>
        <v/>
      </c>
      <c r="H306" s="193"/>
      <c r="I306" s="61"/>
    </row>
    <row r="307" spans="1:11" ht="16.5" customHeight="1" x14ac:dyDescent="0.55000000000000004">
      <c r="A307" s="46">
        <v>239</v>
      </c>
      <c r="B307" s="59"/>
      <c r="C307" s="101"/>
      <c r="D307" s="102"/>
      <c r="E307" s="60"/>
      <c r="F307" s="104"/>
      <c r="G307" s="105" t="str">
        <f t="shared" ref="G307:G308" si="16">IF(D307*F307=0,"",ROUND(D307*F307,0))</f>
        <v/>
      </c>
      <c r="H307" s="193"/>
      <c r="I307" s="61"/>
    </row>
    <row r="308" spans="1:11" ht="16.5" customHeight="1" thickBot="1" x14ac:dyDescent="0.6">
      <c r="A308" s="46">
        <v>240</v>
      </c>
      <c r="B308" s="59"/>
      <c r="C308" s="101"/>
      <c r="D308" s="102"/>
      <c r="E308" s="60"/>
      <c r="F308" s="104"/>
      <c r="G308" s="105" t="str">
        <f t="shared" si="16"/>
        <v/>
      </c>
      <c r="H308" s="193"/>
      <c r="I308" s="61"/>
    </row>
    <row r="309" spans="1:11" ht="22.5" customHeight="1" thickBot="1" x14ac:dyDescent="0.6">
      <c r="B309" s="397"/>
      <c r="C309" s="398"/>
      <c r="D309" s="62" t="s">
        <v>21</v>
      </c>
      <c r="E309" s="63" t="s">
        <v>21</v>
      </c>
      <c r="F309" s="64" t="s">
        <v>21</v>
      </c>
      <c r="G309" s="106">
        <f>SUMIF(B279:B308,"&lt;&gt;"&amp;"▲助成対象外",G279:G308)</f>
        <v>0</v>
      </c>
      <c r="H309" s="151"/>
      <c r="I309" s="65"/>
    </row>
    <row r="310" spans="1:11" ht="22.5" customHeight="1" thickTop="1" thickBot="1" x14ac:dyDescent="0.6">
      <c r="B310" s="399"/>
      <c r="C310" s="400"/>
      <c r="D310" s="66" t="s">
        <v>21</v>
      </c>
      <c r="E310" s="67" t="s">
        <v>21</v>
      </c>
      <c r="F310" s="68" t="s">
        <v>21</v>
      </c>
      <c r="G310" s="107">
        <f>SUMIF(B279:B308,"▲助成対象外",G279:G308)</f>
        <v>0</v>
      </c>
      <c r="H310" s="152"/>
      <c r="I310" s="69"/>
    </row>
    <row r="311" spans="1:11" ht="23.5" customHeight="1" thickBot="1" x14ac:dyDescent="0.6">
      <c r="B311" s="381" t="s">
        <v>198</v>
      </c>
      <c r="C311" s="382"/>
      <c r="D311" s="382"/>
      <c r="E311" s="383"/>
      <c r="F311" s="187" t="s">
        <v>197</v>
      </c>
      <c r="G311" s="194"/>
    </row>
    <row r="313" spans="1:11" ht="21" customHeight="1" x14ac:dyDescent="0.55000000000000004">
      <c r="B313" s="46" t="s">
        <v>145</v>
      </c>
      <c r="C313" s="386" t="s">
        <v>113</v>
      </c>
      <c r="D313" s="387"/>
      <c r="E313" s="387"/>
      <c r="F313" s="387"/>
      <c r="G313" s="379" t="s">
        <v>69</v>
      </c>
      <c r="H313" s="380"/>
      <c r="K313" s="54"/>
    </row>
    <row r="314" spans="1:11" ht="35" x14ac:dyDescent="0.55000000000000004">
      <c r="B314" s="108" t="s">
        <v>139</v>
      </c>
      <c r="C314" s="392"/>
      <c r="D314" s="393"/>
      <c r="E314" s="393"/>
      <c r="F314" s="393"/>
      <c r="G314" s="393"/>
      <c r="H314" s="394"/>
    </row>
    <row r="315" spans="1:11" ht="23.5" customHeight="1" x14ac:dyDescent="0.55000000000000004">
      <c r="A315" s="58" t="s">
        <v>15</v>
      </c>
      <c r="B315" s="384" t="s">
        <v>71</v>
      </c>
      <c r="C315" s="384" t="s">
        <v>16</v>
      </c>
      <c r="D315" s="385" t="s">
        <v>6</v>
      </c>
      <c r="E315" s="384" t="s">
        <v>72</v>
      </c>
      <c r="F315" s="388" t="s">
        <v>17</v>
      </c>
      <c r="G315" s="388" t="s">
        <v>18</v>
      </c>
      <c r="H315" s="395" t="s">
        <v>169</v>
      </c>
      <c r="I315" s="384" t="s">
        <v>19</v>
      </c>
    </row>
    <row r="316" spans="1:11" ht="23.5" customHeight="1" x14ac:dyDescent="0.55000000000000004">
      <c r="A316" s="58" t="s">
        <v>20</v>
      </c>
      <c r="B316" s="384"/>
      <c r="C316" s="384"/>
      <c r="D316" s="385"/>
      <c r="E316" s="384"/>
      <c r="F316" s="389"/>
      <c r="G316" s="389"/>
      <c r="H316" s="396"/>
      <c r="I316" s="384"/>
    </row>
    <row r="317" spans="1:11" ht="16.5" customHeight="1" x14ac:dyDescent="0.55000000000000004">
      <c r="A317" s="46">
        <v>241</v>
      </c>
      <c r="B317" s="59"/>
      <c r="C317" s="101"/>
      <c r="D317" s="102"/>
      <c r="E317" s="60"/>
      <c r="F317" s="104"/>
      <c r="G317" s="105" t="str">
        <f>IF(D317*F317=0,"",ROUND(D317*F317,0))</f>
        <v/>
      </c>
      <c r="H317" s="193"/>
      <c r="I317" s="61"/>
    </row>
    <row r="318" spans="1:11" ht="16.5" customHeight="1" x14ac:dyDescent="0.55000000000000004">
      <c r="A318" s="46">
        <v>242</v>
      </c>
      <c r="B318" s="59"/>
      <c r="C318" s="101"/>
      <c r="D318" s="102"/>
      <c r="E318" s="60"/>
      <c r="F318" s="104"/>
      <c r="G318" s="105" t="str">
        <f t="shared" ref="G318:G343" si="17">IF(D318*F318=0,"",ROUND(D318*F318,0))</f>
        <v/>
      </c>
      <c r="H318" s="193"/>
      <c r="I318" s="61"/>
    </row>
    <row r="319" spans="1:11" ht="16.5" customHeight="1" x14ac:dyDescent="0.55000000000000004">
      <c r="A319" s="46">
        <v>243</v>
      </c>
      <c r="B319" s="59"/>
      <c r="C319" s="101"/>
      <c r="D319" s="102"/>
      <c r="E319" s="60"/>
      <c r="F319" s="104"/>
      <c r="G319" s="105" t="str">
        <f t="shared" si="17"/>
        <v/>
      </c>
      <c r="H319" s="193"/>
      <c r="I319" s="61"/>
    </row>
    <row r="320" spans="1:11" ht="16.5" customHeight="1" x14ac:dyDescent="0.55000000000000004">
      <c r="A320" s="46">
        <v>244</v>
      </c>
      <c r="B320" s="59"/>
      <c r="C320" s="101"/>
      <c r="D320" s="102"/>
      <c r="E320" s="60"/>
      <c r="F320" s="104"/>
      <c r="G320" s="105" t="str">
        <f t="shared" si="17"/>
        <v/>
      </c>
      <c r="H320" s="193"/>
      <c r="I320" s="61"/>
    </row>
    <row r="321" spans="1:9" ht="16.5" customHeight="1" x14ac:dyDescent="0.55000000000000004">
      <c r="A321" s="46">
        <v>245</v>
      </c>
      <c r="B321" s="59"/>
      <c r="C321" s="101"/>
      <c r="D321" s="102"/>
      <c r="E321" s="60"/>
      <c r="F321" s="104"/>
      <c r="G321" s="105" t="str">
        <f t="shared" si="17"/>
        <v/>
      </c>
      <c r="H321" s="193"/>
      <c r="I321" s="61"/>
    </row>
    <row r="322" spans="1:9" ht="16.5" customHeight="1" x14ac:dyDescent="0.55000000000000004">
      <c r="A322" s="46">
        <v>246</v>
      </c>
      <c r="B322" s="59"/>
      <c r="C322" s="101"/>
      <c r="D322" s="102"/>
      <c r="E322" s="60"/>
      <c r="F322" s="104"/>
      <c r="G322" s="105" t="str">
        <f t="shared" si="17"/>
        <v/>
      </c>
      <c r="H322" s="193"/>
      <c r="I322" s="61"/>
    </row>
    <row r="323" spans="1:9" ht="16.5" customHeight="1" x14ac:dyDescent="0.55000000000000004">
      <c r="A323" s="46">
        <v>247</v>
      </c>
      <c r="B323" s="59"/>
      <c r="C323" s="101"/>
      <c r="D323" s="102"/>
      <c r="E323" s="60"/>
      <c r="F323" s="104"/>
      <c r="G323" s="105" t="str">
        <f t="shared" si="17"/>
        <v/>
      </c>
      <c r="H323" s="193"/>
      <c r="I323" s="61"/>
    </row>
    <row r="324" spans="1:9" ht="16.5" customHeight="1" x14ac:dyDescent="0.55000000000000004">
      <c r="A324" s="46">
        <v>248</v>
      </c>
      <c r="B324" s="59"/>
      <c r="C324" s="101"/>
      <c r="D324" s="102"/>
      <c r="E324" s="60"/>
      <c r="F324" s="104"/>
      <c r="G324" s="105" t="str">
        <f t="shared" si="17"/>
        <v/>
      </c>
      <c r="H324" s="193"/>
      <c r="I324" s="61"/>
    </row>
    <row r="325" spans="1:9" ht="16.5" customHeight="1" x14ac:dyDescent="0.55000000000000004">
      <c r="A325" s="46">
        <v>249</v>
      </c>
      <c r="B325" s="59"/>
      <c r="C325" s="101"/>
      <c r="D325" s="102"/>
      <c r="E325" s="60"/>
      <c r="F325" s="104"/>
      <c r="G325" s="105" t="str">
        <f t="shared" si="17"/>
        <v/>
      </c>
      <c r="H325" s="193"/>
      <c r="I325" s="61"/>
    </row>
    <row r="326" spans="1:9" ht="16.5" customHeight="1" x14ac:dyDescent="0.55000000000000004">
      <c r="A326" s="46">
        <v>250</v>
      </c>
      <c r="B326" s="59"/>
      <c r="C326" s="101"/>
      <c r="D326" s="102"/>
      <c r="E326" s="60"/>
      <c r="F326" s="104"/>
      <c r="G326" s="105" t="str">
        <f t="shared" si="17"/>
        <v/>
      </c>
      <c r="H326" s="193"/>
      <c r="I326" s="61"/>
    </row>
    <row r="327" spans="1:9" ht="16.5" customHeight="1" x14ac:dyDescent="0.55000000000000004">
      <c r="A327" s="46">
        <v>251</v>
      </c>
      <c r="B327" s="59"/>
      <c r="C327" s="101"/>
      <c r="D327" s="102"/>
      <c r="E327" s="60"/>
      <c r="F327" s="104"/>
      <c r="G327" s="105" t="str">
        <f t="shared" si="17"/>
        <v/>
      </c>
      <c r="H327" s="193"/>
      <c r="I327" s="61"/>
    </row>
    <row r="328" spans="1:9" ht="16.5" customHeight="1" x14ac:dyDescent="0.55000000000000004">
      <c r="A328" s="46">
        <v>252</v>
      </c>
      <c r="B328" s="59"/>
      <c r="C328" s="101"/>
      <c r="D328" s="102"/>
      <c r="E328" s="60"/>
      <c r="F328" s="104"/>
      <c r="G328" s="105" t="str">
        <f t="shared" si="17"/>
        <v/>
      </c>
      <c r="H328" s="193"/>
      <c r="I328" s="61"/>
    </row>
    <row r="329" spans="1:9" ht="16.5" customHeight="1" x14ac:dyDescent="0.55000000000000004">
      <c r="A329" s="46">
        <v>253</v>
      </c>
      <c r="B329" s="59"/>
      <c r="C329" s="101"/>
      <c r="D329" s="102"/>
      <c r="E329" s="60"/>
      <c r="F329" s="104"/>
      <c r="G329" s="105" t="str">
        <f t="shared" si="17"/>
        <v/>
      </c>
      <c r="H329" s="193"/>
      <c r="I329" s="61"/>
    </row>
    <row r="330" spans="1:9" ht="16.5" customHeight="1" x14ac:dyDescent="0.55000000000000004">
      <c r="A330" s="46">
        <v>254</v>
      </c>
      <c r="B330" s="59"/>
      <c r="C330" s="101"/>
      <c r="D330" s="102"/>
      <c r="E330" s="60"/>
      <c r="F330" s="104"/>
      <c r="G330" s="105" t="str">
        <f t="shared" si="17"/>
        <v/>
      </c>
      <c r="H330" s="193"/>
      <c r="I330" s="61"/>
    </row>
    <row r="331" spans="1:9" ht="16.5" customHeight="1" x14ac:dyDescent="0.55000000000000004">
      <c r="A331" s="46">
        <v>255</v>
      </c>
      <c r="B331" s="59"/>
      <c r="C331" s="101"/>
      <c r="D331" s="102"/>
      <c r="E331" s="60"/>
      <c r="F331" s="104"/>
      <c r="G331" s="105" t="str">
        <f t="shared" si="17"/>
        <v/>
      </c>
      <c r="H331" s="193"/>
      <c r="I331" s="61"/>
    </row>
    <row r="332" spans="1:9" ht="16.5" customHeight="1" x14ac:dyDescent="0.55000000000000004">
      <c r="A332" s="46">
        <v>256</v>
      </c>
      <c r="B332" s="59"/>
      <c r="C332" s="101"/>
      <c r="D332" s="102"/>
      <c r="E332" s="60"/>
      <c r="F332" s="104"/>
      <c r="G332" s="105" t="str">
        <f t="shared" si="17"/>
        <v/>
      </c>
      <c r="H332" s="193"/>
      <c r="I332" s="61"/>
    </row>
    <row r="333" spans="1:9" ht="16.5" customHeight="1" x14ac:dyDescent="0.55000000000000004">
      <c r="A333" s="46">
        <v>257</v>
      </c>
      <c r="B333" s="59"/>
      <c r="C333" s="101"/>
      <c r="D333" s="102"/>
      <c r="E333" s="60"/>
      <c r="F333" s="104"/>
      <c r="G333" s="105" t="str">
        <f t="shared" si="17"/>
        <v/>
      </c>
      <c r="H333" s="193"/>
      <c r="I333" s="61"/>
    </row>
    <row r="334" spans="1:9" ht="16.5" customHeight="1" x14ac:dyDescent="0.55000000000000004">
      <c r="A334" s="46">
        <v>258</v>
      </c>
      <c r="B334" s="59"/>
      <c r="C334" s="101"/>
      <c r="D334" s="102"/>
      <c r="E334" s="60"/>
      <c r="F334" s="104"/>
      <c r="G334" s="105" t="str">
        <f t="shared" si="17"/>
        <v/>
      </c>
      <c r="H334" s="193"/>
      <c r="I334" s="61"/>
    </row>
    <row r="335" spans="1:9" ht="16.5" customHeight="1" x14ac:dyDescent="0.55000000000000004">
      <c r="A335" s="46">
        <v>259</v>
      </c>
      <c r="B335" s="59"/>
      <c r="C335" s="101"/>
      <c r="D335" s="102"/>
      <c r="E335" s="60"/>
      <c r="F335" s="104"/>
      <c r="G335" s="105" t="str">
        <f t="shared" si="17"/>
        <v/>
      </c>
      <c r="H335" s="193"/>
      <c r="I335" s="61"/>
    </row>
    <row r="336" spans="1:9" ht="16.5" customHeight="1" x14ac:dyDescent="0.55000000000000004">
      <c r="A336" s="46">
        <v>260</v>
      </c>
      <c r="B336" s="59"/>
      <c r="C336" s="101"/>
      <c r="D336" s="102"/>
      <c r="E336" s="60"/>
      <c r="F336" s="104"/>
      <c r="G336" s="105" t="str">
        <f t="shared" si="17"/>
        <v/>
      </c>
      <c r="H336" s="193"/>
      <c r="I336" s="61"/>
    </row>
    <row r="337" spans="1:11" ht="16.5" customHeight="1" x14ac:dyDescent="0.55000000000000004">
      <c r="A337" s="46">
        <v>261</v>
      </c>
      <c r="B337" s="59"/>
      <c r="C337" s="101"/>
      <c r="D337" s="102"/>
      <c r="E337" s="60"/>
      <c r="F337" s="104"/>
      <c r="G337" s="105" t="str">
        <f t="shared" si="17"/>
        <v/>
      </c>
      <c r="H337" s="193"/>
      <c r="I337" s="61"/>
    </row>
    <row r="338" spans="1:11" ht="16.5" customHeight="1" x14ac:dyDescent="0.55000000000000004">
      <c r="A338" s="46">
        <v>262</v>
      </c>
      <c r="B338" s="59"/>
      <c r="C338" s="101"/>
      <c r="D338" s="102"/>
      <c r="E338" s="60"/>
      <c r="F338" s="104"/>
      <c r="G338" s="105" t="str">
        <f t="shared" si="17"/>
        <v/>
      </c>
      <c r="H338" s="193"/>
      <c r="I338" s="61"/>
    </row>
    <row r="339" spans="1:11" ht="16.5" customHeight="1" x14ac:dyDescent="0.55000000000000004">
      <c r="A339" s="46">
        <v>263</v>
      </c>
      <c r="B339" s="59"/>
      <c r="C339" s="101"/>
      <c r="D339" s="102"/>
      <c r="E339" s="60"/>
      <c r="F339" s="104"/>
      <c r="G339" s="105" t="str">
        <f t="shared" si="17"/>
        <v/>
      </c>
      <c r="H339" s="193"/>
      <c r="I339" s="61"/>
    </row>
    <row r="340" spans="1:11" ht="16.5" customHeight="1" x14ac:dyDescent="0.55000000000000004">
      <c r="A340" s="46">
        <v>264</v>
      </c>
      <c r="B340" s="59"/>
      <c r="C340" s="101"/>
      <c r="D340" s="102"/>
      <c r="E340" s="60"/>
      <c r="F340" s="104"/>
      <c r="G340" s="105" t="str">
        <f t="shared" si="17"/>
        <v/>
      </c>
      <c r="H340" s="193"/>
      <c r="I340" s="61"/>
    </row>
    <row r="341" spans="1:11" ht="16.5" customHeight="1" x14ac:dyDescent="0.55000000000000004">
      <c r="A341" s="46">
        <v>265</v>
      </c>
      <c r="B341" s="59"/>
      <c r="C341" s="101"/>
      <c r="D341" s="102"/>
      <c r="E341" s="60"/>
      <c r="F341" s="104"/>
      <c r="G341" s="105" t="str">
        <f t="shared" si="17"/>
        <v/>
      </c>
      <c r="H341" s="193"/>
      <c r="I341" s="61"/>
    </row>
    <row r="342" spans="1:11" ht="16.5" customHeight="1" x14ac:dyDescent="0.55000000000000004">
      <c r="A342" s="46">
        <v>266</v>
      </c>
      <c r="B342" s="59"/>
      <c r="C342" s="101"/>
      <c r="D342" s="102"/>
      <c r="E342" s="60"/>
      <c r="F342" s="104"/>
      <c r="G342" s="105" t="str">
        <f t="shared" si="17"/>
        <v/>
      </c>
      <c r="H342" s="193"/>
      <c r="I342" s="61"/>
    </row>
    <row r="343" spans="1:11" ht="16.5" customHeight="1" x14ac:dyDescent="0.55000000000000004">
      <c r="A343" s="46">
        <v>267</v>
      </c>
      <c r="B343" s="59"/>
      <c r="C343" s="101"/>
      <c r="D343" s="102"/>
      <c r="E343" s="60"/>
      <c r="F343" s="104"/>
      <c r="G343" s="105" t="str">
        <f t="shared" si="17"/>
        <v/>
      </c>
      <c r="H343" s="193"/>
      <c r="I343" s="61"/>
    </row>
    <row r="344" spans="1:11" ht="16.5" customHeight="1" x14ac:dyDescent="0.55000000000000004">
      <c r="A344" s="46">
        <v>268</v>
      </c>
      <c r="B344" s="59"/>
      <c r="C344" s="101"/>
      <c r="D344" s="102"/>
      <c r="E344" s="60"/>
      <c r="F344" s="104"/>
      <c r="G344" s="105" t="str">
        <f>IF(D344*F344=0,"",ROUND(D344*F344,0))</f>
        <v/>
      </c>
      <c r="H344" s="193"/>
      <c r="I344" s="61"/>
    </row>
    <row r="345" spans="1:11" ht="16.5" customHeight="1" x14ac:dyDescent="0.55000000000000004">
      <c r="A345" s="46">
        <v>269</v>
      </c>
      <c r="B345" s="59"/>
      <c r="C345" s="101"/>
      <c r="D345" s="102"/>
      <c r="E345" s="60"/>
      <c r="F345" s="104"/>
      <c r="G345" s="105" t="str">
        <f t="shared" ref="G345:G346" si="18">IF(D345*F345=0,"",ROUND(D345*F345,0))</f>
        <v/>
      </c>
      <c r="H345" s="193"/>
      <c r="I345" s="61"/>
    </row>
    <row r="346" spans="1:11" ht="16.5" customHeight="1" thickBot="1" x14ac:dyDescent="0.6">
      <c r="A346" s="46">
        <v>270</v>
      </c>
      <c r="B346" s="59"/>
      <c r="C346" s="101"/>
      <c r="D346" s="102"/>
      <c r="E346" s="60"/>
      <c r="F346" s="104"/>
      <c r="G346" s="105" t="str">
        <f t="shared" si="18"/>
        <v/>
      </c>
      <c r="H346" s="193"/>
      <c r="I346" s="61"/>
    </row>
    <row r="347" spans="1:11" ht="22.5" customHeight="1" thickBot="1" x14ac:dyDescent="0.6">
      <c r="B347" s="397"/>
      <c r="C347" s="398"/>
      <c r="D347" s="62" t="s">
        <v>21</v>
      </c>
      <c r="E347" s="63" t="s">
        <v>21</v>
      </c>
      <c r="F347" s="64" t="s">
        <v>21</v>
      </c>
      <c r="G347" s="106">
        <f>SUMIF(B317:B346,"&lt;&gt;"&amp;"▲助成対象外",G317:G346)</f>
        <v>0</v>
      </c>
      <c r="H347" s="151"/>
      <c r="I347" s="65"/>
    </row>
    <row r="348" spans="1:11" ht="22.5" customHeight="1" thickTop="1" thickBot="1" x14ac:dyDescent="0.6">
      <c r="B348" s="399"/>
      <c r="C348" s="400"/>
      <c r="D348" s="66" t="s">
        <v>21</v>
      </c>
      <c r="E348" s="67" t="s">
        <v>21</v>
      </c>
      <c r="F348" s="68" t="s">
        <v>21</v>
      </c>
      <c r="G348" s="107">
        <f>SUMIF(B317:B346,"▲助成対象外",G317:G346)</f>
        <v>0</v>
      </c>
      <c r="H348" s="152"/>
      <c r="I348" s="69"/>
    </row>
    <row r="349" spans="1:11" ht="23.5" customHeight="1" thickBot="1" x14ac:dyDescent="0.6">
      <c r="B349" s="381" t="s">
        <v>198</v>
      </c>
      <c r="C349" s="382"/>
      <c r="D349" s="382"/>
      <c r="E349" s="383"/>
      <c r="F349" s="187" t="s">
        <v>197</v>
      </c>
      <c r="G349" s="194"/>
    </row>
    <row r="351" spans="1:11" ht="21" customHeight="1" x14ac:dyDescent="0.55000000000000004">
      <c r="B351" s="46" t="s">
        <v>146</v>
      </c>
      <c r="C351" s="386" t="s">
        <v>113</v>
      </c>
      <c r="D351" s="387"/>
      <c r="E351" s="387"/>
      <c r="F351" s="387"/>
      <c r="G351" s="379" t="s">
        <v>70</v>
      </c>
      <c r="H351" s="380"/>
      <c r="K351" s="54"/>
    </row>
    <row r="352" spans="1:11" ht="35" x14ac:dyDescent="0.55000000000000004">
      <c r="B352" s="108" t="s">
        <v>139</v>
      </c>
      <c r="C352" s="392"/>
      <c r="D352" s="393"/>
      <c r="E352" s="393"/>
      <c r="F352" s="393"/>
      <c r="G352" s="393"/>
      <c r="H352" s="394"/>
    </row>
    <row r="353" spans="1:9" ht="21.5" customHeight="1" x14ac:dyDescent="0.55000000000000004">
      <c r="A353" s="58" t="s">
        <v>15</v>
      </c>
      <c r="B353" s="384" t="s">
        <v>71</v>
      </c>
      <c r="C353" s="384" t="s">
        <v>16</v>
      </c>
      <c r="D353" s="385" t="s">
        <v>6</v>
      </c>
      <c r="E353" s="384" t="s">
        <v>72</v>
      </c>
      <c r="F353" s="388" t="s">
        <v>17</v>
      </c>
      <c r="G353" s="388" t="s">
        <v>18</v>
      </c>
      <c r="H353" s="395" t="s">
        <v>169</v>
      </c>
      <c r="I353" s="384" t="s">
        <v>19</v>
      </c>
    </row>
    <row r="354" spans="1:9" ht="21.5" customHeight="1" x14ac:dyDescent="0.55000000000000004">
      <c r="A354" s="58" t="s">
        <v>20</v>
      </c>
      <c r="B354" s="384"/>
      <c r="C354" s="384"/>
      <c r="D354" s="385"/>
      <c r="E354" s="384"/>
      <c r="F354" s="389"/>
      <c r="G354" s="389"/>
      <c r="H354" s="396"/>
      <c r="I354" s="384"/>
    </row>
    <row r="355" spans="1:9" ht="16.5" customHeight="1" x14ac:dyDescent="0.55000000000000004">
      <c r="A355" s="46">
        <v>271</v>
      </c>
      <c r="B355" s="59"/>
      <c r="C355" s="101"/>
      <c r="D355" s="102"/>
      <c r="E355" s="60"/>
      <c r="F355" s="104"/>
      <c r="G355" s="105" t="str">
        <f>IF(D355*F355=0,"",ROUND(D355*F355,0))</f>
        <v/>
      </c>
      <c r="H355" s="193"/>
      <c r="I355" s="61"/>
    </row>
    <row r="356" spans="1:9" ht="16.5" customHeight="1" x14ac:dyDescent="0.55000000000000004">
      <c r="A356" s="46">
        <v>272</v>
      </c>
      <c r="B356" s="59"/>
      <c r="C356" s="101"/>
      <c r="D356" s="102"/>
      <c r="E356" s="60"/>
      <c r="F356" s="104"/>
      <c r="G356" s="105" t="str">
        <f t="shared" ref="G356:G381" si="19">IF(D356*F356=0,"",ROUND(D356*F356,0))</f>
        <v/>
      </c>
      <c r="H356" s="193"/>
      <c r="I356" s="61"/>
    </row>
    <row r="357" spans="1:9" ht="16.5" customHeight="1" x14ac:dyDescent="0.55000000000000004">
      <c r="A357" s="46">
        <v>273</v>
      </c>
      <c r="B357" s="59"/>
      <c r="C357" s="101"/>
      <c r="D357" s="102"/>
      <c r="E357" s="60"/>
      <c r="F357" s="104"/>
      <c r="G357" s="105" t="str">
        <f t="shared" si="19"/>
        <v/>
      </c>
      <c r="H357" s="193"/>
      <c r="I357" s="61"/>
    </row>
    <row r="358" spans="1:9" ht="16.5" customHeight="1" x14ac:dyDescent="0.55000000000000004">
      <c r="A358" s="46">
        <v>274</v>
      </c>
      <c r="B358" s="59"/>
      <c r="C358" s="101"/>
      <c r="D358" s="102"/>
      <c r="E358" s="60"/>
      <c r="F358" s="104"/>
      <c r="G358" s="105" t="str">
        <f t="shared" si="19"/>
        <v/>
      </c>
      <c r="H358" s="193"/>
      <c r="I358" s="61"/>
    </row>
    <row r="359" spans="1:9" ht="16.5" customHeight="1" x14ac:dyDescent="0.55000000000000004">
      <c r="A359" s="46">
        <v>275</v>
      </c>
      <c r="B359" s="59"/>
      <c r="C359" s="101"/>
      <c r="D359" s="102"/>
      <c r="E359" s="60"/>
      <c r="F359" s="104"/>
      <c r="G359" s="105" t="str">
        <f t="shared" si="19"/>
        <v/>
      </c>
      <c r="H359" s="193"/>
      <c r="I359" s="61"/>
    </row>
    <row r="360" spans="1:9" ht="16.5" customHeight="1" x14ac:dyDescent="0.55000000000000004">
      <c r="A360" s="46">
        <v>276</v>
      </c>
      <c r="B360" s="59"/>
      <c r="C360" s="101"/>
      <c r="D360" s="102"/>
      <c r="E360" s="60"/>
      <c r="F360" s="104"/>
      <c r="G360" s="105" t="str">
        <f t="shared" si="19"/>
        <v/>
      </c>
      <c r="H360" s="193"/>
      <c r="I360" s="61"/>
    </row>
    <row r="361" spans="1:9" ht="16.5" customHeight="1" x14ac:dyDescent="0.55000000000000004">
      <c r="A361" s="46">
        <v>277</v>
      </c>
      <c r="B361" s="59"/>
      <c r="C361" s="101"/>
      <c r="D361" s="102"/>
      <c r="E361" s="60"/>
      <c r="F361" s="104"/>
      <c r="G361" s="105" t="str">
        <f t="shared" si="19"/>
        <v/>
      </c>
      <c r="H361" s="193"/>
      <c r="I361" s="61"/>
    </row>
    <row r="362" spans="1:9" ht="16.5" customHeight="1" x14ac:dyDescent="0.55000000000000004">
      <c r="A362" s="46">
        <v>278</v>
      </c>
      <c r="B362" s="59"/>
      <c r="C362" s="101"/>
      <c r="D362" s="102"/>
      <c r="E362" s="60"/>
      <c r="F362" s="104"/>
      <c r="G362" s="105" t="str">
        <f t="shared" si="19"/>
        <v/>
      </c>
      <c r="H362" s="193"/>
      <c r="I362" s="61"/>
    </row>
    <row r="363" spans="1:9" ht="16.5" customHeight="1" x14ac:dyDescent="0.55000000000000004">
      <c r="A363" s="46">
        <v>279</v>
      </c>
      <c r="B363" s="59"/>
      <c r="C363" s="101"/>
      <c r="D363" s="102"/>
      <c r="E363" s="60"/>
      <c r="F363" s="104"/>
      <c r="G363" s="105" t="str">
        <f t="shared" si="19"/>
        <v/>
      </c>
      <c r="H363" s="193"/>
      <c r="I363" s="61"/>
    </row>
    <row r="364" spans="1:9" ht="16.5" customHeight="1" x14ac:dyDescent="0.55000000000000004">
      <c r="A364" s="46">
        <v>280</v>
      </c>
      <c r="B364" s="59"/>
      <c r="C364" s="101"/>
      <c r="D364" s="102"/>
      <c r="E364" s="60"/>
      <c r="F364" s="104"/>
      <c r="G364" s="105" t="str">
        <f t="shared" si="19"/>
        <v/>
      </c>
      <c r="H364" s="193"/>
      <c r="I364" s="61"/>
    </row>
    <row r="365" spans="1:9" ht="16.5" customHeight="1" x14ac:dyDescent="0.55000000000000004">
      <c r="A365" s="46">
        <v>281</v>
      </c>
      <c r="B365" s="59"/>
      <c r="C365" s="101"/>
      <c r="D365" s="102"/>
      <c r="E365" s="60"/>
      <c r="F365" s="104"/>
      <c r="G365" s="105" t="str">
        <f t="shared" si="19"/>
        <v/>
      </c>
      <c r="H365" s="193"/>
      <c r="I365" s="61"/>
    </row>
    <row r="366" spans="1:9" ht="16.5" customHeight="1" x14ac:dyDescent="0.55000000000000004">
      <c r="A366" s="46">
        <v>282</v>
      </c>
      <c r="B366" s="59"/>
      <c r="C366" s="101"/>
      <c r="D366" s="102"/>
      <c r="E366" s="60"/>
      <c r="F366" s="104"/>
      <c r="G366" s="105" t="str">
        <f t="shared" si="19"/>
        <v/>
      </c>
      <c r="H366" s="193"/>
      <c r="I366" s="61"/>
    </row>
    <row r="367" spans="1:9" ht="16.5" customHeight="1" x14ac:dyDescent="0.55000000000000004">
      <c r="A367" s="46">
        <v>283</v>
      </c>
      <c r="B367" s="59"/>
      <c r="C367" s="101"/>
      <c r="D367" s="102"/>
      <c r="E367" s="60"/>
      <c r="F367" s="104"/>
      <c r="G367" s="105" t="str">
        <f t="shared" si="19"/>
        <v/>
      </c>
      <c r="H367" s="193"/>
      <c r="I367" s="61"/>
    </row>
    <row r="368" spans="1:9" ht="16.5" customHeight="1" x14ac:dyDescent="0.55000000000000004">
      <c r="A368" s="46">
        <v>284</v>
      </c>
      <c r="B368" s="59"/>
      <c r="C368" s="101"/>
      <c r="D368" s="102"/>
      <c r="E368" s="60"/>
      <c r="F368" s="104"/>
      <c r="G368" s="105" t="str">
        <f t="shared" si="19"/>
        <v/>
      </c>
      <c r="H368" s="193"/>
      <c r="I368" s="61"/>
    </row>
    <row r="369" spans="1:9" ht="16.5" customHeight="1" x14ac:dyDescent="0.55000000000000004">
      <c r="A369" s="46">
        <v>285</v>
      </c>
      <c r="B369" s="59"/>
      <c r="C369" s="101"/>
      <c r="D369" s="102"/>
      <c r="E369" s="60"/>
      <c r="F369" s="104"/>
      <c r="G369" s="105" t="str">
        <f t="shared" si="19"/>
        <v/>
      </c>
      <c r="H369" s="193"/>
      <c r="I369" s="61"/>
    </row>
    <row r="370" spans="1:9" ht="16.5" customHeight="1" x14ac:dyDescent="0.55000000000000004">
      <c r="A370" s="46">
        <v>286</v>
      </c>
      <c r="B370" s="59"/>
      <c r="C370" s="101"/>
      <c r="D370" s="102"/>
      <c r="E370" s="60"/>
      <c r="F370" s="104"/>
      <c r="G370" s="105" t="str">
        <f t="shared" si="19"/>
        <v/>
      </c>
      <c r="H370" s="193"/>
      <c r="I370" s="61"/>
    </row>
    <row r="371" spans="1:9" ht="16.5" customHeight="1" x14ac:dyDescent="0.55000000000000004">
      <c r="A371" s="46">
        <v>287</v>
      </c>
      <c r="B371" s="59"/>
      <c r="C371" s="101"/>
      <c r="D371" s="102"/>
      <c r="E371" s="60"/>
      <c r="F371" s="104"/>
      <c r="G371" s="105" t="str">
        <f t="shared" si="19"/>
        <v/>
      </c>
      <c r="H371" s="193"/>
      <c r="I371" s="61"/>
    </row>
    <row r="372" spans="1:9" ht="16.5" customHeight="1" x14ac:dyDescent="0.55000000000000004">
      <c r="A372" s="46">
        <v>288</v>
      </c>
      <c r="B372" s="59"/>
      <c r="C372" s="101"/>
      <c r="D372" s="102"/>
      <c r="E372" s="60"/>
      <c r="F372" s="104"/>
      <c r="G372" s="105" t="str">
        <f t="shared" si="19"/>
        <v/>
      </c>
      <c r="H372" s="193"/>
      <c r="I372" s="61"/>
    </row>
    <row r="373" spans="1:9" ht="16.5" customHeight="1" x14ac:dyDescent="0.55000000000000004">
      <c r="A373" s="46">
        <v>289</v>
      </c>
      <c r="B373" s="59"/>
      <c r="C373" s="101"/>
      <c r="D373" s="102"/>
      <c r="E373" s="60"/>
      <c r="F373" s="104"/>
      <c r="G373" s="105" t="str">
        <f t="shared" si="19"/>
        <v/>
      </c>
      <c r="H373" s="193"/>
      <c r="I373" s="61"/>
    </row>
    <row r="374" spans="1:9" ht="16.5" customHeight="1" x14ac:dyDescent="0.55000000000000004">
      <c r="A374" s="46">
        <v>290</v>
      </c>
      <c r="B374" s="59"/>
      <c r="C374" s="101"/>
      <c r="D374" s="102"/>
      <c r="E374" s="60"/>
      <c r="F374" s="104"/>
      <c r="G374" s="105" t="str">
        <f t="shared" si="19"/>
        <v/>
      </c>
      <c r="H374" s="193"/>
      <c r="I374" s="61"/>
    </row>
    <row r="375" spans="1:9" ht="16.5" customHeight="1" x14ac:dyDescent="0.55000000000000004">
      <c r="A375" s="46">
        <v>291</v>
      </c>
      <c r="B375" s="59"/>
      <c r="C375" s="101"/>
      <c r="D375" s="102"/>
      <c r="E375" s="60"/>
      <c r="F375" s="104"/>
      <c r="G375" s="105" t="str">
        <f t="shared" si="19"/>
        <v/>
      </c>
      <c r="H375" s="193"/>
      <c r="I375" s="61"/>
    </row>
    <row r="376" spans="1:9" ht="16.5" customHeight="1" x14ac:dyDescent="0.55000000000000004">
      <c r="A376" s="46">
        <v>292</v>
      </c>
      <c r="B376" s="59"/>
      <c r="C376" s="101"/>
      <c r="D376" s="102"/>
      <c r="E376" s="60"/>
      <c r="F376" s="104"/>
      <c r="G376" s="105" t="str">
        <f t="shared" si="19"/>
        <v/>
      </c>
      <c r="H376" s="193"/>
      <c r="I376" s="61"/>
    </row>
    <row r="377" spans="1:9" ht="16.5" customHeight="1" x14ac:dyDescent="0.55000000000000004">
      <c r="A377" s="46">
        <v>293</v>
      </c>
      <c r="B377" s="59"/>
      <c r="C377" s="101"/>
      <c r="D377" s="102"/>
      <c r="E377" s="60"/>
      <c r="F377" s="104"/>
      <c r="G377" s="105" t="str">
        <f t="shared" si="19"/>
        <v/>
      </c>
      <c r="H377" s="193"/>
      <c r="I377" s="61"/>
    </row>
    <row r="378" spans="1:9" ht="16.5" customHeight="1" x14ac:dyDescent="0.55000000000000004">
      <c r="A378" s="46">
        <v>294</v>
      </c>
      <c r="B378" s="59"/>
      <c r="C378" s="101"/>
      <c r="D378" s="102"/>
      <c r="E378" s="60"/>
      <c r="F378" s="104"/>
      <c r="G378" s="105" t="str">
        <f t="shared" si="19"/>
        <v/>
      </c>
      <c r="H378" s="193"/>
      <c r="I378" s="61"/>
    </row>
    <row r="379" spans="1:9" ht="16.5" customHeight="1" x14ac:dyDescent="0.55000000000000004">
      <c r="A379" s="46">
        <v>295</v>
      </c>
      <c r="B379" s="59"/>
      <c r="C379" s="101"/>
      <c r="D379" s="102"/>
      <c r="E379" s="60"/>
      <c r="F379" s="104"/>
      <c r="G379" s="105" t="str">
        <f t="shared" si="19"/>
        <v/>
      </c>
      <c r="H379" s="193"/>
      <c r="I379" s="61"/>
    </row>
    <row r="380" spans="1:9" ht="16.5" customHeight="1" x14ac:dyDescent="0.55000000000000004">
      <c r="A380" s="46">
        <v>296</v>
      </c>
      <c r="B380" s="59"/>
      <c r="C380" s="101"/>
      <c r="D380" s="102"/>
      <c r="E380" s="60"/>
      <c r="F380" s="104"/>
      <c r="G380" s="105" t="str">
        <f t="shared" si="19"/>
        <v/>
      </c>
      <c r="H380" s="193"/>
      <c r="I380" s="61"/>
    </row>
    <row r="381" spans="1:9" ht="16.5" customHeight="1" x14ac:dyDescent="0.55000000000000004">
      <c r="A381" s="46">
        <v>297</v>
      </c>
      <c r="B381" s="59"/>
      <c r="C381" s="101"/>
      <c r="D381" s="102"/>
      <c r="E381" s="60"/>
      <c r="F381" s="104"/>
      <c r="G381" s="105" t="str">
        <f t="shared" si="19"/>
        <v/>
      </c>
      <c r="H381" s="193"/>
      <c r="I381" s="61"/>
    </row>
    <row r="382" spans="1:9" ht="16.5" customHeight="1" x14ac:dyDescent="0.55000000000000004">
      <c r="A382" s="46">
        <v>298</v>
      </c>
      <c r="B382" s="59"/>
      <c r="C382" s="101"/>
      <c r="D382" s="102"/>
      <c r="E382" s="60"/>
      <c r="F382" s="104"/>
      <c r="G382" s="105" t="str">
        <f>IF(D382*F382=0,"",ROUND(D382*F382,0))</f>
        <v/>
      </c>
      <c r="H382" s="193"/>
      <c r="I382" s="61"/>
    </row>
    <row r="383" spans="1:9" ht="16.5" customHeight="1" x14ac:dyDescent="0.55000000000000004">
      <c r="A383" s="46">
        <v>299</v>
      </c>
      <c r="B383" s="59"/>
      <c r="C383" s="101"/>
      <c r="D383" s="102"/>
      <c r="E383" s="60"/>
      <c r="F383" s="104"/>
      <c r="G383" s="105" t="str">
        <f t="shared" ref="G383:G384" si="20">IF(D383*F383=0,"",ROUND(D383*F383,0))</f>
        <v/>
      </c>
      <c r="H383" s="193"/>
      <c r="I383" s="61"/>
    </row>
    <row r="384" spans="1:9" ht="16.5" customHeight="1" thickBot="1" x14ac:dyDescent="0.6">
      <c r="A384" s="46">
        <v>300</v>
      </c>
      <c r="B384" s="59"/>
      <c r="C384" s="101"/>
      <c r="D384" s="102"/>
      <c r="E384" s="60"/>
      <c r="F384" s="104"/>
      <c r="G384" s="105" t="str">
        <f t="shared" si="20"/>
        <v/>
      </c>
      <c r="H384" s="193"/>
      <c r="I384" s="61"/>
    </row>
    <row r="385" spans="2:9" ht="22.5" customHeight="1" thickBot="1" x14ac:dyDescent="0.6">
      <c r="B385" s="397"/>
      <c r="C385" s="398"/>
      <c r="D385" s="62" t="s">
        <v>21</v>
      </c>
      <c r="E385" s="63" t="s">
        <v>21</v>
      </c>
      <c r="F385" s="64" t="s">
        <v>21</v>
      </c>
      <c r="G385" s="106">
        <f>SUMIF(B355:B384,"&lt;&gt;"&amp;"▲助成対象外",G355:G384)</f>
        <v>0</v>
      </c>
      <c r="H385" s="151"/>
      <c r="I385" s="65"/>
    </row>
    <row r="386" spans="2:9" ht="22.5" customHeight="1" thickTop="1" thickBot="1" x14ac:dyDescent="0.6">
      <c r="B386" s="399"/>
      <c r="C386" s="400"/>
      <c r="D386" s="66" t="s">
        <v>21</v>
      </c>
      <c r="E386" s="67" t="s">
        <v>21</v>
      </c>
      <c r="F386" s="68" t="s">
        <v>21</v>
      </c>
      <c r="G386" s="107">
        <f>SUMIF(B355:B384,"▲助成対象外",G355:G384)</f>
        <v>0</v>
      </c>
      <c r="H386" s="152"/>
      <c r="I386" s="69"/>
    </row>
    <row r="387" spans="2:9" ht="27" customHeight="1" thickBot="1" x14ac:dyDescent="0.6">
      <c r="B387" s="381" t="s">
        <v>198</v>
      </c>
      <c r="C387" s="382"/>
      <c r="D387" s="382"/>
      <c r="E387" s="383"/>
      <c r="F387" s="187" t="s">
        <v>197</v>
      </c>
      <c r="G387" s="194"/>
    </row>
  </sheetData>
  <sheetProtection algorithmName="SHA-512" hashValue="HHYRRgqPtfMRW2Pr6jaksKs45STawUJQK5JFKFX7ETWzktgQVnQ1wIkKEfmcBUTPccJ0RsPO++mQ7enFgOpX+w==" saltValue="SvtSP4vcyEhZ0UdkS0o6Mg==" spinCount="100000" sheet="1" objects="1" scenarios="1" selectLockedCells="1"/>
  <mergeCells count="155">
    <mergeCell ref="P9:S9"/>
    <mergeCell ref="O43:P43"/>
    <mergeCell ref="O44:P44"/>
    <mergeCell ref="B7:I7"/>
    <mergeCell ref="V11:V12"/>
    <mergeCell ref="O11:O12"/>
    <mergeCell ref="P11:P12"/>
    <mergeCell ref="Q11:Q12"/>
    <mergeCell ref="R11:R12"/>
    <mergeCell ref="S11:S12"/>
    <mergeCell ref="T11:T12"/>
    <mergeCell ref="C9:F9"/>
    <mergeCell ref="O7:V7"/>
    <mergeCell ref="G9:H9"/>
    <mergeCell ref="C10:H10"/>
    <mergeCell ref="U11:U12"/>
    <mergeCell ref="T9:U9"/>
    <mergeCell ref="P10:U10"/>
    <mergeCell ref="I11:I12"/>
    <mergeCell ref="B43:C43"/>
    <mergeCell ref="B44:C44"/>
    <mergeCell ref="G11:G12"/>
    <mergeCell ref="H11:H12"/>
    <mergeCell ref="F353:F354"/>
    <mergeCell ref="G353:G354"/>
    <mergeCell ref="I353:I354"/>
    <mergeCell ref="B385:C385"/>
    <mergeCell ref="B386:C386"/>
    <mergeCell ref="I315:I316"/>
    <mergeCell ref="B347:C347"/>
    <mergeCell ref="B348:C348"/>
    <mergeCell ref="C351:F351"/>
    <mergeCell ref="B353:B354"/>
    <mergeCell ref="C353:C354"/>
    <mergeCell ref="D353:D354"/>
    <mergeCell ref="E353:E354"/>
    <mergeCell ref="H315:H316"/>
    <mergeCell ref="H353:H354"/>
    <mergeCell ref="G351:H351"/>
    <mergeCell ref="C352:H352"/>
    <mergeCell ref="C315:C316"/>
    <mergeCell ref="D315:D316"/>
    <mergeCell ref="E315:E316"/>
    <mergeCell ref="G313:H313"/>
    <mergeCell ref="G275:H275"/>
    <mergeCell ref="C276:H276"/>
    <mergeCell ref="I201:I202"/>
    <mergeCell ref="B233:C233"/>
    <mergeCell ref="B234:C234"/>
    <mergeCell ref="G315:G316"/>
    <mergeCell ref="F277:F278"/>
    <mergeCell ref="G277:G278"/>
    <mergeCell ref="C314:H314"/>
    <mergeCell ref="G237:H237"/>
    <mergeCell ref="B315:B316"/>
    <mergeCell ref="B310:C310"/>
    <mergeCell ref="C313:F313"/>
    <mergeCell ref="F315:F316"/>
    <mergeCell ref="G239:G240"/>
    <mergeCell ref="F201:F202"/>
    <mergeCell ref="G201:G202"/>
    <mergeCell ref="C238:H238"/>
    <mergeCell ref="I277:I278"/>
    <mergeCell ref="B309:C309"/>
    <mergeCell ref="I239:I240"/>
    <mergeCell ref="B271:C271"/>
    <mergeCell ref="B272:C272"/>
    <mergeCell ref="C275:F275"/>
    <mergeCell ref="B277:B278"/>
    <mergeCell ref="C277:C278"/>
    <mergeCell ref="D277:D278"/>
    <mergeCell ref="E277:E278"/>
    <mergeCell ref="H239:H240"/>
    <mergeCell ref="H277:H278"/>
    <mergeCell ref="C237:F237"/>
    <mergeCell ref="I163:I164"/>
    <mergeCell ref="B195:C195"/>
    <mergeCell ref="B196:C196"/>
    <mergeCell ref="C199:F199"/>
    <mergeCell ref="B201:B202"/>
    <mergeCell ref="C201:C202"/>
    <mergeCell ref="D201:D202"/>
    <mergeCell ref="E201:E202"/>
    <mergeCell ref="H163:H164"/>
    <mergeCell ref="H201:H202"/>
    <mergeCell ref="G199:H199"/>
    <mergeCell ref="C200:H200"/>
    <mergeCell ref="B163:B164"/>
    <mergeCell ref="C163:C164"/>
    <mergeCell ref="D163:D164"/>
    <mergeCell ref="E163:E164"/>
    <mergeCell ref="F163:F164"/>
    <mergeCell ref="G163:G164"/>
    <mergeCell ref="F125:F126"/>
    <mergeCell ref="G125:G126"/>
    <mergeCell ref="C162:H162"/>
    <mergeCell ref="I49:I50"/>
    <mergeCell ref="B81:C81"/>
    <mergeCell ref="B82:C82"/>
    <mergeCell ref="C85:F85"/>
    <mergeCell ref="F87:F88"/>
    <mergeCell ref="B49:B50"/>
    <mergeCell ref="G161:H161"/>
    <mergeCell ref="G123:H123"/>
    <mergeCell ref="C124:H124"/>
    <mergeCell ref="I125:I126"/>
    <mergeCell ref="B157:C157"/>
    <mergeCell ref="B158:C158"/>
    <mergeCell ref="I87:I88"/>
    <mergeCell ref="B119:C119"/>
    <mergeCell ref="B120:C120"/>
    <mergeCell ref="C123:F123"/>
    <mergeCell ref="B125:B126"/>
    <mergeCell ref="C125:C126"/>
    <mergeCell ref="D125:D126"/>
    <mergeCell ref="E125:E126"/>
    <mergeCell ref="H87:H88"/>
    <mergeCell ref="H125:H126"/>
    <mergeCell ref="B11:B12"/>
    <mergeCell ref="C11:C12"/>
    <mergeCell ref="D11:D12"/>
    <mergeCell ref="E11:E12"/>
    <mergeCell ref="F11:F12"/>
    <mergeCell ref="G47:H47"/>
    <mergeCell ref="C48:H48"/>
    <mergeCell ref="H49:H50"/>
    <mergeCell ref="G87:G88"/>
    <mergeCell ref="F49:F50"/>
    <mergeCell ref="G49:G50"/>
    <mergeCell ref="C86:H86"/>
    <mergeCell ref="B83:E83"/>
    <mergeCell ref="G85:H85"/>
    <mergeCell ref="B387:E387"/>
    <mergeCell ref="B45:E45"/>
    <mergeCell ref="B121:E121"/>
    <mergeCell ref="B159:E159"/>
    <mergeCell ref="B197:E197"/>
    <mergeCell ref="B235:E235"/>
    <mergeCell ref="B273:E273"/>
    <mergeCell ref="B311:E311"/>
    <mergeCell ref="B349:E349"/>
    <mergeCell ref="B87:B88"/>
    <mergeCell ref="C87:C88"/>
    <mergeCell ref="D87:D88"/>
    <mergeCell ref="E87:E88"/>
    <mergeCell ref="C161:F161"/>
    <mergeCell ref="B239:B240"/>
    <mergeCell ref="C239:C240"/>
    <mergeCell ref="D239:D240"/>
    <mergeCell ref="E239:E240"/>
    <mergeCell ref="F239:F240"/>
    <mergeCell ref="C47:F47"/>
    <mergeCell ref="C49:C50"/>
    <mergeCell ref="D49:D50"/>
    <mergeCell ref="E49:E50"/>
  </mergeCells>
  <phoneticPr fontId="2"/>
  <conditionalFormatting sqref="B13:F13 D14:F29 B14:C42 D30:G42 B51:F51 B52:C80 B89:F89 B90:C118 B127:F127 B128:C156 B165:F165 B166:C194 B203:F203 B204:C232 B241:F241 B242:C270 B279:F279 B280:C308 B317:F317 B318:C346 B355:F355 B356:C384">
    <cfRule type="expression" dxfId="204" priority="73">
      <formula>$B13="▲助成対象外"</formula>
    </cfRule>
  </conditionalFormatting>
  <conditionalFormatting sqref="C10">
    <cfRule type="containsBlanks" dxfId="203" priority="70">
      <formula>LEN(TRIM(C10))=0</formula>
    </cfRule>
  </conditionalFormatting>
  <conditionalFormatting sqref="C48">
    <cfRule type="containsBlanks" dxfId="202" priority="68">
      <formula>LEN(TRIM(C48))=0</formula>
    </cfRule>
  </conditionalFormatting>
  <conditionalFormatting sqref="C86">
    <cfRule type="containsBlanks" dxfId="201" priority="65">
      <formula>LEN(TRIM(C86))=0</formula>
    </cfRule>
  </conditionalFormatting>
  <conditionalFormatting sqref="C124">
    <cfRule type="containsBlanks" dxfId="200" priority="63">
      <formula>LEN(TRIM(C124))=0</formula>
    </cfRule>
  </conditionalFormatting>
  <conditionalFormatting sqref="C162">
    <cfRule type="containsBlanks" dxfId="199" priority="61">
      <formula>LEN(TRIM(C162))=0</formula>
    </cfRule>
  </conditionalFormatting>
  <conditionalFormatting sqref="C200">
    <cfRule type="containsBlanks" dxfId="198" priority="59">
      <formula>LEN(TRIM(C200))=0</formula>
    </cfRule>
  </conditionalFormatting>
  <conditionalFormatting sqref="C238">
    <cfRule type="containsBlanks" dxfId="197" priority="57">
      <formula>LEN(TRIM(C238))=0</formula>
    </cfRule>
  </conditionalFormatting>
  <conditionalFormatting sqref="C276">
    <cfRule type="containsBlanks" dxfId="196" priority="55">
      <formula>LEN(TRIM(C276))=0</formula>
    </cfRule>
  </conditionalFormatting>
  <conditionalFormatting sqref="C314">
    <cfRule type="containsBlanks" dxfId="195" priority="53">
      <formula>LEN(TRIM(C314))=0</formula>
    </cfRule>
  </conditionalFormatting>
  <conditionalFormatting sqref="C352">
    <cfRule type="containsBlanks" dxfId="194" priority="51">
      <formula>LEN(TRIM(C352))=0</formula>
    </cfRule>
  </conditionalFormatting>
  <conditionalFormatting sqref="D8">
    <cfRule type="containsBlanks" priority="49">
      <formula>LEN(TRIM(D8))=0</formula>
    </cfRule>
    <cfRule type="containsBlanks" dxfId="193" priority="48">
      <formula>LEN(TRIM(D8))=0</formula>
    </cfRule>
  </conditionalFormatting>
  <conditionalFormatting sqref="D51:I80">
    <cfRule type="expression" dxfId="192" priority="31">
      <formula>$B51="▲助成対象外"</formula>
    </cfRule>
  </conditionalFormatting>
  <conditionalFormatting sqref="D89:I118">
    <cfRule type="expression" dxfId="191" priority="28">
      <formula>$B89="▲助成対象外"</formula>
    </cfRule>
  </conditionalFormatting>
  <conditionalFormatting sqref="D127:I156">
    <cfRule type="expression" dxfId="190" priority="25">
      <formula>$B127="▲助成対象外"</formula>
    </cfRule>
  </conditionalFormatting>
  <conditionalFormatting sqref="D165:I194">
    <cfRule type="expression" dxfId="189" priority="22">
      <formula>$B165="▲助成対象外"</formula>
    </cfRule>
  </conditionalFormatting>
  <conditionalFormatting sqref="D203:I232">
    <cfRule type="expression" dxfId="188" priority="19">
      <formula>$B203="▲助成対象外"</formula>
    </cfRule>
  </conditionalFormatting>
  <conditionalFormatting sqref="D241:I270">
    <cfRule type="expression" dxfId="187" priority="16">
      <formula>$B241="▲助成対象外"</formula>
    </cfRule>
  </conditionalFormatting>
  <conditionalFormatting sqref="D279:I308">
    <cfRule type="expression" dxfId="186" priority="13">
      <formula>$B279="▲助成対象外"</formula>
    </cfRule>
  </conditionalFormatting>
  <conditionalFormatting sqref="D317:I346">
    <cfRule type="expression" dxfId="185" priority="10">
      <formula>$B317="▲助成対象外"</formula>
    </cfRule>
  </conditionalFormatting>
  <conditionalFormatting sqref="D355:I384">
    <cfRule type="expression" dxfId="184" priority="7">
      <formula>$B355="▲助成対象外"</formula>
    </cfRule>
  </conditionalFormatting>
  <conditionalFormatting sqref="G13:G29">
    <cfRule type="expression" dxfId="183" priority="82">
      <formula>$B13="▲助成対象外"</formula>
    </cfRule>
  </conditionalFormatting>
  <conditionalFormatting sqref="H13:H42">
    <cfRule type="cellIs" dxfId="182" priority="33" operator="equal">
      <formula>"✓"</formula>
    </cfRule>
  </conditionalFormatting>
  <conditionalFormatting sqref="H51:H80">
    <cfRule type="cellIs" dxfId="181" priority="30" operator="equal">
      <formula>"✓"</formula>
    </cfRule>
  </conditionalFormatting>
  <conditionalFormatting sqref="H89:H118">
    <cfRule type="cellIs" dxfId="180" priority="27" operator="equal">
      <formula>"✓"</formula>
    </cfRule>
  </conditionalFormatting>
  <conditionalFormatting sqref="H127:H156">
    <cfRule type="cellIs" dxfId="179" priority="24" operator="equal">
      <formula>"✓"</formula>
    </cfRule>
  </conditionalFormatting>
  <conditionalFormatting sqref="H165:H194">
    <cfRule type="cellIs" dxfId="178" priority="21" operator="equal">
      <formula>"✓"</formula>
    </cfRule>
  </conditionalFormatting>
  <conditionalFormatting sqref="H203:H232">
    <cfRule type="cellIs" dxfId="177" priority="18" operator="equal">
      <formula>"✓"</formula>
    </cfRule>
  </conditionalFormatting>
  <conditionalFormatting sqref="H241:H270">
    <cfRule type="cellIs" dxfId="176" priority="15" operator="equal">
      <formula>"✓"</formula>
    </cfRule>
  </conditionalFormatting>
  <conditionalFormatting sqref="H279:H308">
    <cfRule type="cellIs" dxfId="175" priority="12" operator="equal">
      <formula>"✓"</formula>
    </cfRule>
  </conditionalFormatting>
  <conditionalFormatting sqref="H317:H346">
    <cfRule type="cellIs" dxfId="174" priority="9" operator="equal">
      <formula>"✓"</formula>
    </cfRule>
  </conditionalFormatting>
  <conditionalFormatting sqref="H355:H384">
    <cfRule type="cellIs" dxfId="173" priority="6" operator="equal">
      <formula>"✓"</formula>
    </cfRule>
  </conditionalFormatting>
  <conditionalFormatting sqref="H13:I42">
    <cfRule type="expression" dxfId="172" priority="34">
      <formula>$B13="▲助成対象外"</formula>
    </cfRule>
  </conditionalFormatting>
  <conditionalFormatting sqref="I9">
    <cfRule type="expression" dxfId="171" priority="81">
      <formula>$G$9&lt;&gt;""</formula>
    </cfRule>
  </conditionalFormatting>
  <conditionalFormatting sqref="O13:S14">
    <cfRule type="expression" dxfId="170" priority="4">
      <formula>$B13="▲助成対象外"</formula>
    </cfRule>
  </conditionalFormatting>
  <conditionalFormatting sqref="P10">
    <cfRule type="containsBlanks" dxfId="169" priority="1">
      <formula>LEN(TRIM(P10))=0</formula>
    </cfRule>
  </conditionalFormatting>
  <conditionalFormatting sqref="Q8">
    <cfRule type="containsBlanks" dxfId="168" priority="36">
      <formula>LEN(TRIM(Q8))=0</formula>
    </cfRule>
    <cfRule type="containsBlanks" priority="37">
      <formula>LEN(TRIM(Q8))=0</formula>
    </cfRule>
  </conditionalFormatting>
  <conditionalFormatting sqref="Q15:S29 O15:P42 Q30:V42">
    <cfRule type="expression" dxfId="167" priority="39">
      <formula>$B15="▲助成対象外"</formula>
    </cfRule>
  </conditionalFormatting>
  <conditionalFormatting sqref="T13:V29">
    <cfRule type="expression" dxfId="166" priority="3">
      <formula>$B13="▲助成対象外"</formula>
    </cfRule>
  </conditionalFormatting>
  <conditionalFormatting sqref="U13">
    <cfRule type="cellIs" dxfId="165" priority="2" operator="equal">
      <formula>"✓"</formula>
    </cfRule>
  </conditionalFormatting>
  <conditionalFormatting sqref="V9">
    <cfRule type="expression" dxfId="164" priority="40">
      <formula>$G$9&lt;&gt;""</formula>
    </cfRule>
  </conditionalFormatting>
  <dataValidations count="1">
    <dataValidation type="list" allowBlank="1" showInputMessage="1" showErrorMessage="1" sqref="H13:H42 H51:H80 H89:H118 H127:H156 H165:H194 H203:H232 H241:H270 H279:H308 H317:H346 H355:H384 U13" xr:uid="{5A02E501-C20D-4B56-93AB-2AB3335B3A5A}">
      <formula1>"　,✓"</formula1>
    </dataValidation>
  </dataValidations>
  <pageMargins left="0.56000000000000005" right="0.1" top="0.36" bottom="0.22" header="0.28000000000000003" footer="0.24"/>
  <pageSetup paperSize="9" scale="85" fitToWidth="0" fitToHeight="0" orientation="landscape" blackAndWhite="1" r:id="rId1"/>
  <rowBreaks count="9" manualBreakCount="9">
    <brk id="45" max="8" man="1"/>
    <brk id="83" max="8" man="1"/>
    <brk id="121" max="8" man="1"/>
    <brk id="159" max="8" man="1"/>
    <brk id="197" max="9" man="1"/>
    <brk id="235" max="9" man="1"/>
    <brk id="273" max="9" man="1"/>
    <brk id="311" max="9" man="1"/>
    <brk id="34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50A891DE-2137-4D93-9E7C-DA4C11CD2FEF}">
          <x14:formula1>
            <xm:f>選択肢!$D$3:$D$8</xm:f>
          </x14:formula1>
          <xm:sqref>B13:B42 B51:B80 B89:B118 B127:B156 B165:B194 B203:B232 B241:B270 B279:B308 B317:B346 B355:B384 O13:O42</xm:sqref>
        </x14:dataValidation>
        <x14:dataValidation type="list" allowBlank="1" showInputMessage="1" xr:uid="{00000000-0002-0000-0300-000003000000}">
          <x14:formula1>
            <xm:f>選択肢!$F$2:$F$16</xm:f>
          </x14:formula1>
          <xm:sqref>E279:E308 R13:R42 E317:E346 E241:E270 E203:E232 E165:E194 E127:E156 E89:E118 E51:E80 E355:E384 E13:E42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CE27-33D6-497C-BA03-B17F31587620}">
  <sheetPr>
    <tabColor theme="6"/>
  </sheetPr>
  <dimension ref="A2:V388"/>
  <sheetViews>
    <sheetView showGridLines="0" zoomScale="70" zoomScaleNormal="70" zoomScaleSheetLayoutView="70" workbookViewId="0">
      <selection activeCell="C11" sqref="C11:H11"/>
    </sheetView>
  </sheetViews>
  <sheetFormatPr defaultColWidth="8.08203125" defaultRowHeight="13" x14ac:dyDescent="0.55000000000000004"/>
  <cols>
    <col min="1" max="1" width="4.58203125" style="46" customWidth="1"/>
    <col min="2" max="2" width="23.6640625" style="53" customWidth="1"/>
    <col min="3" max="3" width="47" style="46" customWidth="1"/>
    <col min="4" max="4" width="4.6640625" style="48" customWidth="1"/>
    <col min="5" max="5" width="4.6640625" style="46" customWidth="1"/>
    <col min="6" max="7" width="13.9140625" style="49" customWidth="1"/>
    <col min="8" max="8" width="6.9140625" style="149" customWidth="1"/>
    <col min="9" max="9" width="32.4140625" style="46" customWidth="1"/>
    <col min="10" max="10" width="1.6640625" style="46" customWidth="1"/>
    <col min="11" max="12" width="8.08203125" style="46" customWidth="1"/>
    <col min="13" max="13" width="8.6640625" style="46" customWidth="1"/>
    <col min="14" max="14" width="4.58203125" style="46" customWidth="1"/>
    <col min="15" max="15" width="20.58203125" style="46" bestFit="1" customWidth="1"/>
    <col min="16" max="16" width="47.83203125" style="46" customWidth="1"/>
    <col min="17" max="17" width="6.33203125" style="46" customWidth="1"/>
    <col min="18" max="18" width="4.6640625" style="46" customWidth="1"/>
    <col min="19" max="19" width="12.08203125" style="46" customWidth="1"/>
    <col min="20" max="20" width="18.58203125" style="46" customWidth="1"/>
    <col min="21" max="21" width="6.58203125" style="46" customWidth="1"/>
    <col min="22" max="22" width="31.1640625" style="50" customWidth="1"/>
    <col min="23" max="16384" width="8.08203125" style="50"/>
  </cols>
  <sheetData>
    <row r="2" spans="1:22" x14ac:dyDescent="0.55000000000000004">
      <c r="B2" s="47"/>
      <c r="C2" s="46" t="s">
        <v>149</v>
      </c>
    </row>
    <row r="3" spans="1:22" x14ac:dyDescent="0.55000000000000004">
      <c r="B3" s="103"/>
      <c r="C3" s="46" t="s">
        <v>12</v>
      </c>
    </row>
    <row r="4" spans="1:22" x14ac:dyDescent="0.55000000000000004">
      <c r="B4" s="51"/>
      <c r="C4" s="46" t="s">
        <v>13</v>
      </c>
    </row>
    <row r="5" spans="1:22" ht="5.5" customHeight="1" x14ac:dyDescent="0.55000000000000004">
      <c r="B5" s="46"/>
    </row>
    <row r="6" spans="1:22" ht="22.5" customHeight="1" x14ac:dyDescent="0.55000000000000004">
      <c r="B6" s="52" t="s">
        <v>134</v>
      </c>
    </row>
    <row r="7" spans="1:22" ht="25" customHeight="1" x14ac:dyDescent="0.55000000000000004">
      <c r="A7" s="50" t="s">
        <v>78</v>
      </c>
      <c r="B7" s="52"/>
      <c r="N7" s="46" t="s">
        <v>78</v>
      </c>
    </row>
    <row r="8" spans="1:22" ht="34.5" customHeight="1" x14ac:dyDescent="0.55000000000000004">
      <c r="B8" s="409" t="s">
        <v>162</v>
      </c>
      <c r="C8" s="410"/>
      <c r="D8" s="410"/>
      <c r="E8" s="410"/>
      <c r="F8" s="410"/>
      <c r="G8" s="410"/>
      <c r="H8" s="410"/>
      <c r="I8" s="411"/>
      <c r="J8" s="54"/>
      <c r="O8" s="412" t="s">
        <v>162</v>
      </c>
      <c r="P8" s="413"/>
      <c r="Q8" s="413"/>
      <c r="R8" s="413"/>
      <c r="S8" s="413"/>
      <c r="T8" s="413"/>
      <c r="U8" s="413"/>
      <c r="V8" s="414"/>
    </row>
    <row r="9" spans="1:22" ht="27" customHeight="1" x14ac:dyDescent="0.2">
      <c r="C9" s="111" t="s">
        <v>147</v>
      </c>
      <c r="D9" s="192"/>
      <c r="E9" s="46" t="s">
        <v>148</v>
      </c>
      <c r="I9" s="109" t="s">
        <v>11</v>
      </c>
      <c r="J9" s="55"/>
      <c r="O9" s="53"/>
      <c r="P9" s="111" t="s">
        <v>147</v>
      </c>
      <c r="Q9" s="182">
        <v>1</v>
      </c>
      <c r="R9" s="46" t="s">
        <v>148</v>
      </c>
      <c r="S9" s="171"/>
      <c r="T9" s="171"/>
      <c r="U9" s="171"/>
      <c r="V9" s="172" t="s">
        <v>11</v>
      </c>
    </row>
    <row r="10" spans="1:22" ht="21" customHeight="1" x14ac:dyDescent="0.55000000000000004">
      <c r="B10" s="46" t="s">
        <v>135</v>
      </c>
      <c r="C10" s="386" t="s">
        <v>114</v>
      </c>
      <c r="D10" s="387"/>
      <c r="E10" s="387"/>
      <c r="F10" s="387"/>
      <c r="G10" s="379" t="s">
        <v>14</v>
      </c>
      <c r="H10" s="380"/>
      <c r="I10" s="56" t="str">
        <f>IF(共通様式!$K$10="","",共通様式!$K$10)</f>
        <v/>
      </c>
      <c r="J10" s="57"/>
      <c r="K10" s="54"/>
      <c r="O10" s="46" t="s">
        <v>135</v>
      </c>
      <c r="P10" s="405" t="s">
        <v>114</v>
      </c>
      <c r="Q10" s="406"/>
      <c r="R10" s="406"/>
      <c r="S10" s="406"/>
      <c r="T10" s="415" t="s">
        <v>14</v>
      </c>
      <c r="U10" s="416"/>
      <c r="V10" s="173" t="str">
        <f>IF(共通様式!$K$10="","",共通様式!$K$10)</f>
        <v/>
      </c>
    </row>
    <row r="11" spans="1:22" ht="34.5" customHeight="1" x14ac:dyDescent="0.55000000000000004">
      <c r="B11" s="100" t="s">
        <v>138</v>
      </c>
      <c r="C11" s="392"/>
      <c r="D11" s="393"/>
      <c r="E11" s="393"/>
      <c r="F11" s="393"/>
      <c r="G11" s="393"/>
      <c r="H11" s="394"/>
      <c r="O11" s="174" t="s">
        <v>138</v>
      </c>
      <c r="P11" s="417" t="s">
        <v>193</v>
      </c>
      <c r="Q11" s="418"/>
      <c r="R11" s="418"/>
      <c r="S11" s="418"/>
      <c r="T11" s="418"/>
      <c r="U11" s="419"/>
      <c r="V11" s="46"/>
    </row>
    <row r="12" spans="1:22" ht="19.5" customHeight="1" x14ac:dyDescent="0.55000000000000004">
      <c r="A12" s="58" t="s">
        <v>15</v>
      </c>
      <c r="B12" s="384" t="s">
        <v>133</v>
      </c>
      <c r="C12" s="384" t="s">
        <v>16</v>
      </c>
      <c r="D12" s="385" t="s">
        <v>6</v>
      </c>
      <c r="E12" s="384" t="s">
        <v>72</v>
      </c>
      <c r="F12" s="390" t="s">
        <v>17</v>
      </c>
      <c r="G12" s="390" t="s">
        <v>18</v>
      </c>
      <c r="H12" s="395" t="s">
        <v>169</v>
      </c>
      <c r="I12" s="384" t="s">
        <v>19</v>
      </c>
      <c r="N12" s="58" t="s">
        <v>15</v>
      </c>
      <c r="O12" s="384" t="s">
        <v>133</v>
      </c>
      <c r="P12" s="384" t="s">
        <v>16</v>
      </c>
      <c r="Q12" s="385" t="s">
        <v>6</v>
      </c>
      <c r="R12" s="384" t="s">
        <v>72</v>
      </c>
      <c r="S12" s="390" t="s">
        <v>17</v>
      </c>
      <c r="T12" s="390" t="s">
        <v>18</v>
      </c>
      <c r="U12" s="395" t="s">
        <v>169</v>
      </c>
      <c r="V12" s="384" t="s">
        <v>19</v>
      </c>
    </row>
    <row r="13" spans="1:22" ht="19.5" customHeight="1" x14ac:dyDescent="0.55000000000000004">
      <c r="A13" s="58" t="s">
        <v>20</v>
      </c>
      <c r="B13" s="384"/>
      <c r="C13" s="384"/>
      <c r="D13" s="385"/>
      <c r="E13" s="384"/>
      <c r="F13" s="391"/>
      <c r="G13" s="391"/>
      <c r="H13" s="396"/>
      <c r="I13" s="384"/>
      <c r="N13" s="58" t="s">
        <v>20</v>
      </c>
      <c r="O13" s="384"/>
      <c r="P13" s="384"/>
      <c r="Q13" s="385"/>
      <c r="R13" s="384"/>
      <c r="S13" s="391"/>
      <c r="T13" s="391"/>
      <c r="U13" s="396"/>
      <c r="V13" s="384"/>
    </row>
    <row r="14" spans="1:22" ht="16.5" customHeight="1" x14ac:dyDescent="0.55000000000000004">
      <c r="A14" s="46">
        <v>1</v>
      </c>
      <c r="B14" s="59"/>
      <c r="C14" s="101"/>
      <c r="D14" s="102"/>
      <c r="E14" s="60"/>
      <c r="F14" s="104"/>
      <c r="G14" s="105" t="str">
        <f>IF(D14*F14=0,"",ROUND(D14*F14,0))</f>
        <v/>
      </c>
      <c r="H14" s="193"/>
      <c r="I14" s="61"/>
      <c r="N14" s="46">
        <f>ROW()-3-8*1</f>
        <v>3</v>
      </c>
      <c r="O14" s="157" t="s">
        <v>170</v>
      </c>
      <c r="P14" s="158"/>
      <c r="Q14" s="159"/>
      <c r="R14" s="160"/>
      <c r="S14" s="161"/>
      <c r="T14" s="162" t="s">
        <v>194</v>
      </c>
      <c r="U14" s="155"/>
      <c r="V14" s="158"/>
    </row>
    <row r="15" spans="1:22" ht="16.5" customHeight="1" x14ac:dyDescent="0.55000000000000004">
      <c r="A15" s="46">
        <v>2</v>
      </c>
      <c r="B15" s="59"/>
      <c r="C15" s="101"/>
      <c r="D15" s="102"/>
      <c r="E15" s="60"/>
      <c r="F15" s="104"/>
      <c r="G15" s="105" t="str">
        <f t="shared" ref="G15:G43" si="0">IF(D15*F15=0,"",ROUND(D15*F15,0))</f>
        <v/>
      </c>
      <c r="H15" s="193"/>
      <c r="I15" s="61"/>
      <c r="N15" s="46">
        <f t="shared" ref="N15:N43" si="1">ROW()-3-8*1</f>
        <v>4</v>
      </c>
      <c r="O15" s="157" t="s">
        <v>170</v>
      </c>
      <c r="P15" s="158"/>
      <c r="Q15" s="159"/>
      <c r="R15" s="160"/>
      <c r="S15" s="161"/>
      <c r="T15" s="162" t="s">
        <v>194</v>
      </c>
      <c r="U15" s="155"/>
      <c r="V15" s="158"/>
    </row>
    <row r="16" spans="1:22" ht="16.5" customHeight="1" x14ac:dyDescent="0.55000000000000004">
      <c r="A16" s="46">
        <v>3</v>
      </c>
      <c r="B16" s="59"/>
      <c r="C16" s="101"/>
      <c r="D16" s="102"/>
      <c r="E16" s="60"/>
      <c r="F16" s="104"/>
      <c r="G16" s="105" t="str">
        <f t="shared" si="0"/>
        <v/>
      </c>
      <c r="H16" s="193"/>
      <c r="I16" s="61"/>
      <c r="N16" s="46">
        <f t="shared" si="1"/>
        <v>5</v>
      </c>
      <c r="O16" s="157" t="s">
        <v>182</v>
      </c>
      <c r="P16" s="158"/>
      <c r="Q16" s="159"/>
      <c r="R16" s="160"/>
      <c r="S16" s="161"/>
      <c r="T16" s="162" t="s">
        <v>194</v>
      </c>
      <c r="U16" s="155"/>
      <c r="V16" s="158"/>
    </row>
    <row r="17" spans="1:22" ht="16.5" customHeight="1" x14ac:dyDescent="0.55000000000000004">
      <c r="A17" s="46">
        <v>4</v>
      </c>
      <c r="B17" s="59"/>
      <c r="C17" s="101"/>
      <c r="D17" s="102"/>
      <c r="E17" s="60"/>
      <c r="F17" s="104"/>
      <c r="G17" s="105" t="str">
        <f t="shared" si="0"/>
        <v/>
      </c>
      <c r="H17" s="193"/>
      <c r="I17" s="61"/>
      <c r="N17" s="46">
        <f t="shared" si="1"/>
        <v>6</v>
      </c>
      <c r="O17" s="157" t="s">
        <v>183</v>
      </c>
      <c r="P17" s="158"/>
      <c r="Q17" s="159"/>
      <c r="R17" s="160"/>
      <c r="S17" s="161"/>
      <c r="T17" s="162" t="s">
        <v>194</v>
      </c>
      <c r="U17" s="155"/>
      <c r="V17" s="158"/>
    </row>
    <row r="18" spans="1:22" ht="16.5" customHeight="1" x14ac:dyDescent="0.55000000000000004">
      <c r="A18" s="46">
        <v>5</v>
      </c>
      <c r="B18" s="59"/>
      <c r="C18" s="101"/>
      <c r="D18" s="102"/>
      <c r="E18" s="60"/>
      <c r="F18" s="104"/>
      <c r="G18" s="105" t="str">
        <f t="shared" si="0"/>
        <v/>
      </c>
      <c r="H18" s="193"/>
      <c r="I18" s="61"/>
      <c r="N18" s="46">
        <f t="shared" si="1"/>
        <v>7</v>
      </c>
      <c r="O18" s="157" t="s">
        <v>183</v>
      </c>
      <c r="P18" s="158"/>
      <c r="Q18" s="159"/>
      <c r="R18" s="160"/>
      <c r="S18" s="161"/>
      <c r="T18" s="162" t="s">
        <v>194</v>
      </c>
      <c r="U18" s="155"/>
      <c r="V18" s="158"/>
    </row>
    <row r="19" spans="1:22" ht="16.5" customHeight="1" x14ac:dyDescent="0.55000000000000004">
      <c r="A19" s="46">
        <v>6</v>
      </c>
      <c r="B19" s="59"/>
      <c r="C19" s="101"/>
      <c r="D19" s="102"/>
      <c r="E19" s="60"/>
      <c r="F19" s="104"/>
      <c r="G19" s="105" t="str">
        <f t="shared" si="0"/>
        <v/>
      </c>
      <c r="H19" s="193"/>
      <c r="I19" s="61"/>
      <c r="N19" s="46">
        <f t="shared" si="1"/>
        <v>8</v>
      </c>
      <c r="O19" s="157" t="s">
        <v>183</v>
      </c>
      <c r="P19" s="158"/>
      <c r="Q19" s="159"/>
      <c r="R19" s="160"/>
      <c r="S19" s="161"/>
      <c r="T19" s="162" t="s">
        <v>194</v>
      </c>
      <c r="U19" s="155"/>
      <c r="V19" s="158"/>
    </row>
    <row r="20" spans="1:22" ht="16.5" customHeight="1" x14ac:dyDescent="0.55000000000000004">
      <c r="A20" s="46">
        <v>7</v>
      </c>
      <c r="B20" s="59"/>
      <c r="C20" s="101"/>
      <c r="D20" s="102"/>
      <c r="E20" s="60"/>
      <c r="F20" s="104"/>
      <c r="G20" s="105" t="str">
        <f t="shared" si="0"/>
        <v/>
      </c>
      <c r="H20" s="193"/>
      <c r="I20" s="61"/>
      <c r="N20" s="46">
        <f t="shared" si="1"/>
        <v>9</v>
      </c>
      <c r="O20" s="157" t="s">
        <v>73</v>
      </c>
      <c r="P20" s="158"/>
      <c r="Q20" s="159"/>
      <c r="R20" s="160"/>
      <c r="S20" s="161"/>
      <c r="T20" s="162" t="s">
        <v>194</v>
      </c>
      <c r="U20" s="155"/>
      <c r="V20" s="158"/>
    </row>
    <row r="21" spans="1:22" ht="16.5" customHeight="1" x14ac:dyDescent="0.55000000000000004">
      <c r="A21" s="46">
        <v>8</v>
      </c>
      <c r="B21" s="59"/>
      <c r="C21" s="101"/>
      <c r="D21" s="102"/>
      <c r="E21" s="60"/>
      <c r="F21" s="104"/>
      <c r="G21" s="105" t="str">
        <f t="shared" si="0"/>
        <v/>
      </c>
      <c r="H21" s="193"/>
      <c r="I21" s="61"/>
      <c r="N21" s="46">
        <f t="shared" si="1"/>
        <v>10</v>
      </c>
      <c r="O21" s="157"/>
      <c r="P21" s="158"/>
      <c r="Q21" s="159"/>
      <c r="R21" s="160"/>
      <c r="S21" s="161"/>
      <c r="T21" s="162" t="s">
        <v>194</v>
      </c>
      <c r="U21" s="155"/>
      <c r="V21" s="158"/>
    </row>
    <row r="22" spans="1:22" ht="16.5" customHeight="1" x14ac:dyDescent="0.55000000000000004">
      <c r="A22" s="46">
        <v>9</v>
      </c>
      <c r="B22" s="59"/>
      <c r="C22" s="101"/>
      <c r="D22" s="102"/>
      <c r="E22" s="60"/>
      <c r="F22" s="104"/>
      <c r="G22" s="105" t="str">
        <f t="shared" si="0"/>
        <v/>
      </c>
      <c r="H22" s="193"/>
      <c r="I22" s="61"/>
      <c r="N22" s="46">
        <f t="shared" si="1"/>
        <v>11</v>
      </c>
      <c r="O22" s="157"/>
      <c r="P22" s="158"/>
      <c r="Q22" s="159"/>
      <c r="R22" s="160"/>
      <c r="S22" s="161"/>
      <c r="T22" s="162" t="s">
        <v>194</v>
      </c>
      <c r="U22" s="155"/>
      <c r="V22" s="158"/>
    </row>
    <row r="23" spans="1:22" ht="16.5" customHeight="1" x14ac:dyDescent="0.55000000000000004">
      <c r="A23" s="46">
        <v>10</v>
      </c>
      <c r="B23" s="59"/>
      <c r="C23" s="101"/>
      <c r="D23" s="102"/>
      <c r="E23" s="60"/>
      <c r="F23" s="104"/>
      <c r="G23" s="105" t="str">
        <f t="shared" si="0"/>
        <v/>
      </c>
      <c r="H23" s="193"/>
      <c r="I23" s="61"/>
      <c r="N23" s="46">
        <f t="shared" si="1"/>
        <v>12</v>
      </c>
      <c r="O23" s="157"/>
      <c r="P23" s="158"/>
      <c r="Q23" s="159"/>
      <c r="R23" s="160"/>
      <c r="S23" s="161"/>
      <c r="T23" s="162" t="s">
        <v>194</v>
      </c>
      <c r="U23" s="155"/>
      <c r="V23" s="158"/>
    </row>
    <row r="24" spans="1:22" ht="16.5" customHeight="1" x14ac:dyDescent="0.55000000000000004">
      <c r="A24" s="46">
        <v>11</v>
      </c>
      <c r="B24" s="59"/>
      <c r="C24" s="101"/>
      <c r="D24" s="102"/>
      <c r="E24" s="60"/>
      <c r="F24" s="104"/>
      <c r="G24" s="105" t="str">
        <f t="shared" si="0"/>
        <v/>
      </c>
      <c r="H24" s="193"/>
      <c r="I24" s="61"/>
      <c r="N24" s="46">
        <f t="shared" si="1"/>
        <v>13</v>
      </c>
      <c r="O24" s="157"/>
      <c r="P24" s="158"/>
      <c r="Q24" s="159"/>
      <c r="R24" s="160"/>
      <c r="S24" s="161"/>
      <c r="T24" s="162" t="s">
        <v>194</v>
      </c>
      <c r="U24" s="155"/>
      <c r="V24" s="158"/>
    </row>
    <row r="25" spans="1:22" ht="16.5" customHeight="1" x14ac:dyDescent="0.55000000000000004">
      <c r="A25" s="46">
        <v>12</v>
      </c>
      <c r="B25" s="59"/>
      <c r="C25" s="101"/>
      <c r="D25" s="102"/>
      <c r="E25" s="60"/>
      <c r="F25" s="104"/>
      <c r="G25" s="105" t="str">
        <f t="shared" si="0"/>
        <v/>
      </c>
      <c r="H25" s="193"/>
      <c r="I25" s="61"/>
      <c r="N25" s="46">
        <f t="shared" si="1"/>
        <v>14</v>
      </c>
      <c r="O25" s="157"/>
      <c r="P25" s="158"/>
      <c r="Q25" s="159"/>
      <c r="R25" s="160"/>
      <c r="S25" s="161"/>
      <c r="T25" s="162" t="s">
        <v>194</v>
      </c>
      <c r="U25" s="155"/>
      <c r="V25" s="158"/>
    </row>
    <row r="26" spans="1:22" ht="16.5" customHeight="1" x14ac:dyDescent="0.55000000000000004">
      <c r="A26" s="46">
        <v>13</v>
      </c>
      <c r="B26" s="59"/>
      <c r="C26" s="101"/>
      <c r="D26" s="102"/>
      <c r="E26" s="60"/>
      <c r="F26" s="104"/>
      <c r="G26" s="105" t="str">
        <f t="shared" si="0"/>
        <v/>
      </c>
      <c r="H26" s="193"/>
      <c r="I26" s="61"/>
      <c r="N26" s="46">
        <f t="shared" si="1"/>
        <v>15</v>
      </c>
      <c r="O26" s="157"/>
      <c r="P26" s="158"/>
      <c r="Q26" s="159"/>
      <c r="R26" s="160"/>
      <c r="S26" s="161"/>
      <c r="T26" s="162" t="s">
        <v>194</v>
      </c>
      <c r="U26" s="155"/>
      <c r="V26" s="158"/>
    </row>
    <row r="27" spans="1:22" ht="16.5" customHeight="1" x14ac:dyDescent="0.55000000000000004">
      <c r="A27" s="46">
        <v>14</v>
      </c>
      <c r="B27" s="59"/>
      <c r="C27" s="101"/>
      <c r="D27" s="102"/>
      <c r="E27" s="60"/>
      <c r="F27" s="104"/>
      <c r="G27" s="105" t="str">
        <f t="shared" si="0"/>
        <v/>
      </c>
      <c r="H27" s="193"/>
      <c r="I27" s="61"/>
      <c r="N27" s="46">
        <f t="shared" si="1"/>
        <v>16</v>
      </c>
      <c r="O27" s="157"/>
      <c r="P27" s="158"/>
      <c r="Q27" s="159"/>
      <c r="R27" s="160"/>
      <c r="S27" s="161"/>
      <c r="T27" s="162" t="s">
        <v>194</v>
      </c>
      <c r="U27" s="155"/>
      <c r="V27" s="158"/>
    </row>
    <row r="28" spans="1:22" ht="16.5" customHeight="1" x14ac:dyDescent="0.55000000000000004">
      <c r="A28" s="46">
        <v>15</v>
      </c>
      <c r="B28" s="59"/>
      <c r="C28" s="101"/>
      <c r="D28" s="102"/>
      <c r="E28" s="60"/>
      <c r="F28" s="104"/>
      <c r="G28" s="105" t="str">
        <f t="shared" si="0"/>
        <v/>
      </c>
      <c r="H28" s="193"/>
      <c r="I28" s="61"/>
      <c r="N28" s="46">
        <f t="shared" si="1"/>
        <v>17</v>
      </c>
      <c r="O28" s="157"/>
      <c r="P28" s="158"/>
      <c r="Q28" s="159"/>
      <c r="R28" s="160"/>
      <c r="S28" s="161"/>
      <c r="T28" s="162" t="s">
        <v>194</v>
      </c>
      <c r="U28" s="155"/>
      <c r="V28" s="158"/>
    </row>
    <row r="29" spans="1:22" ht="16.5" customHeight="1" x14ac:dyDescent="0.55000000000000004">
      <c r="A29" s="46">
        <v>16</v>
      </c>
      <c r="B29" s="59"/>
      <c r="C29" s="101"/>
      <c r="D29" s="102"/>
      <c r="E29" s="60"/>
      <c r="F29" s="104"/>
      <c r="G29" s="105" t="str">
        <f t="shared" si="0"/>
        <v/>
      </c>
      <c r="H29" s="193"/>
      <c r="I29" s="61"/>
      <c r="N29" s="46">
        <f t="shared" si="1"/>
        <v>18</v>
      </c>
      <c r="O29" s="157"/>
      <c r="P29" s="158"/>
      <c r="Q29" s="159"/>
      <c r="R29" s="160"/>
      <c r="S29" s="161"/>
      <c r="T29" s="162" t="s">
        <v>194</v>
      </c>
      <c r="U29" s="155"/>
      <c r="V29" s="158"/>
    </row>
    <row r="30" spans="1:22" ht="16.5" customHeight="1" x14ac:dyDescent="0.55000000000000004">
      <c r="A30" s="46">
        <v>17</v>
      </c>
      <c r="B30" s="59"/>
      <c r="C30" s="101"/>
      <c r="D30" s="102"/>
      <c r="E30" s="60"/>
      <c r="F30" s="104"/>
      <c r="G30" s="105" t="str">
        <f t="shared" si="0"/>
        <v/>
      </c>
      <c r="H30" s="193"/>
      <c r="I30" s="61"/>
      <c r="N30" s="46">
        <f t="shared" si="1"/>
        <v>19</v>
      </c>
      <c r="O30" s="157"/>
      <c r="P30" s="158"/>
      <c r="Q30" s="159"/>
      <c r="R30" s="160"/>
      <c r="S30" s="161"/>
      <c r="T30" s="162" t="s">
        <v>194</v>
      </c>
      <c r="U30" s="155"/>
      <c r="V30" s="158"/>
    </row>
    <row r="31" spans="1:22" ht="16.5" customHeight="1" x14ac:dyDescent="0.55000000000000004">
      <c r="A31" s="46">
        <v>18</v>
      </c>
      <c r="B31" s="59"/>
      <c r="C31" s="101"/>
      <c r="D31" s="102"/>
      <c r="E31" s="60"/>
      <c r="F31" s="104"/>
      <c r="G31" s="105" t="str">
        <f t="shared" si="0"/>
        <v/>
      </c>
      <c r="H31" s="193"/>
      <c r="I31" s="61"/>
      <c r="N31" s="46">
        <f t="shared" si="1"/>
        <v>20</v>
      </c>
      <c r="O31" s="157"/>
      <c r="P31" s="158"/>
      <c r="Q31" s="159"/>
      <c r="R31" s="160"/>
      <c r="S31" s="161"/>
      <c r="T31" s="162" t="s">
        <v>194</v>
      </c>
      <c r="U31" s="155"/>
      <c r="V31" s="158"/>
    </row>
    <row r="32" spans="1:22" ht="16.5" customHeight="1" x14ac:dyDescent="0.55000000000000004">
      <c r="A32" s="46">
        <v>19</v>
      </c>
      <c r="B32" s="59"/>
      <c r="C32" s="101"/>
      <c r="D32" s="102"/>
      <c r="E32" s="60"/>
      <c r="F32" s="104"/>
      <c r="G32" s="105" t="str">
        <f t="shared" si="0"/>
        <v/>
      </c>
      <c r="H32" s="193"/>
      <c r="I32" s="61"/>
      <c r="N32" s="46">
        <f t="shared" si="1"/>
        <v>21</v>
      </c>
      <c r="O32" s="157"/>
      <c r="P32" s="158"/>
      <c r="Q32" s="159"/>
      <c r="R32" s="160"/>
      <c r="S32" s="161"/>
      <c r="T32" s="162" t="s">
        <v>194</v>
      </c>
      <c r="U32" s="155"/>
      <c r="V32" s="158"/>
    </row>
    <row r="33" spans="1:22" ht="16.5" customHeight="1" x14ac:dyDescent="0.55000000000000004">
      <c r="A33" s="46">
        <v>20</v>
      </c>
      <c r="B33" s="59"/>
      <c r="C33" s="101"/>
      <c r="D33" s="102"/>
      <c r="E33" s="60"/>
      <c r="F33" s="104"/>
      <c r="G33" s="105" t="str">
        <f t="shared" si="0"/>
        <v/>
      </c>
      <c r="H33" s="193"/>
      <c r="I33" s="61"/>
      <c r="N33" s="46">
        <f t="shared" si="1"/>
        <v>22</v>
      </c>
      <c r="O33" s="157"/>
      <c r="P33" s="158"/>
      <c r="Q33" s="159"/>
      <c r="R33" s="160"/>
      <c r="S33" s="161"/>
      <c r="T33" s="162" t="s">
        <v>194</v>
      </c>
      <c r="U33" s="155"/>
      <c r="V33" s="158"/>
    </row>
    <row r="34" spans="1:22" ht="16.5" customHeight="1" x14ac:dyDescent="0.55000000000000004">
      <c r="A34" s="46">
        <v>21</v>
      </c>
      <c r="B34" s="59"/>
      <c r="C34" s="101"/>
      <c r="D34" s="102"/>
      <c r="E34" s="60"/>
      <c r="F34" s="104"/>
      <c r="G34" s="105" t="str">
        <f t="shared" si="0"/>
        <v/>
      </c>
      <c r="H34" s="193"/>
      <c r="I34" s="61"/>
      <c r="N34" s="46">
        <f t="shared" si="1"/>
        <v>23</v>
      </c>
      <c r="O34" s="157"/>
      <c r="P34" s="158"/>
      <c r="Q34" s="159"/>
      <c r="R34" s="160"/>
      <c r="S34" s="161"/>
      <c r="T34" s="162" t="s">
        <v>194</v>
      </c>
      <c r="U34" s="155"/>
      <c r="V34" s="158"/>
    </row>
    <row r="35" spans="1:22" ht="16.5" customHeight="1" x14ac:dyDescent="0.55000000000000004">
      <c r="A35" s="46">
        <v>22</v>
      </c>
      <c r="B35" s="59"/>
      <c r="C35" s="101"/>
      <c r="D35" s="102"/>
      <c r="E35" s="60"/>
      <c r="F35" s="104"/>
      <c r="G35" s="105" t="str">
        <f t="shared" si="0"/>
        <v/>
      </c>
      <c r="H35" s="193"/>
      <c r="I35" s="61"/>
      <c r="N35" s="46">
        <f t="shared" si="1"/>
        <v>24</v>
      </c>
      <c r="O35" s="157"/>
      <c r="P35" s="158"/>
      <c r="Q35" s="159"/>
      <c r="R35" s="160"/>
      <c r="S35" s="161"/>
      <c r="T35" s="162" t="s">
        <v>194</v>
      </c>
      <c r="U35" s="155"/>
      <c r="V35" s="158"/>
    </row>
    <row r="36" spans="1:22" ht="16.5" customHeight="1" x14ac:dyDescent="0.55000000000000004">
      <c r="A36" s="46">
        <v>23</v>
      </c>
      <c r="B36" s="59"/>
      <c r="C36" s="101"/>
      <c r="D36" s="102"/>
      <c r="E36" s="60"/>
      <c r="F36" s="104"/>
      <c r="G36" s="105" t="str">
        <f t="shared" si="0"/>
        <v/>
      </c>
      <c r="H36" s="193"/>
      <c r="I36" s="61"/>
      <c r="N36" s="46">
        <f t="shared" si="1"/>
        <v>25</v>
      </c>
      <c r="O36" s="157"/>
      <c r="P36" s="158"/>
      <c r="Q36" s="159"/>
      <c r="R36" s="160"/>
      <c r="S36" s="161"/>
      <c r="T36" s="162" t="s">
        <v>194</v>
      </c>
      <c r="U36" s="155"/>
      <c r="V36" s="158"/>
    </row>
    <row r="37" spans="1:22" ht="16.5" customHeight="1" x14ac:dyDescent="0.55000000000000004">
      <c r="A37" s="46">
        <v>24</v>
      </c>
      <c r="B37" s="59"/>
      <c r="C37" s="101"/>
      <c r="D37" s="102"/>
      <c r="E37" s="60"/>
      <c r="F37" s="104"/>
      <c r="G37" s="105" t="str">
        <f t="shared" si="0"/>
        <v/>
      </c>
      <c r="H37" s="193"/>
      <c r="I37" s="61"/>
      <c r="N37" s="46">
        <f t="shared" si="1"/>
        <v>26</v>
      </c>
      <c r="O37" s="157"/>
      <c r="P37" s="158"/>
      <c r="Q37" s="159"/>
      <c r="R37" s="160"/>
      <c r="S37" s="161"/>
      <c r="T37" s="162" t="s">
        <v>194</v>
      </c>
      <c r="U37" s="155"/>
      <c r="V37" s="158"/>
    </row>
    <row r="38" spans="1:22" ht="16.5" customHeight="1" x14ac:dyDescent="0.55000000000000004">
      <c r="A38" s="46">
        <v>25</v>
      </c>
      <c r="B38" s="59"/>
      <c r="C38" s="101"/>
      <c r="D38" s="102"/>
      <c r="E38" s="60"/>
      <c r="F38" s="104"/>
      <c r="G38" s="105" t="str">
        <f t="shared" si="0"/>
        <v/>
      </c>
      <c r="H38" s="193"/>
      <c r="I38" s="61"/>
      <c r="N38" s="46">
        <f t="shared" si="1"/>
        <v>27</v>
      </c>
      <c r="O38" s="157"/>
      <c r="P38" s="158"/>
      <c r="Q38" s="159"/>
      <c r="R38" s="160"/>
      <c r="S38" s="161"/>
      <c r="T38" s="162" t="s">
        <v>194</v>
      </c>
      <c r="U38" s="155"/>
      <c r="V38" s="158"/>
    </row>
    <row r="39" spans="1:22" ht="16.5" customHeight="1" x14ac:dyDescent="0.55000000000000004">
      <c r="A39" s="46">
        <v>26</v>
      </c>
      <c r="B39" s="59"/>
      <c r="C39" s="101"/>
      <c r="D39" s="102"/>
      <c r="E39" s="60"/>
      <c r="F39" s="104"/>
      <c r="G39" s="105" t="str">
        <f t="shared" si="0"/>
        <v/>
      </c>
      <c r="H39" s="193"/>
      <c r="I39" s="61"/>
      <c r="N39" s="46">
        <f t="shared" si="1"/>
        <v>28</v>
      </c>
      <c r="O39" s="157"/>
      <c r="P39" s="158"/>
      <c r="Q39" s="159"/>
      <c r="R39" s="160"/>
      <c r="S39" s="161"/>
      <c r="T39" s="162" t="s">
        <v>194</v>
      </c>
      <c r="U39" s="155"/>
      <c r="V39" s="158"/>
    </row>
    <row r="40" spans="1:22" ht="16.5" customHeight="1" x14ac:dyDescent="0.55000000000000004">
      <c r="A40" s="46">
        <v>27</v>
      </c>
      <c r="B40" s="59"/>
      <c r="C40" s="101"/>
      <c r="D40" s="102"/>
      <c r="E40" s="60"/>
      <c r="F40" s="104"/>
      <c r="G40" s="105" t="str">
        <f t="shared" si="0"/>
        <v/>
      </c>
      <c r="H40" s="193"/>
      <c r="I40" s="61"/>
      <c r="N40" s="46">
        <f t="shared" si="1"/>
        <v>29</v>
      </c>
      <c r="O40" s="157"/>
      <c r="P40" s="158"/>
      <c r="Q40" s="159"/>
      <c r="R40" s="160"/>
      <c r="S40" s="161"/>
      <c r="T40" s="162" t="s">
        <v>194</v>
      </c>
      <c r="U40" s="155"/>
      <c r="V40" s="158"/>
    </row>
    <row r="41" spans="1:22" ht="16.5" customHeight="1" x14ac:dyDescent="0.55000000000000004">
      <c r="A41" s="46">
        <v>28</v>
      </c>
      <c r="B41" s="59"/>
      <c r="C41" s="101"/>
      <c r="D41" s="102"/>
      <c r="E41" s="60"/>
      <c r="F41" s="104"/>
      <c r="G41" s="105" t="str">
        <f t="shared" si="0"/>
        <v/>
      </c>
      <c r="H41" s="193"/>
      <c r="I41" s="61"/>
      <c r="N41" s="46">
        <f t="shared" si="1"/>
        <v>30</v>
      </c>
      <c r="O41" s="157"/>
      <c r="P41" s="158"/>
      <c r="Q41" s="159"/>
      <c r="R41" s="160"/>
      <c r="S41" s="161"/>
      <c r="T41" s="162" t="s">
        <v>194</v>
      </c>
      <c r="U41" s="155"/>
      <c r="V41" s="158"/>
    </row>
    <row r="42" spans="1:22" ht="16.5" customHeight="1" x14ac:dyDescent="0.55000000000000004">
      <c r="A42" s="46">
        <v>29</v>
      </c>
      <c r="B42" s="59"/>
      <c r="C42" s="101"/>
      <c r="D42" s="102"/>
      <c r="E42" s="60"/>
      <c r="F42" s="104"/>
      <c r="G42" s="105" t="str">
        <f t="shared" si="0"/>
        <v/>
      </c>
      <c r="H42" s="193"/>
      <c r="I42" s="61"/>
      <c r="N42" s="46">
        <f t="shared" si="1"/>
        <v>31</v>
      </c>
      <c r="O42" s="157"/>
      <c r="P42" s="158"/>
      <c r="Q42" s="159"/>
      <c r="R42" s="160"/>
      <c r="S42" s="161"/>
      <c r="T42" s="162" t="s">
        <v>194</v>
      </c>
      <c r="U42" s="155"/>
      <c r="V42" s="158"/>
    </row>
    <row r="43" spans="1:22" ht="16.5" customHeight="1" thickBot="1" x14ac:dyDescent="0.6">
      <c r="A43" s="46">
        <v>30</v>
      </c>
      <c r="B43" s="59"/>
      <c r="C43" s="101"/>
      <c r="D43" s="102"/>
      <c r="E43" s="60"/>
      <c r="F43" s="104"/>
      <c r="G43" s="105" t="str">
        <f t="shared" si="0"/>
        <v/>
      </c>
      <c r="H43" s="193"/>
      <c r="I43" s="61"/>
      <c r="N43" s="46">
        <f t="shared" si="1"/>
        <v>32</v>
      </c>
      <c r="O43" s="157"/>
      <c r="P43" s="158"/>
      <c r="Q43" s="159"/>
      <c r="R43" s="160"/>
      <c r="S43" s="161"/>
      <c r="T43" s="162" t="s">
        <v>194</v>
      </c>
      <c r="U43" s="155"/>
      <c r="V43" s="158"/>
    </row>
    <row r="44" spans="1:22" ht="22.5" customHeight="1" thickBot="1" x14ac:dyDescent="0.6">
      <c r="B44" s="397"/>
      <c r="C44" s="398"/>
      <c r="D44" s="62" t="s">
        <v>21</v>
      </c>
      <c r="E44" s="63" t="s">
        <v>21</v>
      </c>
      <c r="F44" s="64" t="s">
        <v>21</v>
      </c>
      <c r="G44" s="106">
        <f>SUMIF(B14:B43,"&lt;&gt;"&amp;"▲助成対象外",G14:G43)</f>
        <v>0</v>
      </c>
      <c r="H44" s="151"/>
      <c r="I44" s="65"/>
      <c r="O44" s="407"/>
      <c r="P44" s="408"/>
      <c r="Q44" s="163" t="s">
        <v>21</v>
      </c>
      <c r="R44" s="164" t="s">
        <v>21</v>
      </c>
      <c r="S44" s="165" t="s">
        <v>21</v>
      </c>
      <c r="T44" s="166">
        <v>0</v>
      </c>
      <c r="U44" s="156"/>
      <c r="V44" s="167"/>
    </row>
    <row r="45" spans="1:22" ht="22.5" customHeight="1" thickTop="1" thickBot="1" x14ac:dyDescent="0.6">
      <c r="B45" s="399"/>
      <c r="C45" s="400"/>
      <c r="D45" s="66" t="s">
        <v>21</v>
      </c>
      <c r="E45" s="67" t="s">
        <v>21</v>
      </c>
      <c r="F45" s="68" t="s">
        <v>21</v>
      </c>
      <c r="G45" s="107">
        <f>SUMIF(B14:B43,"▲助成対象外",G14:G43)</f>
        <v>0</v>
      </c>
      <c r="H45" s="152"/>
      <c r="I45" s="69"/>
      <c r="O45" s="399"/>
      <c r="P45" s="400"/>
      <c r="Q45" s="66" t="s">
        <v>21</v>
      </c>
      <c r="R45" s="67" t="s">
        <v>21</v>
      </c>
      <c r="S45" s="168" t="s">
        <v>21</v>
      </c>
      <c r="T45" s="169">
        <v>0</v>
      </c>
      <c r="U45" s="152"/>
      <c r="V45" s="69"/>
    </row>
    <row r="46" spans="1:22" ht="22.5" customHeight="1" thickBot="1" x14ac:dyDescent="0.6">
      <c r="B46" s="381" t="s">
        <v>198</v>
      </c>
      <c r="C46" s="382"/>
      <c r="D46" s="382"/>
      <c r="E46" s="383"/>
      <c r="F46" s="187" t="s">
        <v>197</v>
      </c>
      <c r="G46" s="194"/>
      <c r="O46" s="53"/>
      <c r="Q46" s="48"/>
      <c r="S46" s="49"/>
      <c r="T46" s="49"/>
      <c r="U46" s="49"/>
      <c r="V46" s="46"/>
    </row>
    <row r="48" spans="1:22" ht="21" customHeight="1" x14ac:dyDescent="0.55000000000000004">
      <c r="B48" s="46" t="s">
        <v>136</v>
      </c>
      <c r="C48" s="386" t="s">
        <v>114</v>
      </c>
      <c r="D48" s="387"/>
      <c r="E48" s="387"/>
      <c r="F48" s="387"/>
      <c r="G48" s="379" t="s">
        <v>22</v>
      </c>
      <c r="H48" s="380"/>
      <c r="I48"/>
      <c r="K48" s="54"/>
    </row>
    <row r="49" spans="1:22" ht="42.5" customHeight="1" x14ac:dyDescent="0.55000000000000004">
      <c r="B49" s="108" t="s">
        <v>139</v>
      </c>
      <c r="C49" s="392"/>
      <c r="D49" s="393"/>
      <c r="E49" s="393"/>
      <c r="F49" s="393"/>
      <c r="G49" s="393"/>
      <c r="H49" s="394"/>
    </row>
    <row r="50" spans="1:22" s="46" customFormat="1" ht="19" customHeight="1" x14ac:dyDescent="0.55000000000000004">
      <c r="A50" s="58" t="s">
        <v>15</v>
      </c>
      <c r="B50" s="384" t="s">
        <v>71</v>
      </c>
      <c r="C50" s="384" t="s">
        <v>16</v>
      </c>
      <c r="D50" s="385" t="s">
        <v>6</v>
      </c>
      <c r="E50" s="384" t="s">
        <v>72</v>
      </c>
      <c r="F50" s="388" t="s">
        <v>17</v>
      </c>
      <c r="G50" s="388" t="s">
        <v>18</v>
      </c>
      <c r="H50" s="395" t="s">
        <v>169</v>
      </c>
      <c r="I50" s="384" t="s">
        <v>19</v>
      </c>
      <c r="V50" s="50"/>
    </row>
    <row r="51" spans="1:22" s="46" customFormat="1" ht="19" customHeight="1" x14ac:dyDescent="0.55000000000000004">
      <c r="A51" s="58" t="s">
        <v>20</v>
      </c>
      <c r="B51" s="384"/>
      <c r="C51" s="384"/>
      <c r="D51" s="385"/>
      <c r="E51" s="384"/>
      <c r="F51" s="389"/>
      <c r="G51" s="389"/>
      <c r="H51" s="396"/>
      <c r="I51" s="384"/>
      <c r="V51" s="50"/>
    </row>
    <row r="52" spans="1:22" s="46" customFormat="1" ht="16.5" customHeight="1" x14ac:dyDescent="0.55000000000000004">
      <c r="A52" s="46">
        <v>31</v>
      </c>
      <c r="B52" s="59"/>
      <c r="C52" s="101"/>
      <c r="D52" s="102"/>
      <c r="E52" s="60"/>
      <c r="F52" s="104"/>
      <c r="G52" s="105" t="str">
        <f>IF(D52*F52=0,"",ROUND(D52*F52,0))</f>
        <v/>
      </c>
      <c r="H52" s="193"/>
      <c r="I52" s="61"/>
      <c r="V52" s="50"/>
    </row>
    <row r="53" spans="1:22" s="46" customFormat="1" ht="16.5" customHeight="1" x14ac:dyDescent="0.55000000000000004">
      <c r="A53" s="46">
        <v>32</v>
      </c>
      <c r="B53" s="59"/>
      <c r="C53" s="101"/>
      <c r="D53" s="102"/>
      <c r="E53" s="60"/>
      <c r="F53" s="104"/>
      <c r="G53" s="105" t="str">
        <f t="shared" ref="G53:G81" si="2">IF(D53*F53=0,"",ROUND(D53*F53,0))</f>
        <v/>
      </c>
      <c r="H53" s="193"/>
      <c r="I53" s="61"/>
      <c r="V53" s="50"/>
    </row>
    <row r="54" spans="1:22" s="46" customFormat="1" ht="16.5" customHeight="1" x14ac:dyDescent="0.55000000000000004">
      <c r="A54" s="46">
        <v>33</v>
      </c>
      <c r="B54" s="59"/>
      <c r="C54" s="101"/>
      <c r="D54" s="102"/>
      <c r="E54" s="60"/>
      <c r="F54" s="104"/>
      <c r="G54" s="105" t="str">
        <f t="shared" si="2"/>
        <v/>
      </c>
      <c r="H54" s="193"/>
      <c r="I54" s="61"/>
      <c r="V54" s="50"/>
    </row>
    <row r="55" spans="1:22" s="46" customFormat="1" ht="16.5" customHeight="1" x14ac:dyDescent="0.55000000000000004">
      <c r="A55" s="46">
        <v>34</v>
      </c>
      <c r="B55" s="59"/>
      <c r="C55" s="101"/>
      <c r="D55" s="102"/>
      <c r="E55" s="60"/>
      <c r="F55" s="104"/>
      <c r="G55" s="105" t="str">
        <f t="shared" si="2"/>
        <v/>
      </c>
      <c r="H55" s="193"/>
      <c r="I55" s="61"/>
      <c r="V55" s="50"/>
    </row>
    <row r="56" spans="1:22" s="46" customFormat="1" ht="16.5" customHeight="1" x14ac:dyDescent="0.55000000000000004">
      <c r="A56" s="46">
        <v>35</v>
      </c>
      <c r="B56" s="59"/>
      <c r="C56" s="101"/>
      <c r="D56" s="102"/>
      <c r="E56" s="60"/>
      <c r="F56" s="104"/>
      <c r="G56" s="105" t="str">
        <f t="shared" si="2"/>
        <v/>
      </c>
      <c r="H56" s="193"/>
      <c r="I56" s="61"/>
      <c r="V56" s="50"/>
    </row>
    <row r="57" spans="1:22" s="46" customFormat="1" ht="16.5" customHeight="1" x14ac:dyDescent="0.55000000000000004">
      <c r="A57" s="46">
        <v>36</v>
      </c>
      <c r="B57" s="59"/>
      <c r="C57" s="101"/>
      <c r="D57" s="102"/>
      <c r="E57" s="60"/>
      <c r="F57" s="104"/>
      <c r="G57" s="105" t="str">
        <f t="shared" si="2"/>
        <v/>
      </c>
      <c r="H57" s="193"/>
      <c r="I57" s="61"/>
      <c r="V57" s="50"/>
    </row>
    <row r="58" spans="1:22" s="46" customFormat="1" ht="16.5" customHeight="1" x14ac:dyDescent="0.55000000000000004">
      <c r="A58" s="46">
        <v>37</v>
      </c>
      <c r="B58" s="59"/>
      <c r="C58" s="101"/>
      <c r="D58" s="102"/>
      <c r="E58" s="60"/>
      <c r="F58" s="104"/>
      <c r="G58" s="105" t="str">
        <f t="shared" si="2"/>
        <v/>
      </c>
      <c r="H58" s="193"/>
      <c r="I58" s="61"/>
      <c r="V58" s="50"/>
    </row>
    <row r="59" spans="1:22" s="46" customFormat="1" ht="16.5" customHeight="1" x14ac:dyDescent="0.55000000000000004">
      <c r="A59" s="46">
        <v>38</v>
      </c>
      <c r="B59" s="59"/>
      <c r="C59" s="101"/>
      <c r="D59" s="102"/>
      <c r="E59" s="60"/>
      <c r="F59" s="104"/>
      <c r="G59" s="105" t="str">
        <f t="shared" si="2"/>
        <v/>
      </c>
      <c r="H59" s="193"/>
      <c r="I59" s="61"/>
      <c r="V59" s="50"/>
    </row>
    <row r="60" spans="1:22" s="46" customFormat="1" ht="16.5" customHeight="1" x14ac:dyDescent="0.55000000000000004">
      <c r="A60" s="46">
        <v>39</v>
      </c>
      <c r="B60" s="59"/>
      <c r="C60" s="101"/>
      <c r="D60" s="102"/>
      <c r="E60" s="60"/>
      <c r="F60" s="104"/>
      <c r="G60" s="105" t="str">
        <f t="shared" si="2"/>
        <v/>
      </c>
      <c r="H60" s="193"/>
      <c r="I60" s="61"/>
      <c r="V60" s="50"/>
    </row>
    <row r="61" spans="1:22" s="46" customFormat="1" ht="16.5" customHeight="1" x14ac:dyDescent="0.55000000000000004">
      <c r="A61" s="46">
        <v>40</v>
      </c>
      <c r="B61" s="59"/>
      <c r="C61" s="101"/>
      <c r="D61" s="102"/>
      <c r="E61" s="60"/>
      <c r="F61" s="104"/>
      <c r="G61" s="105" t="str">
        <f t="shared" si="2"/>
        <v/>
      </c>
      <c r="H61" s="193"/>
      <c r="I61" s="61"/>
      <c r="V61" s="50"/>
    </row>
    <row r="62" spans="1:22" s="46" customFormat="1" ht="16.5" customHeight="1" x14ac:dyDescent="0.55000000000000004">
      <c r="A62" s="46">
        <v>41</v>
      </c>
      <c r="B62" s="59"/>
      <c r="C62" s="101"/>
      <c r="D62" s="102"/>
      <c r="E62" s="60"/>
      <c r="F62" s="104"/>
      <c r="G62" s="105" t="str">
        <f t="shared" si="2"/>
        <v/>
      </c>
      <c r="H62" s="193"/>
      <c r="I62" s="61"/>
      <c r="V62" s="50"/>
    </row>
    <row r="63" spans="1:22" s="46" customFormat="1" ht="16.5" customHeight="1" x14ac:dyDescent="0.55000000000000004">
      <c r="A63" s="46">
        <v>42</v>
      </c>
      <c r="B63" s="59"/>
      <c r="C63" s="101"/>
      <c r="D63" s="102"/>
      <c r="E63" s="60"/>
      <c r="F63" s="104"/>
      <c r="G63" s="105" t="str">
        <f t="shared" si="2"/>
        <v/>
      </c>
      <c r="H63" s="193"/>
      <c r="I63" s="61"/>
      <c r="V63" s="50"/>
    </row>
    <row r="64" spans="1:22" s="46" customFormat="1" ht="16.5" customHeight="1" x14ac:dyDescent="0.55000000000000004">
      <c r="A64" s="46">
        <v>43</v>
      </c>
      <c r="B64" s="59"/>
      <c r="C64" s="101"/>
      <c r="D64" s="102"/>
      <c r="E64" s="60"/>
      <c r="F64" s="104"/>
      <c r="G64" s="105" t="str">
        <f t="shared" si="2"/>
        <v/>
      </c>
      <c r="H64" s="193"/>
      <c r="I64" s="61"/>
      <c r="V64" s="50"/>
    </row>
    <row r="65" spans="1:22" s="46" customFormat="1" ht="16.5" customHeight="1" x14ac:dyDescent="0.55000000000000004">
      <c r="A65" s="46">
        <v>44</v>
      </c>
      <c r="B65" s="59"/>
      <c r="C65" s="101"/>
      <c r="D65" s="102"/>
      <c r="E65" s="60"/>
      <c r="F65" s="104"/>
      <c r="G65" s="105" t="str">
        <f t="shared" si="2"/>
        <v/>
      </c>
      <c r="H65" s="193"/>
      <c r="I65" s="61"/>
      <c r="V65" s="50"/>
    </row>
    <row r="66" spans="1:22" s="46" customFormat="1" ht="16.5" customHeight="1" x14ac:dyDescent="0.55000000000000004">
      <c r="A66" s="46">
        <v>45</v>
      </c>
      <c r="B66" s="59"/>
      <c r="C66" s="101"/>
      <c r="D66" s="102"/>
      <c r="E66" s="60"/>
      <c r="F66" s="104"/>
      <c r="G66" s="105" t="str">
        <f t="shared" si="2"/>
        <v/>
      </c>
      <c r="H66" s="193"/>
      <c r="I66" s="61"/>
      <c r="V66" s="50"/>
    </row>
    <row r="67" spans="1:22" s="46" customFormat="1" ht="16.5" customHeight="1" x14ac:dyDescent="0.55000000000000004">
      <c r="A67" s="46">
        <v>46</v>
      </c>
      <c r="B67" s="59"/>
      <c r="C67" s="101"/>
      <c r="D67" s="102"/>
      <c r="E67" s="60"/>
      <c r="F67" s="104"/>
      <c r="G67" s="105" t="str">
        <f t="shared" si="2"/>
        <v/>
      </c>
      <c r="H67" s="193"/>
      <c r="I67" s="61"/>
      <c r="V67" s="50"/>
    </row>
    <row r="68" spans="1:22" s="46" customFormat="1" ht="16.5" customHeight="1" x14ac:dyDescent="0.55000000000000004">
      <c r="A68" s="46">
        <v>47</v>
      </c>
      <c r="B68" s="59"/>
      <c r="C68" s="101"/>
      <c r="D68" s="102"/>
      <c r="E68" s="60"/>
      <c r="F68" s="104"/>
      <c r="G68" s="105" t="str">
        <f t="shared" si="2"/>
        <v/>
      </c>
      <c r="H68" s="193"/>
      <c r="I68" s="61"/>
      <c r="V68" s="50"/>
    </row>
    <row r="69" spans="1:22" s="46" customFormat="1" ht="16.5" customHeight="1" x14ac:dyDescent="0.55000000000000004">
      <c r="A69" s="46">
        <v>48</v>
      </c>
      <c r="B69" s="59"/>
      <c r="C69" s="101"/>
      <c r="D69" s="102"/>
      <c r="E69" s="60"/>
      <c r="F69" s="104"/>
      <c r="G69" s="105" t="str">
        <f t="shared" si="2"/>
        <v/>
      </c>
      <c r="H69" s="193"/>
      <c r="I69" s="61"/>
      <c r="V69" s="50"/>
    </row>
    <row r="70" spans="1:22" s="46" customFormat="1" ht="16.5" customHeight="1" x14ac:dyDescent="0.55000000000000004">
      <c r="A70" s="46">
        <v>49</v>
      </c>
      <c r="B70" s="59"/>
      <c r="C70" s="101"/>
      <c r="D70" s="102"/>
      <c r="E70" s="60"/>
      <c r="F70" s="104"/>
      <c r="G70" s="105" t="str">
        <f t="shared" si="2"/>
        <v/>
      </c>
      <c r="H70" s="193"/>
      <c r="I70" s="61"/>
      <c r="V70" s="50"/>
    </row>
    <row r="71" spans="1:22" s="46" customFormat="1" ht="16.5" customHeight="1" x14ac:dyDescent="0.55000000000000004">
      <c r="A71" s="46">
        <v>50</v>
      </c>
      <c r="B71" s="59"/>
      <c r="C71" s="101"/>
      <c r="D71" s="102"/>
      <c r="E71" s="60"/>
      <c r="F71" s="104"/>
      <c r="G71" s="105" t="str">
        <f t="shared" si="2"/>
        <v/>
      </c>
      <c r="H71" s="193"/>
      <c r="I71" s="61"/>
      <c r="V71" s="50"/>
    </row>
    <row r="72" spans="1:22" s="46" customFormat="1" ht="16.5" customHeight="1" x14ac:dyDescent="0.55000000000000004">
      <c r="A72" s="46">
        <v>51</v>
      </c>
      <c r="B72" s="59"/>
      <c r="C72" s="101"/>
      <c r="D72" s="102"/>
      <c r="E72" s="60"/>
      <c r="F72" s="104"/>
      <c r="G72" s="105" t="str">
        <f t="shared" si="2"/>
        <v/>
      </c>
      <c r="H72" s="193"/>
      <c r="I72" s="61"/>
      <c r="V72" s="50"/>
    </row>
    <row r="73" spans="1:22" s="46" customFormat="1" ht="16.5" customHeight="1" x14ac:dyDescent="0.55000000000000004">
      <c r="A73" s="46">
        <v>52</v>
      </c>
      <c r="B73" s="59"/>
      <c r="C73" s="101"/>
      <c r="D73" s="102"/>
      <c r="E73" s="60"/>
      <c r="F73" s="104"/>
      <c r="G73" s="105" t="str">
        <f t="shared" si="2"/>
        <v/>
      </c>
      <c r="H73" s="193"/>
      <c r="I73" s="61"/>
      <c r="V73" s="50"/>
    </row>
    <row r="74" spans="1:22" s="46" customFormat="1" ht="16.5" customHeight="1" x14ac:dyDescent="0.55000000000000004">
      <c r="A74" s="46">
        <v>53</v>
      </c>
      <c r="B74" s="59"/>
      <c r="C74" s="101"/>
      <c r="D74" s="102"/>
      <c r="E74" s="60"/>
      <c r="F74" s="104"/>
      <c r="G74" s="105" t="str">
        <f t="shared" si="2"/>
        <v/>
      </c>
      <c r="H74" s="193"/>
      <c r="I74" s="61"/>
      <c r="V74" s="50"/>
    </row>
    <row r="75" spans="1:22" s="46" customFormat="1" ht="16.5" customHeight="1" x14ac:dyDescent="0.55000000000000004">
      <c r="A75" s="46">
        <v>54</v>
      </c>
      <c r="B75" s="59"/>
      <c r="C75" s="101"/>
      <c r="D75" s="102"/>
      <c r="E75" s="60"/>
      <c r="F75" s="104"/>
      <c r="G75" s="105" t="str">
        <f t="shared" si="2"/>
        <v/>
      </c>
      <c r="H75" s="193"/>
      <c r="I75" s="61"/>
      <c r="V75" s="50"/>
    </row>
    <row r="76" spans="1:22" s="46" customFormat="1" ht="16.5" customHeight="1" x14ac:dyDescent="0.55000000000000004">
      <c r="A76" s="46">
        <v>55</v>
      </c>
      <c r="B76" s="59"/>
      <c r="C76" s="101"/>
      <c r="D76" s="102"/>
      <c r="E76" s="60"/>
      <c r="F76" s="104"/>
      <c r="G76" s="105" t="str">
        <f t="shared" si="2"/>
        <v/>
      </c>
      <c r="H76" s="193"/>
      <c r="I76" s="61"/>
      <c r="V76" s="50"/>
    </row>
    <row r="77" spans="1:22" s="46" customFormat="1" ht="16.5" customHeight="1" x14ac:dyDescent="0.55000000000000004">
      <c r="A77" s="46">
        <v>56</v>
      </c>
      <c r="B77" s="59"/>
      <c r="C77" s="101"/>
      <c r="D77" s="102"/>
      <c r="E77" s="60"/>
      <c r="F77" s="104"/>
      <c r="G77" s="105" t="str">
        <f t="shared" si="2"/>
        <v/>
      </c>
      <c r="H77" s="193"/>
      <c r="I77" s="61"/>
      <c r="V77" s="50"/>
    </row>
    <row r="78" spans="1:22" s="46" customFormat="1" ht="16.5" customHeight="1" x14ac:dyDescent="0.55000000000000004">
      <c r="A78" s="46">
        <v>57</v>
      </c>
      <c r="B78" s="59"/>
      <c r="C78" s="101"/>
      <c r="D78" s="102"/>
      <c r="E78" s="60"/>
      <c r="F78" s="104"/>
      <c r="G78" s="105" t="str">
        <f t="shared" si="2"/>
        <v/>
      </c>
      <c r="H78" s="193"/>
      <c r="I78" s="61"/>
      <c r="V78" s="50"/>
    </row>
    <row r="79" spans="1:22" s="46" customFormat="1" ht="16.5" customHeight="1" x14ac:dyDescent="0.55000000000000004">
      <c r="A79" s="46">
        <v>58</v>
      </c>
      <c r="B79" s="59"/>
      <c r="C79" s="101"/>
      <c r="D79" s="102"/>
      <c r="E79" s="60"/>
      <c r="F79" s="104"/>
      <c r="G79" s="105" t="str">
        <f>IF(D79*F79=0,"",ROUND(D79*F79,0))</f>
        <v/>
      </c>
      <c r="H79" s="193"/>
      <c r="I79" s="61"/>
      <c r="V79" s="50"/>
    </row>
    <row r="80" spans="1:22" s="46" customFormat="1" ht="16.5" customHeight="1" x14ac:dyDescent="0.55000000000000004">
      <c r="A80" s="46">
        <v>59</v>
      </c>
      <c r="B80" s="59"/>
      <c r="C80" s="101"/>
      <c r="D80" s="102"/>
      <c r="E80" s="60"/>
      <c r="F80" s="104"/>
      <c r="G80" s="105" t="str">
        <f t="shared" si="2"/>
        <v/>
      </c>
      <c r="H80" s="193"/>
      <c r="I80" s="61"/>
      <c r="V80" s="50"/>
    </row>
    <row r="81" spans="1:22" s="46" customFormat="1" ht="16.5" customHeight="1" thickBot="1" x14ac:dyDescent="0.6">
      <c r="A81" s="46">
        <v>60</v>
      </c>
      <c r="B81" s="59"/>
      <c r="C81" s="101"/>
      <c r="D81" s="102"/>
      <c r="E81" s="60"/>
      <c r="F81" s="104"/>
      <c r="G81" s="105" t="str">
        <f t="shared" si="2"/>
        <v/>
      </c>
      <c r="H81" s="193"/>
      <c r="I81" s="61"/>
      <c r="V81" s="50"/>
    </row>
    <row r="82" spans="1:22" s="46" customFormat="1" ht="22.5" customHeight="1" thickBot="1" x14ac:dyDescent="0.6">
      <c r="B82" s="397"/>
      <c r="C82" s="398"/>
      <c r="D82" s="62" t="s">
        <v>21</v>
      </c>
      <c r="E82" s="63" t="s">
        <v>21</v>
      </c>
      <c r="F82" s="64" t="s">
        <v>21</v>
      </c>
      <c r="G82" s="106">
        <f>SUMIF(B52:B81,"&lt;&gt;"&amp;"▲助成対象外",G52:G81)</f>
        <v>0</v>
      </c>
      <c r="H82" s="151"/>
      <c r="I82" s="65"/>
      <c r="V82" s="50"/>
    </row>
    <row r="83" spans="1:22" s="46" customFormat="1" ht="22.5" customHeight="1" thickTop="1" thickBot="1" x14ac:dyDescent="0.6">
      <c r="B83" s="399"/>
      <c r="C83" s="400"/>
      <c r="D83" s="66" t="s">
        <v>21</v>
      </c>
      <c r="E83" s="67" t="s">
        <v>21</v>
      </c>
      <c r="F83" s="68" t="s">
        <v>21</v>
      </c>
      <c r="G83" s="107">
        <f>SUMIF(B52:B81,"▲助成対象外",G52:G81)</f>
        <v>0</v>
      </c>
      <c r="H83" s="152"/>
      <c r="I83" s="69"/>
      <c r="V83" s="50"/>
    </row>
    <row r="84" spans="1:22" s="46" customFormat="1" ht="27.5" customHeight="1" thickBot="1" x14ac:dyDescent="0.6">
      <c r="B84" s="381" t="s">
        <v>198</v>
      </c>
      <c r="C84" s="382"/>
      <c r="D84" s="382"/>
      <c r="E84" s="383"/>
      <c r="F84" s="187" t="s">
        <v>197</v>
      </c>
      <c r="G84" s="194"/>
      <c r="H84" s="149"/>
      <c r="V84" s="50"/>
    </row>
    <row r="86" spans="1:22" s="46" customFormat="1" ht="21" customHeight="1" x14ac:dyDescent="0.55000000000000004">
      <c r="B86" s="46" t="s">
        <v>137</v>
      </c>
      <c r="C86" s="386" t="s">
        <v>114</v>
      </c>
      <c r="D86" s="387"/>
      <c r="E86" s="387"/>
      <c r="F86" s="387"/>
      <c r="G86" s="379" t="s">
        <v>23</v>
      </c>
      <c r="H86" s="380"/>
      <c r="K86" s="54"/>
      <c r="M86" s="53"/>
      <c r="V86" s="50"/>
    </row>
    <row r="87" spans="1:22" s="46" customFormat="1" ht="48" customHeight="1" x14ac:dyDescent="0.55000000000000004">
      <c r="B87" s="108" t="s">
        <v>139</v>
      </c>
      <c r="C87" s="392"/>
      <c r="D87" s="393"/>
      <c r="E87" s="393"/>
      <c r="F87" s="393"/>
      <c r="G87" s="393"/>
      <c r="H87" s="394"/>
      <c r="V87" s="50"/>
    </row>
    <row r="88" spans="1:22" s="46" customFormat="1" ht="25.5" customHeight="1" x14ac:dyDescent="0.55000000000000004">
      <c r="A88" s="58" t="s">
        <v>15</v>
      </c>
      <c r="B88" s="384" t="s">
        <v>71</v>
      </c>
      <c r="C88" s="384" t="s">
        <v>16</v>
      </c>
      <c r="D88" s="385" t="s">
        <v>6</v>
      </c>
      <c r="E88" s="384" t="s">
        <v>72</v>
      </c>
      <c r="F88" s="388" t="s">
        <v>17</v>
      </c>
      <c r="G88" s="388" t="s">
        <v>18</v>
      </c>
      <c r="H88" s="395" t="s">
        <v>169</v>
      </c>
      <c r="I88" s="384" t="s">
        <v>19</v>
      </c>
      <c r="V88" s="50"/>
    </row>
    <row r="89" spans="1:22" s="46" customFormat="1" ht="16" customHeight="1" x14ac:dyDescent="0.55000000000000004">
      <c r="A89" s="58" t="s">
        <v>20</v>
      </c>
      <c r="B89" s="384"/>
      <c r="C89" s="384"/>
      <c r="D89" s="385"/>
      <c r="E89" s="384"/>
      <c r="F89" s="389"/>
      <c r="G89" s="389"/>
      <c r="H89" s="396"/>
      <c r="I89" s="384"/>
      <c r="V89" s="50"/>
    </row>
    <row r="90" spans="1:22" s="46" customFormat="1" ht="16.5" customHeight="1" x14ac:dyDescent="0.55000000000000004">
      <c r="A90" s="46">
        <v>61</v>
      </c>
      <c r="B90" s="59"/>
      <c r="C90" s="101"/>
      <c r="D90" s="102"/>
      <c r="E90" s="60"/>
      <c r="F90" s="104"/>
      <c r="G90" s="105" t="str">
        <f>IF(D90*F90=0,"",ROUND(D90*F90,0))</f>
        <v/>
      </c>
      <c r="H90" s="193"/>
      <c r="I90" s="61"/>
      <c r="V90" s="50"/>
    </row>
    <row r="91" spans="1:22" s="46" customFormat="1" ht="16.5" customHeight="1" x14ac:dyDescent="0.55000000000000004">
      <c r="A91" s="46">
        <v>62</v>
      </c>
      <c r="B91" s="59"/>
      <c r="C91" s="101"/>
      <c r="D91" s="102"/>
      <c r="E91" s="60"/>
      <c r="F91" s="104"/>
      <c r="G91" s="105" t="str">
        <f t="shared" ref="G91:G116" si="3">IF(D91*F91=0,"",ROUND(D91*F91,0))</f>
        <v/>
      </c>
      <c r="H91" s="193"/>
      <c r="I91" s="61"/>
      <c r="V91" s="50"/>
    </row>
    <row r="92" spans="1:22" s="46" customFormat="1" ht="16.5" customHeight="1" x14ac:dyDescent="0.55000000000000004">
      <c r="A92" s="46">
        <v>63</v>
      </c>
      <c r="B92" s="59"/>
      <c r="C92" s="101"/>
      <c r="D92" s="102"/>
      <c r="E92" s="60"/>
      <c r="F92" s="104"/>
      <c r="G92" s="105" t="str">
        <f t="shared" si="3"/>
        <v/>
      </c>
      <c r="H92" s="193"/>
      <c r="I92" s="61"/>
      <c r="V92" s="50"/>
    </row>
    <row r="93" spans="1:22" s="46" customFormat="1" ht="16.5" customHeight="1" x14ac:dyDescent="0.55000000000000004">
      <c r="A93" s="46">
        <v>64</v>
      </c>
      <c r="B93" s="59"/>
      <c r="C93" s="101"/>
      <c r="D93" s="102"/>
      <c r="E93" s="60"/>
      <c r="F93" s="104"/>
      <c r="G93" s="105" t="str">
        <f t="shared" si="3"/>
        <v/>
      </c>
      <c r="H93" s="193"/>
      <c r="I93" s="61"/>
      <c r="V93" s="50"/>
    </row>
    <row r="94" spans="1:22" s="46" customFormat="1" ht="16.5" customHeight="1" x14ac:dyDescent="0.55000000000000004">
      <c r="A94" s="46">
        <v>65</v>
      </c>
      <c r="B94" s="59"/>
      <c r="C94" s="101"/>
      <c r="D94" s="102"/>
      <c r="E94" s="60"/>
      <c r="F94" s="104"/>
      <c r="G94" s="105" t="str">
        <f t="shared" si="3"/>
        <v/>
      </c>
      <c r="H94" s="193"/>
      <c r="I94" s="61"/>
      <c r="V94" s="50"/>
    </row>
    <row r="95" spans="1:22" s="46" customFormat="1" ht="16.5" customHeight="1" x14ac:dyDescent="0.55000000000000004">
      <c r="A95" s="46">
        <v>66</v>
      </c>
      <c r="B95" s="59"/>
      <c r="C95" s="101"/>
      <c r="D95" s="102"/>
      <c r="E95" s="60"/>
      <c r="F95" s="104"/>
      <c r="G95" s="105" t="str">
        <f t="shared" si="3"/>
        <v/>
      </c>
      <c r="H95" s="193"/>
      <c r="I95" s="61"/>
      <c r="V95" s="50"/>
    </row>
    <row r="96" spans="1:22" s="46" customFormat="1" ht="16.5" customHeight="1" x14ac:dyDescent="0.55000000000000004">
      <c r="A96" s="46">
        <v>67</v>
      </c>
      <c r="B96" s="59"/>
      <c r="C96" s="101"/>
      <c r="D96" s="102"/>
      <c r="E96" s="60"/>
      <c r="F96" s="104"/>
      <c r="G96" s="105" t="str">
        <f t="shared" si="3"/>
        <v/>
      </c>
      <c r="H96" s="193"/>
      <c r="I96" s="61"/>
      <c r="V96" s="50"/>
    </row>
    <row r="97" spans="1:22" s="46" customFormat="1" ht="16.5" customHeight="1" x14ac:dyDescent="0.55000000000000004">
      <c r="A97" s="46">
        <v>68</v>
      </c>
      <c r="B97" s="59"/>
      <c r="C97" s="101"/>
      <c r="D97" s="102"/>
      <c r="E97" s="60"/>
      <c r="F97" s="104"/>
      <c r="G97" s="105" t="str">
        <f t="shared" si="3"/>
        <v/>
      </c>
      <c r="H97" s="193"/>
      <c r="I97" s="61"/>
      <c r="V97" s="50"/>
    </row>
    <row r="98" spans="1:22" s="46" customFormat="1" ht="16.5" customHeight="1" x14ac:dyDescent="0.55000000000000004">
      <c r="A98" s="46">
        <v>69</v>
      </c>
      <c r="B98" s="59"/>
      <c r="C98" s="101"/>
      <c r="D98" s="102"/>
      <c r="E98" s="60"/>
      <c r="F98" s="104"/>
      <c r="G98" s="105" t="str">
        <f t="shared" si="3"/>
        <v/>
      </c>
      <c r="H98" s="193"/>
      <c r="I98" s="61"/>
      <c r="V98" s="50"/>
    </row>
    <row r="99" spans="1:22" s="46" customFormat="1" ht="16.5" customHeight="1" x14ac:dyDescent="0.55000000000000004">
      <c r="A99" s="46">
        <v>70</v>
      </c>
      <c r="B99" s="59"/>
      <c r="C99" s="101"/>
      <c r="D99" s="102"/>
      <c r="E99" s="60"/>
      <c r="F99" s="104"/>
      <c r="G99" s="105" t="str">
        <f t="shared" si="3"/>
        <v/>
      </c>
      <c r="H99" s="193"/>
      <c r="I99" s="61"/>
      <c r="V99" s="50"/>
    </row>
    <row r="100" spans="1:22" s="46" customFormat="1" ht="16.5" customHeight="1" x14ac:dyDescent="0.55000000000000004">
      <c r="A100" s="46">
        <v>71</v>
      </c>
      <c r="B100" s="59"/>
      <c r="C100" s="101"/>
      <c r="D100" s="102"/>
      <c r="E100" s="60"/>
      <c r="F100" s="104"/>
      <c r="G100" s="105" t="str">
        <f t="shared" si="3"/>
        <v/>
      </c>
      <c r="H100" s="193"/>
      <c r="I100" s="61"/>
      <c r="V100" s="50"/>
    </row>
    <row r="101" spans="1:22" s="46" customFormat="1" ht="16.5" customHeight="1" x14ac:dyDescent="0.55000000000000004">
      <c r="A101" s="46">
        <v>72</v>
      </c>
      <c r="B101" s="59"/>
      <c r="C101" s="101"/>
      <c r="D101" s="102"/>
      <c r="E101" s="60"/>
      <c r="F101" s="104"/>
      <c r="G101" s="105" t="str">
        <f t="shared" si="3"/>
        <v/>
      </c>
      <c r="H101" s="193"/>
      <c r="I101" s="61"/>
      <c r="V101" s="50"/>
    </row>
    <row r="102" spans="1:22" s="46" customFormat="1" ht="16.5" customHeight="1" x14ac:dyDescent="0.55000000000000004">
      <c r="A102" s="46">
        <v>73</v>
      </c>
      <c r="B102" s="59"/>
      <c r="C102" s="101"/>
      <c r="D102" s="102"/>
      <c r="E102" s="60"/>
      <c r="F102" s="104"/>
      <c r="G102" s="105" t="str">
        <f t="shared" si="3"/>
        <v/>
      </c>
      <c r="H102" s="193"/>
      <c r="I102" s="61"/>
      <c r="V102" s="50"/>
    </row>
    <row r="103" spans="1:22" s="46" customFormat="1" ht="16.5" customHeight="1" x14ac:dyDescent="0.55000000000000004">
      <c r="A103" s="46">
        <v>74</v>
      </c>
      <c r="B103" s="59"/>
      <c r="C103" s="101"/>
      <c r="D103" s="102"/>
      <c r="E103" s="60"/>
      <c r="F103" s="104"/>
      <c r="G103" s="105" t="str">
        <f t="shared" si="3"/>
        <v/>
      </c>
      <c r="H103" s="193"/>
      <c r="I103" s="61"/>
      <c r="V103" s="50"/>
    </row>
    <row r="104" spans="1:22" s="46" customFormat="1" ht="16.5" customHeight="1" x14ac:dyDescent="0.55000000000000004">
      <c r="A104" s="46">
        <v>75</v>
      </c>
      <c r="B104" s="59"/>
      <c r="C104" s="101"/>
      <c r="D104" s="102"/>
      <c r="E104" s="60"/>
      <c r="F104" s="104"/>
      <c r="G104" s="105" t="str">
        <f t="shared" si="3"/>
        <v/>
      </c>
      <c r="H104" s="193"/>
      <c r="I104" s="61"/>
      <c r="V104" s="50"/>
    </row>
    <row r="105" spans="1:22" s="46" customFormat="1" ht="16.5" customHeight="1" x14ac:dyDescent="0.55000000000000004">
      <c r="A105" s="46">
        <v>76</v>
      </c>
      <c r="B105" s="59"/>
      <c r="C105" s="101"/>
      <c r="D105" s="102"/>
      <c r="E105" s="60"/>
      <c r="F105" s="104"/>
      <c r="G105" s="105" t="str">
        <f t="shared" si="3"/>
        <v/>
      </c>
      <c r="H105" s="193"/>
      <c r="I105" s="61"/>
      <c r="V105" s="50"/>
    </row>
    <row r="106" spans="1:22" s="46" customFormat="1" ht="16.5" customHeight="1" x14ac:dyDescent="0.55000000000000004">
      <c r="A106" s="46">
        <v>77</v>
      </c>
      <c r="B106" s="59"/>
      <c r="C106" s="101"/>
      <c r="D106" s="102"/>
      <c r="E106" s="60"/>
      <c r="F106" s="104"/>
      <c r="G106" s="105" t="str">
        <f t="shared" si="3"/>
        <v/>
      </c>
      <c r="H106" s="193"/>
      <c r="I106" s="61"/>
      <c r="V106" s="50"/>
    </row>
    <row r="107" spans="1:22" s="46" customFormat="1" ht="16.5" customHeight="1" x14ac:dyDescent="0.55000000000000004">
      <c r="A107" s="46">
        <v>78</v>
      </c>
      <c r="B107" s="59"/>
      <c r="C107" s="101"/>
      <c r="D107" s="102"/>
      <c r="E107" s="60"/>
      <c r="F107" s="104"/>
      <c r="G107" s="105" t="str">
        <f t="shared" si="3"/>
        <v/>
      </c>
      <c r="H107" s="193"/>
      <c r="I107" s="61"/>
      <c r="V107" s="50"/>
    </row>
    <row r="108" spans="1:22" s="46" customFormat="1" ht="16.5" customHeight="1" x14ac:dyDescent="0.55000000000000004">
      <c r="A108" s="46">
        <v>79</v>
      </c>
      <c r="B108" s="59"/>
      <c r="C108" s="101"/>
      <c r="D108" s="102"/>
      <c r="E108" s="60"/>
      <c r="F108" s="104"/>
      <c r="G108" s="105" t="str">
        <f t="shared" si="3"/>
        <v/>
      </c>
      <c r="H108" s="193"/>
      <c r="I108" s="61"/>
      <c r="V108" s="50"/>
    </row>
    <row r="109" spans="1:22" s="46" customFormat="1" ht="16.5" customHeight="1" x14ac:dyDescent="0.55000000000000004">
      <c r="A109" s="46">
        <v>80</v>
      </c>
      <c r="B109" s="59"/>
      <c r="C109" s="101"/>
      <c r="D109" s="102"/>
      <c r="E109" s="60"/>
      <c r="F109" s="104"/>
      <c r="G109" s="105" t="str">
        <f t="shared" si="3"/>
        <v/>
      </c>
      <c r="H109" s="193"/>
      <c r="I109" s="61"/>
      <c r="V109" s="50"/>
    </row>
    <row r="110" spans="1:22" s="46" customFormat="1" ht="16.5" customHeight="1" x14ac:dyDescent="0.55000000000000004">
      <c r="A110" s="46">
        <v>81</v>
      </c>
      <c r="B110" s="59"/>
      <c r="C110" s="101"/>
      <c r="D110" s="102"/>
      <c r="E110" s="60"/>
      <c r="F110" s="104"/>
      <c r="G110" s="105" t="str">
        <f t="shared" si="3"/>
        <v/>
      </c>
      <c r="H110" s="193"/>
      <c r="I110" s="61"/>
      <c r="V110" s="50"/>
    </row>
    <row r="111" spans="1:22" s="46" customFormat="1" ht="16.5" customHeight="1" x14ac:dyDescent="0.55000000000000004">
      <c r="A111" s="46">
        <v>82</v>
      </c>
      <c r="B111" s="59"/>
      <c r="C111" s="101"/>
      <c r="D111" s="102"/>
      <c r="E111" s="60"/>
      <c r="F111" s="104"/>
      <c r="G111" s="105" t="str">
        <f t="shared" si="3"/>
        <v/>
      </c>
      <c r="H111" s="193"/>
      <c r="I111" s="61"/>
      <c r="V111" s="50"/>
    </row>
    <row r="112" spans="1:22" s="46" customFormat="1" ht="16.5" customHeight="1" x14ac:dyDescent="0.55000000000000004">
      <c r="A112" s="46">
        <v>83</v>
      </c>
      <c r="B112" s="59"/>
      <c r="C112" s="101"/>
      <c r="D112" s="102"/>
      <c r="E112" s="60"/>
      <c r="F112" s="104"/>
      <c r="G112" s="105" t="str">
        <f t="shared" si="3"/>
        <v/>
      </c>
      <c r="H112" s="193"/>
      <c r="I112" s="61"/>
      <c r="V112" s="50"/>
    </row>
    <row r="113" spans="1:22" s="46" customFormat="1" ht="16.5" customHeight="1" x14ac:dyDescent="0.55000000000000004">
      <c r="A113" s="46">
        <v>84</v>
      </c>
      <c r="B113" s="59"/>
      <c r="C113" s="101"/>
      <c r="D113" s="102"/>
      <c r="E113" s="60"/>
      <c r="F113" s="104"/>
      <c r="G113" s="105" t="str">
        <f t="shared" si="3"/>
        <v/>
      </c>
      <c r="H113" s="193"/>
      <c r="I113" s="61"/>
      <c r="V113" s="50"/>
    </row>
    <row r="114" spans="1:22" s="46" customFormat="1" ht="16.5" customHeight="1" x14ac:dyDescent="0.55000000000000004">
      <c r="A114" s="46">
        <v>85</v>
      </c>
      <c r="B114" s="59"/>
      <c r="C114" s="101"/>
      <c r="D114" s="102"/>
      <c r="E114" s="60"/>
      <c r="F114" s="104"/>
      <c r="G114" s="105" t="str">
        <f t="shared" si="3"/>
        <v/>
      </c>
      <c r="H114" s="193"/>
      <c r="I114" s="61"/>
      <c r="V114" s="50"/>
    </row>
    <row r="115" spans="1:22" s="46" customFormat="1" ht="16.5" customHeight="1" x14ac:dyDescent="0.55000000000000004">
      <c r="A115" s="46">
        <v>86</v>
      </c>
      <c r="B115" s="59"/>
      <c r="C115" s="101"/>
      <c r="D115" s="102"/>
      <c r="E115" s="60"/>
      <c r="F115" s="104"/>
      <c r="G115" s="105" t="str">
        <f t="shared" si="3"/>
        <v/>
      </c>
      <c r="H115" s="193"/>
      <c r="I115" s="61"/>
      <c r="V115" s="50"/>
    </row>
    <row r="116" spans="1:22" s="46" customFormat="1" ht="16.5" customHeight="1" x14ac:dyDescent="0.55000000000000004">
      <c r="A116" s="46">
        <v>87</v>
      </c>
      <c r="B116" s="59"/>
      <c r="C116" s="101"/>
      <c r="D116" s="102"/>
      <c r="E116" s="60"/>
      <c r="F116" s="104"/>
      <c r="G116" s="105" t="str">
        <f t="shared" si="3"/>
        <v/>
      </c>
      <c r="H116" s="193"/>
      <c r="I116" s="61"/>
      <c r="V116" s="50"/>
    </row>
    <row r="117" spans="1:22" s="46" customFormat="1" ht="16.5" customHeight="1" x14ac:dyDescent="0.55000000000000004">
      <c r="A117" s="46">
        <v>88</v>
      </c>
      <c r="B117" s="59"/>
      <c r="C117" s="101"/>
      <c r="D117" s="102"/>
      <c r="E117" s="60"/>
      <c r="F117" s="104"/>
      <c r="G117" s="105" t="str">
        <f>IF(D117*F117=0,"",ROUND(D117*F117,0))</f>
        <v/>
      </c>
      <c r="H117" s="193"/>
      <c r="I117" s="61"/>
      <c r="V117" s="50"/>
    </row>
    <row r="118" spans="1:22" s="46" customFormat="1" ht="16.5" customHeight="1" x14ac:dyDescent="0.55000000000000004">
      <c r="A118" s="46">
        <v>89</v>
      </c>
      <c r="B118" s="59"/>
      <c r="C118" s="101"/>
      <c r="D118" s="102"/>
      <c r="E118" s="60"/>
      <c r="F118" s="104"/>
      <c r="G118" s="105" t="str">
        <f t="shared" ref="G118:G119" si="4">IF(D118*F118=0,"",ROUND(D118*F118,0))</f>
        <v/>
      </c>
      <c r="H118" s="193"/>
      <c r="I118" s="61"/>
      <c r="V118" s="50"/>
    </row>
    <row r="119" spans="1:22" s="46" customFormat="1" ht="16.5" customHeight="1" thickBot="1" x14ac:dyDescent="0.6">
      <c r="A119" s="46">
        <v>90</v>
      </c>
      <c r="B119" s="59"/>
      <c r="C119" s="101"/>
      <c r="D119" s="102"/>
      <c r="E119" s="60"/>
      <c r="F119" s="104"/>
      <c r="G119" s="105" t="str">
        <f t="shared" si="4"/>
        <v/>
      </c>
      <c r="H119" s="193"/>
      <c r="I119" s="61"/>
      <c r="V119" s="50"/>
    </row>
    <row r="120" spans="1:22" s="46" customFormat="1" ht="22.5" customHeight="1" thickBot="1" x14ac:dyDescent="0.6">
      <c r="B120" s="397"/>
      <c r="C120" s="398"/>
      <c r="D120" s="62" t="s">
        <v>21</v>
      </c>
      <c r="E120" s="63" t="s">
        <v>21</v>
      </c>
      <c r="F120" s="64" t="s">
        <v>21</v>
      </c>
      <c r="G120" s="106">
        <f>SUMIF(B90:B119,"&lt;&gt;"&amp;"▲助成対象外",G90:G119)</f>
        <v>0</v>
      </c>
      <c r="H120" s="151"/>
      <c r="I120" s="65"/>
      <c r="V120" s="50"/>
    </row>
    <row r="121" spans="1:22" s="46" customFormat="1" ht="22.5" customHeight="1" thickTop="1" thickBot="1" x14ac:dyDescent="0.6">
      <c r="B121" s="399"/>
      <c r="C121" s="400"/>
      <c r="D121" s="66" t="s">
        <v>21</v>
      </c>
      <c r="E121" s="67" t="s">
        <v>21</v>
      </c>
      <c r="F121" s="68" t="s">
        <v>21</v>
      </c>
      <c r="G121" s="107">
        <f>SUMIF(B90:B119,"▲助成対象外",G90:G119)</f>
        <v>0</v>
      </c>
      <c r="H121" s="152"/>
      <c r="I121" s="69"/>
      <c r="V121" s="50"/>
    </row>
    <row r="122" spans="1:22" s="46" customFormat="1" ht="25" customHeight="1" thickBot="1" x14ac:dyDescent="0.6">
      <c r="B122" s="381" t="s">
        <v>198</v>
      </c>
      <c r="C122" s="382"/>
      <c r="D122" s="382"/>
      <c r="E122" s="383"/>
      <c r="F122" s="187" t="s">
        <v>197</v>
      </c>
      <c r="G122" s="194"/>
      <c r="H122" s="149"/>
      <c r="V122" s="50"/>
    </row>
    <row r="124" spans="1:22" s="46" customFormat="1" ht="20.25" customHeight="1" x14ac:dyDescent="0.55000000000000004">
      <c r="B124" s="46" t="s">
        <v>140</v>
      </c>
      <c r="C124" s="386" t="s">
        <v>114</v>
      </c>
      <c r="D124" s="387"/>
      <c r="E124" s="387"/>
      <c r="F124" s="387"/>
      <c r="G124" s="379" t="s">
        <v>24</v>
      </c>
      <c r="H124" s="380"/>
      <c r="K124" s="54"/>
      <c r="V124" s="50"/>
    </row>
    <row r="125" spans="1:22" s="46" customFormat="1" ht="48" customHeight="1" x14ac:dyDescent="0.55000000000000004">
      <c r="B125" s="108" t="s">
        <v>139</v>
      </c>
      <c r="C125" s="392"/>
      <c r="D125" s="393"/>
      <c r="E125" s="393"/>
      <c r="F125" s="393"/>
      <c r="G125" s="393"/>
      <c r="H125" s="394"/>
      <c r="V125" s="50"/>
    </row>
    <row r="126" spans="1:22" s="46" customFormat="1" ht="20" customHeight="1" x14ac:dyDescent="0.55000000000000004">
      <c r="A126" s="58" t="s">
        <v>15</v>
      </c>
      <c r="B126" s="384" t="s">
        <v>71</v>
      </c>
      <c r="C126" s="384" t="s">
        <v>16</v>
      </c>
      <c r="D126" s="385" t="s">
        <v>6</v>
      </c>
      <c r="E126" s="384" t="s">
        <v>72</v>
      </c>
      <c r="F126" s="388" t="s">
        <v>17</v>
      </c>
      <c r="G126" s="388" t="s">
        <v>18</v>
      </c>
      <c r="H126" s="395" t="s">
        <v>169</v>
      </c>
      <c r="I126" s="384" t="s">
        <v>19</v>
      </c>
      <c r="V126" s="50"/>
    </row>
    <row r="127" spans="1:22" s="46" customFormat="1" ht="20" customHeight="1" x14ac:dyDescent="0.55000000000000004">
      <c r="A127" s="58" t="s">
        <v>20</v>
      </c>
      <c r="B127" s="384"/>
      <c r="C127" s="384"/>
      <c r="D127" s="385"/>
      <c r="E127" s="384"/>
      <c r="F127" s="389"/>
      <c r="G127" s="389"/>
      <c r="H127" s="396"/>
      <c r="I127" s="384"/>
      <c r="V127" s="50"/>
    </row>
    <row r="128" spans="1:22" s="46" customFormat="1" ht="16.5" customHeight="1" x14ac:dyDescent="0.55000000000000004">
      <c r="A128" s="46">
        <v>91</v>
      </c>
      <c r="B128" s="59"/>
      <c r="C128" s="101"/>
      <c r="D128" s="102"/>
      <c r="E128" s="60"/>
      <c r="F128" s="104"/>
      <c r="G128" s="105" t="str">
        <f>IF(D128*F128=0,"",ROUND(D128*F128,0))</f>
        <v/>
      </c>
      <c r="H128" s="193"/>
      <c r="I128" s="61"/>
      <c r="V128" s="50"/>
    </row>
    <row r="129" spans="1:22" s="46" customFormat="1" ht="16.5" customHeight="1" x14ac:dyDescent="0.55000000000000004">
      <c r="A129" s="46">
        <v>92</v>
      </c>
      <c r="B129" s="59"/>
      <c r="C129" s="101"/>
      <c r="D129" s="102"/>
      <c r="E129" s="60"/>
      <c r="F129" s="104"/>
      <c r="G129" s="105" t="str">
        <f t="shared" ref="G129:G154" si="5">IF(D129*F129=0,"",ROUND(D129*F129,0))</f>
        <v/>
      </c>
      <c r="H129" s="193"/>
      <c r="I129" s="61"/>
      <c r="V129" s="50"/>
    </row>
    <row r="130" spans="1:22" s="46" customFormat="1" ht="16.5" customHeight="1" x14ac:dyDescent="0.55000000000000004">
      <c r="A130" s="46">
        <v>93</v>
      </c>
      <c r="B130" s="59"/>
      <c r="C130" s="101"/>
      <c r="D130" s="102"/>
      <c r="E130" s="60"/>
      <c r="F130" s="104"/>
      <c r="G130" s="105" t="str">
        <f t="shared" si="5"/>
        <v/>
      </c>
      <c r="H130" s="193"/>
      <c r="I130" s="61"/>
      <c r="V130" s="50"/>
    </row>
    <row r="131" spans="1:22" s="46" customFormat="1" ht="16.5" customHeight="1" x14ac:dyDescent="0.55000000000000004">
      <c r="A131" s="46">
        <v>94</v>
      </c>
      <c r="B131" s="59"/>
      <c r="C131" s="101"/>
      <c r="D131" s="102"/>
      <c r="E131" s="60"/>
      <c r="F131" s="104"/>
      <c r="G131" s="105" t="str">
        <f t="shared" si="5"/>
        <v/>
      </c>
      <c r="H131" s="193"/>
      <c r="I131" s="61"/>
      <c r="V131" s="50"/>
    </row>
    <row r="132" spans="1:22" s="46" customFormat="1" ht="16.5" customHeight="1" x14ac:dyDescent="0.55000000000000004">
      <c r="A132" s="46">
        <v>95</v>
      </c>
      <c r="B132" s="59"/>
      <c r="C132" s="101"/>
      <c r="D132" s="102"/>
      <c r="E132" s="60"/>
      <c r="F132" s="104"/>
      <c r="G132" s="105" t="str">
        <f t="shared" si="5"/>
        <v/>
      </c>
      <c r="H132" s="193"/>
      <c r="I132" s="61"/>
      <c r="V132" s="50"/>
    </row>
    <row r="133" spans="1:22" s="46" customFormat="1" ht="16.5" customHeight="1" x14ac:dyDescent="0.55000000000000004">
      <c r="A133" s="46">
        <v>96</v>
      </c>
      <c r="B133" s="59"/>
      <c r="C133" s="101"/>
      <c r="D133" s="102"/>
      <c r="E133" s="60"/>
      <c r="F133" s="104"/>
      <c r="G133" s="105" t="str">
        <f t="shared" si="5"/>
        <v/>
      </c>
      <c r="H133" s="193"/>
      <c r="I133" s="61"/>
      <c r="V133" s="50"/>
    </row>
    <row r="134" spans="1:22" s="46" customFormat="1" ht="16.5" customHeight="1" x14ac:dyDescent="0.55000000000000004">
      <c r="A134" s="46">
        <v>97</v>
      </c>
      <c r="B134" s="59"/>
      <c r="C134" s="101"/>
      <c r="D134" s="102"/>
      <c r="E134" s="60"/>
      <c r="F134" s="104"/>
      <c r="G134" s="105" t="str">
        <f t="shared" si="5"/>
        <v/>
      </c>
      <c r="H134" s="193"/>
      <c r="I134" s="61"/>
      <c r="V134" s="50"/>
    </row>
    <row r="135" spans="1:22" s="46" customFormat="1" ht="16.5" customHeight="1" x14ac:dyDescent="0.55000000000000004">
      <c r="A135" s="46">
        <v>98</v>
      </c>
      <c r="B135" s="59"/>
      <c r="C135" s="101"/>
      <c r="D135" s="102"/>
      <c r="E135" s="60"/>
      <c r="F135" s="104"/>
      <c r="G135" s="105" t="str">
        <f t="shared" si="5"/>
        <v/>
      </c>
      <c r="H135" s="193"/>
      <c r="I135" s="61"/>
      <c r="V135" s="50"/>
    </row>
    <row r="136" spans="1:22" s="46" customFormat="1" ht="16.5" customHeight="1" x14ac:dyDescent="0.55000000000000004">
      <c r="A136" s="46">
        <v>99</v>
      </c>
      <c r="B136" s="59"/>
      <c r="C136" s="101"/>
      <c r="D136" s="102"/>
      <c r="E136" s="60"/>
      <c r="F136" s="104"/>
      <c r="G136" s="105" t="str">
        <f t="shared" si="5"/>
        <v/>
      </c>
      <c r="H136" s="193"/>
      <c r="I136" s="61"/>
      <c r="V136" s="50"/>
    </row>
    <row r="137" spans="1:22" s="46" customFormat="1" ht="16.5" customHeight="1" x14ac:dyDescent="0.55000000000000004">
      <c r="A137" s="46">
        <v>100</v>
      </c>
      <c r="B137" s="59"/>
      <c r="C137" s="101"/>
      <c r="D137" s="102"/>
      <c r="E137" s="60"/>
      <c r="F137" s="104"/>
      <c r="G137" s="105" t="str">
        <f t="shared" si="5"/>
        <v/>
      </c>
      <c r="H137" s="193"/>
      <c r="I137" s="61"/>
      <c r="V137" s="50"/>
    </row>
    <row r="138" spans="1:22" s="46" customFormat="1" ht="16.5" customHeight="1" x14ac:dyDescent="0.55000000000000004">
      <c r="A138" s="46">
        <v>101</v>
      </c>
      <c r="B138" s="59"/>
      <c r="C138" s="101"/>
      <c r="D138" s="102"/>
      <c r="E138" s="60"/>
      <c r="F138" s="104"/>
      <c r="G138" s="105" t="str">
        <f t="shared" si="5"/>
        <v/>
      </c>
      <c r="H138" s="193"/>
      <c r="I138" s="61"/>
      <c r="V138" s="50"/>
    </row>
    <row r="139" spans="1:22" s="46" customFormat="1" ht="16.5" customHeight="1" x14ac:dyDescent="0.55000000000000004">
      <c r="A139" s="46">
        <v>102</v>
      </c>
      <c r="B139" s="59"/>
      <c r="C139" s="101"/>
      <c r="D139" s="102"/>
      <c r="E139" s="60"/>
      <c r="F139" s="104"/>
      <c r="G139" s="105" t="str">
        <f t="shared" si="5"/>
        <v/>
      </c>
      <c r="H139" s="193"/>
      <c r="I139" s="61"/>
      <c r="V139" s="50"/>
    </row>
    <row r="140" spans="1:22" s="46" customFormat="1" ht="16.5" customHeight="1" x14ac:dyDescent="0.55000000000000004">
      <c r="A140" s="46">
        <v>103</v>
      </c>
      <c r="B140" s="59"/>
      <c r="C140" s="101"/>
      <c r="D140" s="102"/>
      <c r="E140" s="60"/>
      <c r="F140" s="104"/>
      <c r="G140" s="105" t="str">
        <f t="shared" si="5"/>
        <v/>
      </c>
      <c r="H140" s="193"/>
      <c r="I140" s="61"/>
      <c r="V140" s="50"/>
    </row>
    <row r="141" spans="1:22" s="46" customFormat="1" ht="16.5" customHeight="1" x14ac:dyDescent="0.55000000000000004">
      <c r="A141" s="46">
        <v>104</v>
      </c>
      <c r="B141" s="59"/>
      <c r="C141" s="101"/>
      <c r="D141" s="102"/>
      <c r="E141" s="60"/>
      <c r="F141" s="104"/>
      <c r="G141" s="105" t="str">
        <f t="shared" si="5"/>
        <v/>
      </c>
      <c r="H141" s="193"/>
      <c r="I141" s="61"/>
      <c r="V141" s="50"/>
    </row>
    <row r="142" spans="1:22" s="46" customFormat="1" ht="16.5" customHeight="1" x14ac:dyDescent="0.55000000000000004">
      <c r="A142" s="46">
        <v>105</v>
      </c>
      <c r="B142" s="59"/>
      <c r="C142" s="101"/>
      <c r="D142" s="102"/>
      <c r="E142" s="60"/>
      <c r="F142" s="104"/>
      <c r="G142" s="105" t="str">
        <f t="shared" si="5"/>
        <v/>
      </c>
      <c r="H142" s="193"/>
      <c r="I142" s="61"/>
      <c r="V142" s="50"/>
    </row>
    <row r="143" spans="1:22" s="46" customFormat="1" ht="16.5" customHeight="1" x14ac:dyDescent="0.55000000000000004">
      <c r="A143" s="46">
        <v>106</v>
      </c>
      <c r="B143" s="59"/>
      <c r="C143" s="101"/>
      <c r="D143" s="102"/>
      <c r="E143" s="60"/>
      <c r="F143" s="104"/>
      <c r="G143" s="105" t="str">
        <f t="shared" si="5"/>
        <v/>
      </c>
      <c r="H143" s="193"/>
      <c r="I143" s="61"/>
      <c r="V143" s="50"/>
    </row>
    <row r="144" spans="1:22" s="46" customFormat="1" ht="16.5" customHeight="1" x14ac:dyDescent="0.55000000000000004">
      <c r="A144" s="46">
        <v>107</v>
      </c>
      <c r="B144" s="59"/>
      <c r="C144" s="101"/>
      <c r="D144" s="102"/>
      <c r="E144" s="60"/>
      <c r="F144" s="104"/>
      <c r="G144" s="105" t="str">
        <f t="shared" si="5"/>
        <v/>
      </c>
      <c r="H144" s="193"/>
      <c r="I144" s="61"/>
      <c r="V144" s="50"/>
    </row>
    <row r="145" spans="1:22" s="46" customFormat="1" ht="16.5" customHeight="1" x14ac:dyDescent="0.55000000000000004">
      <c r="A145" s="46">
        <v>108</v>
      </c>
      <c r="B145" s="59"/>
      <c r="C145" s="101"/>
      <c r="D145" s="102"/>
      <c r="E145" s="60"/>
      <c r="F145" s="104"/>
      <c r="G145" s="105" t="str">
        <f t="shared" si="5"/>
        <v/>
      </c>
      <c r="H145" s="193"/>
      <c r="I145" s="61"/>
      <c r="V145" s="50"/>
    </row>
    <row r="146" spans="1:22" s="46" customFormat="1" ht="16.5" customHeight="1" x14ac:dyDescent="0.55000000000000004">
      <c r="A146" s="46">
        <v>109</v>
      </c>
      <c r="B146" s="59"/>
      <c r="C146" s="101"/>
      <c r="D146" s="102"/>
      <c r="E146" s="60"/>
      <c r="F146" s="104"/>
      <c r="G146" s="105" t="str">
        <f t="shared" si="5"/>
        <v/>
      </c>
      <c r="H146" s="193"/>
      <c r="I146" s="61"/>
      <c r="V146" s="50"/>
    </row>
    <row r="147" spans="1:22" s="46" customFormat="1" ht="16.5" customHeight="1" x14ac:dyDescent="0.55000000000000004">
      <c r="A147" s="46">
        <v>110</v>
      </c>
      <c r="B147" s="59"/>
      <c r="C147" s="101"/>
      <c r="D147" s="102"/>
      <c r="E147" s="60"/>
      <c r="F147" s="104"/>
      <c r="G147" s="105" t="str">
        <f t="shared" si="5"/>
        <v/>
      </c>
      <c r="H147" s="193"/>
      <c r="I147" s="61"/>
      <c r="V147" s="50"/>
    </row>
    <row r="148" spans="1:22" s="46" customFormat="1" ht="16.5" customHeight="1" x14ac:dyDescent="0.55000000000000004">
      <c r="A148" s="46">
        <v>111</v>
      </c>
      <c r="B148" s="59"/>
      <c r="C148" s="101"/>
      <c r="D148" s="102"/>
      <c r="E148" s="60"/>
      <c r="F148" s="104"/>
      <c r="G148" s="105" t="str">
        <f t="shared" si="5"/>
        <v/>
      </c>
      <c r="H148" s="193"/>
      <c r="I148" s="61"/>
      <c r="V148" s="50"/>
    </row>
    <row r="149" spans="1:22" s="46" customFormat="1" ht="16.5" customHeight="1" x14ac:dyDescent="0.55000000000000004">
      <c r="A149" s="46">
        <v>112</v>
      </c>
      <c r="B149" s="59"/>
      <c r="C149" s="101"/>
      <c r="D149" s="102"/>
      <c r="E149" s="60"/>
      <c r="F149" s="104"/>
      <c r="G149" s="105" t="str">
        <f t="shared" si="5"/>
        <v/>
      </c>
      <c r="H149" s="193"/>
      <c r="I149" s="61"/>
      <c r="V149" s="50"/>
    </row>
    <row r="150" spans="1:22" s="46" customFormat="1" ht="16.5" customHeight="1" x14ac:dyDescent="0.55000000000000004">
      <c r="A150" s="46">
        <v>113</v>
      </c>
      <c r="B150" s="59"/>
      <c r="C150" s="101"/>
      <c r="D150" s="102"/>
      <c r="E150" s="60"/>
      <c r="F150" s="104"/>
      <c r="G150" s="105" t="str">
        <f t="shared" si="5"/>
        <v/>
      </c>
      <c r="H150" s="193"/>
      <c r="I150" s="61"/>
      <c r="V150" s="50"/>
    </row>
    <row r="151" spans="1:22" s="46" customFormat="1" ht="16.5" customHeight="1" x14ac:dyDescent="0.55000000000000004">
      <c r="A151" s="46">
        <v>114</v>
      </c>
      <c r="B151" s="59"/>
      <c r="C151" s="101"/>
      <c r="D151" s="102"/>
      <c r="E151" s="60"/>
      <c r="F151" s="104"/>
      <c r="G151" s="105" t="str">
        <f t="shared" si="5"/>
        <v/>
      </c>
      <c r="H151" s="193"/>
      <c r="I151" s="61"/>
      <c r="V151" s="50"/>
    </row>
    <row r="152" spans="1:22" s="46" customFormat="1" ht="16.5" customHeight="1" x14ac:dyDescent="0.55000000000000004">
      <c r="A152" s="46">
        <v>115</v>
      </c>
      <c r="B152" s="59"/>
      <c r="C152" s="101"/>
      <c r="D152" s="102"/>
      <c r="E152" s="60"/>
      <c r="F152" s="104"/>
      <c r="G152" s="105" t="str">
        <f t="shared" si="5"/>
        <v/>
      </c>
      <c r="H152" s="193"/>
      <c r="I152" s="61"/>
      <c r="V152" s="50"/>
    </row>
    <row r="153" spans="1:22" s="46" customFormat="1" ht="16.5" customHeight="1" x14ac:dyDescent="0.55000000000000004">
      <c r="A153" s="46">
        <v>116</v>
      </c>
      <c r="B153" s="59"/>
      <c r="C153" s="101"/>
      <c r="D153" s="102"/>
      <c r="E153" s="60"/>
      <c r="F153" s="104"/>
      <c r="G153" s="105" t="str">
        <f t="shared" si="5"/>
        <v/>
      </c>
      <c r="H153" s="193"/>
      <c r="I153" s="61"/>
      <c r="V153" s="50"/>
    </row>
    <row r="154" spans="1:22" s="46" customFormat="1" ht="16.5" customHeight="1" x14ac:dyDescent="0.55000000000000004">
      <c r="A154" s="46">
        <v>117</v>
      </c>
      <c r="B154" s="59"/>
      <c r="C154" s="101"/>
      <c r="D154" s="102"/>
      <c r="E154" s="60"/>
      <c r="F154" s="104"/>
      <c r="G154" s="105" t="str">
        <f t="shared" si="5"/>
        <v/>
      </c>
      <c r="H154" s="193"/>
      <c r="I154" s="61"/>
      <c r="V154" s="50"/>
    </row>
    <row r="155" spans="1:22" s="46" customFormat="1" ht="16.5" customHeight="1" x14ac:dyDescent="0.55000000000000004">
      <c r="A155" s="46">
        <v>118</v>
      </c>
      <c r="B155" s="59"/>
      <c r="C155" s="101"/>
      <c r="D155" s="102"/>
      <c r="E155" s="60"/>
      <c r="F155" s="104"/>
      <c r="G155" s="105" t="str">
        <f>IF(D155*F155=0,"",ROUND(D155*F155,0))</f>
        <v/>
      </c>
      <c r="H155" s="193"/>
      <c r="I155" s="61"/>
      <c r="V155" s="50"/>
    </row>
    <row r="156" spans="1:22" s="46" customFormat="1" ht="16.5" customHeight="1" x14ac:dyDescent="0.55000000000000004">
      <c r="A156" s="46">
        <v>119</v>
      </c>
      <c r="B156" s="59"/>
      <c r="C156" s="101"/>
      <c r="D156" s="102"/>
      <c r="E156" s="60"/>
      <c r="F156" s="104"/>
      <c r="G156" s="105" t="str">
        <f t="shared" ref="G156:G157" si="6">IF(D156*F156=0,"",ROUND(D156*F156,0))</f>
        <v/>
      </c>
      <c r="H156" s="193"/>
      <c r="I156" s="61"/>
      <c r="V156" s="50"/>
    </row>
    <row r="157" spans="1:22" s="46" customFormat="1" ht="16.5" customHeight="1" thickBot="1" x14ac:dyDescent="0.6">
      <c r="A157" s="46">
        <v>120</v>
      </c>
      <c r="B157" s="59"/>
      <c r="C157" s="101"/>
      <c r="D157" s="102"/>
      <c r="E157" s="60"/>
      <c r="F157" s="104"/>
      <c r="G157" s="105" t="str">
        <f t="shared" si="6"/>
        <v/>
      </c>
      <c r="H157" s="193"/>
      <c r="I157" s="61"/>
      <c r="V157" s="50"/>
    </row>
    <row r="158" spans="1:22" s="46" customFormat="1" ht="22.5" customHeight="1" thickBot="1" x14ac:dyDescent="0.6">
      <c r="B158" s="397"/>
      <c r="C158" s="398"/>
      <c r="D158" s="62" t="s">
        <v>21</v>
      </c>
      <c r="E158" s="63" t="s">
        <v>21</v>
      </c>
      <c r="F158" s="64" t="s">
        <v>21</v>
      </c>
      <c r="G158" s="106">
        <f>SUMIF(B128:B157,"&lt;&gt;"&amp;"▲助成対象外",G128:G157)</f>
        <v>0</v>
      </c>
      <c r="H158" s="151"/>
      <c r="I158" s="65"/>
      <c r="V158" s="50"/>
    </row>
    <row r="159" spans="1:22" s="46" customFormat="1" ht="22.5" customHeight="1" thickTop="1" thickBot="1" x14ac:dyDescent="0.6">
      <c r="B159" s="399"/>
      <c r="C159" s="400"/>
      <c r="D159" s="66" t="s">
        <v>21</v>
      </c>
      <c r="E159" s="67" t="s">
        <v>21</v>
      </c>
      <c r="F159" s="68" t="s">
        <v>21</v>
      </c>
      <c r="G159" s="107">
        <f>SUMIF(B128:B157,"▲助成対象外",G128:G157)</f>
        <v>0</v>
      </c>
      <c r="H159" s="152"/>
      <c r="I159" s="69"/>
      <c r="V159" s="50"/>
    </row>
    <row r="160" spans="1:22" s="46" customFormat="1" ht="21.5" customHeight="1" thickBot="1" x14ac:dyDescent="0.6">
      <c r="B160" s="381" t="s">
        <v>198</v>
      </c>
      <c r="C160" s="382"/>
      <c r="D160" s="382"/>
      <c r="E160" s="383"/>
      <c r="F160" s="187" t="s">
        <v>197</v>
      </c>
      <c r="G160" s="194"/>
      <c r="H160" s="149"/>
      <c r="V160" s="50"/>
    </row>
    <row r="162" spans="1:22" s="46" customFormat="1" ht="21" customHeight="1" x14ac:dyDescent="0.55000000000000004">
      <c r="B162" s="46" t="s">
        <v>141</v>
      </c>
      <c r="C162" s="386" t="s">
        <v>114</v>
      </c>
      <c r="D162" s="387"/>
      <c r="E162" s="387"/>
      <c r="F162" s="387"/>
      <c r="G162" s="379" t="s">
        <v>25</v>
      </c>
      <c r="H162" s="380"/>
      <c r="K162" s="54"/>
      <c r="V162" s="50"/>
    </row>
    <row r="163" spans="1:22" s="46" customFormat="1" ht="48" customHeight="1" x14ac:dyDescent="0.55000000000000004">
      <c r="B163" s="108" t="s">
        <v>139</v>
      </c>
      <c r="C163" s="392"/>
      <c r="D163" s="393"/>
      <c r="E163" s="393"/>
      <c r="F163" s="393"/>
      <c r="G163" s="393"/>
      <c r="H163" s="394"/>
      <c r="V163" s="50"/>
    </row>
    <row r="164" spans="1:22" s="46" customFormat="1" ht="18.5" customHeight="1" x14ac:dyDescent="0.55000000000000004">
      <c r="A164" s="58" t="s">
        <v>15</v>
      </c>
      <c r="B164" s="384" t="s">
        <v>71</v>
      </c>
      <c r="C164" s="384" t="s">
        <v>16</v>
      </c>
      <c r="D164" s="385" t="s">
        <v>6</v>
      </c>
      <c r="E164" s="384" t="s">
        <v>72</v>
      </c>
      <c r="F164" s="388" t="s">
        <v>17</v>
      </c>
      <c r="G164" s="388" t="s">
        <v>18</v>
      </c>
      <c r="H164" s="395" t="s">
        <v>169</v>
      </c>
      <c r="I164" s="384" t="s">
        <v>19</v>
      </c>
      <c r="V164" s="50"/>
    </row>
    <row r="165" spans="1:22" s="46" customFormat="1" ht="18.5" customHeight="1" x14ac:dyDescent="0.55000000000000004">
      <c r="A165" s="58" t="s">
        <v>20</v>
      </c>
      <c r="B165" s="384"/>
      <c r="C165" s="384"/>
      <c r="D165" s="385"/>
      <c r="E165" s="384"/>
      <c r="F165" s="389"/>
      <c r="G165" s="389"/>
      <c r="H165" s="396"/>
      <c r="I165" s="384"/>
      <c r="V165" s="50"/>
    </row>
    <row r="166" spans="1:22" s="46" customFormat="1" ht="16.5" customHeight="1" x14ac:dyDescent="0.55000000000000004">
      <c r="A166" s="46">
        <v>121</v>
      </c>
      <c r="B166" s="59"/>
      <c r="C166" s="101"/>
      <c r="D166" s="102"/>
      <c r="E166" s="60"/>
      <c r="F166" s="104"/>
      <c r="G166" s="105" t="str">
        <f>IF(D166*F166=0,"",ROUND(D166*F166,0))</f>
        <v/>
      </c>
      <c r="H166" s="193"/>
      <c r="I166" s="61"/>
      <c r="V166" s="50"/>
    </row>
    <row r="167" spans="1:22" s="46" customFormat="1" ht="16.5" customHeight="1" x14ac:dyDescent="0.55000000000000004">
      <c r="A167" s="46">
        <v>122</v>
      </c>
      <c r="B167" s="59"/>
      <c r="C167" s="101"/>
      <c r="D167" s="102"/>
      <c r="E167" s="60"/>
      <c r="F167" s="104"/>
      <c r="G167" s="105" t="str">
        <f t="shared" ref="G167:G192" si="7">IF(D167*F167=0,"",ROUND(D167*F167,0))</f>
        <v/>
      </c>
      <c r="H167" s="193"/>
      <c r="I167" s="61"/>
      <c r="V167" s="50"/>
    </row>
    <row r="168" spans="1:22" s="46" customFormat="1" ht="16.5" customHeight="1" x14ac:dyDescent="0.55000000000000004">
      <c r="A168" s="46">
        <v>123</v>
      </c>
      <c r="B168" s="59"/>
      <c r="C168" s="101"/>
      <c r="D168" s="102"/>
      <c r="E168" s="60"/>
      <c r="F168" s="104"/>
      <c r="G168" s="105" t="str">
        <f t="shared" si="7"/>
        <v/>
      </c>
      <c r="H168" s="193"/>
      <c r="I168" s="61"/>
      <c r="V168" s="50"/>
    </row>
    <row r="169" spans="1:22" s="46" customFormat="1" ht="16.5" customHeight="1" x14ac:dyDescent="0.55000000000000004">
      <c r="A169" s="46">
        <v>124</v>
      </c>
      <c r="B169" s="59"/>
      <c r="C169" s="101"/>
      <c r="D169" s="102"/>
      <c r="E169" s="60"/>
      <c r="F169" s="104"/>
      <c r="G169" s="105" t="str">
        <f t="shared" si="7"/>
        <v/>
      </c>
      <c r="H169" s="193"/>
      <c r="I169" s="61"/>
      <c r="V169" s="50"/>
    </row>
    <row r="170" spans="1:22" s="46" customFormat="1" ht="16.5" customHeight="1" x14ac:dyDescent="0.55000000000000004">
      <c r="A170" s="46">
        <v>125</v>
      </c>
      <c r="B170" s="59"/>
      <c r="C170" s="101"/>
      <c r="D170" s="102"/>
      <c r="E170" s="60"/>
      <c r="F170" s="104"/>
      <c r="G170" s="105" t="str">
        <f t="shared" si="7"/>
        <v/>
      </c>
      <c r="H170" s="193"/>
      <c r="I170" s="61"/>
      <c r="V170" s="50"/>
    </row>
    <row r="171" spans="1:22" s="46" customFormat="1" ht="16.5" customHeight="1" x14ac:dyDescent="0.55000000000000004">
      <c r="A171" s="46">
        <v>126</v>
      </c>
      <c r="B171" s="59"/>
      <c r="C171" s="101"/>
      <c r="D171" s="102"/>
      <c r="E171" s="60"/>
      <c r="F171" s="104"/>
      <c r="G171" s="105" t="str">
        <f t="shared" si="7"/>
        <v/>
      </c>
      <c r="H171" s="193"/>
      <c r="I171" s="61"/>
      <c r="V171" s="50"/>
    </row>
    <row r="172" spans="1:22" s="46" customFormat="1" ht="16.5" customHeight="1" x14ac:dyDescent="0.55000000000000004">
      <c r="A172" s="46">
        <v>127</v>
      </c>
      <c r="B172" s="59"/>
      <c r="C172" s="101"/>
      <c r="D172" s="102"/>
      <c r="E172" s="60"/>
      <c r="F172" s="104"/>
      <c r="G172" s="105" t="str">
        <f t="shared" si="7"/>
        <v/>
      </c>
      <c r="H172" s="193"/>
      <c r="I172" s="61"/>
      <c r="V172" s="50"/>
    </row>
    <row r="173" spans="1:22" s="46" customFormat="1" ht="16.5" customHeight="1" x14ac:dyDescent="0.55000000000000004">
      <c r="A173" s="46">
        <v>128</v>
      </c>
      <c r="B173" s="59"/>
      <c r="C173" s="101"/>
      <c r="D173" s="102"/>
      <c r="E173" s="60"/>
      <c r="F173" s="104"/>
      <c r="G173" s="105" t="str">
        <f t="shared" si="7"/>
        <v/>
      </c>
      <c r="H173" s="193"/>
      <c r="I173" s="61"/>
      <c r="V173" s="50"/>
    </row>
    <row r="174" spans="1:22" s="46" customFormat="1" ht="16.5" customHeight="1" x14ac:dyDescent="0.55000000000000004">
      <c r="A174" s="46">
        <v>129</v>
      </c>
      <c r="B174" s="59"/>
      <c r="C174" s="101"/>
      <c r="D174" s="102"/>
      <c r="E174" s="60"/>
      <c r="F174" s="104"/>
      <c r="G174" s="105" t="str">
        <f t="shared" si="7"/>
        <v/>
      </c>
      <c r="H174" s="193"/>
      <c r="I174" s="61"/>
      <c r="V174" s="50"/>
    </row>
    <row r="175" spans="1:22" s="46" customFormat="1" ht="16.5" customHeight="1" x14ac:dyDescent="0.55000000000000004">
      <c r="A175" s="46">
        <v>130</v>
      </c>
      <c r="B175" s="59"/>
      <c r="C175" s="101"/>
      <c r="D175" s="102"/>
      <c r="E175" s="60"/>
      <c r="F175" s="104"/>
      <c r="G175" s="105" t="str">
        <f t="shared" si="7"/>
        <v/>
      </c>
      <c r="H175" s="193"/>
      <c r="I175" s="61"/>
      <c r="V175" s="50"/>
    </row>
    <row r="176" spans="1:22" s="46" customFormat="1" ht="16.5" customHeight="1" x14ac:dyDescent="0.55000000000000004">
      <c r="A176" s="46">
        <v>131</v>
      </c>
      <c r="B176" s="59"/>
      <c r="C176" s="101"/>
      <c r="D176" s="102"/>
      <c r="E176" s="60"/>
      <c r="F176" s="104"/>
      <c r="G176" s="105" t="str">
        <f t="shared" si="7"/>
        <v/>
      </c>
      <c r="H176" s="193"/>
      <c r="I176" s="61"/>
      <c r="V176" s="50"/>
    </row>
    <row r="177" spans="1:22" s="46" customFormat="1" ht="16.5" customHeight="1" x14ac:dyDescent="0.55000000000000004">
      <c r="A177" s="46">
        <v>132</v>
      </c>
      <c r="B177" s="59"/>
      <c r="C177" s="101"/>
      <c r="D177" s="102"/>
      <c r="E177" s="60"/>
      <c r="F177" s="104"/>
      <c r="G177" s="105" t="str">
        <f t="shared" si="7"/>
        <v/>
      </c>
      <c r="H177" s="193"/>
      <c r="I177" s="61"/>
      <c r="V177" s="50"/>
    </row>
    <row r="178" spans="1:22" s="46" customFormat="1" ht="16.5" customHeight="1" x14ac:dyDescent="0.55000000000000004">
      <c r="A178" s="46">
        <v>133</v>
      </c>
      <c r="B178" s="59"/>
      <c r="C178" s="101"/>
      <c r="D178" s="102"/>
      <c r="E178" s="60"/>
      <c r="F178" s="104"/>
      <c r="G178" s="105" t="str">
        <f t="shared" si="7"/>
        <v/>
      </c>
      <c r="H178" s="193"/>
      <c r="I178" s="61"/>
      <c r="V178" s="50"/>
    </row>
    <row r="179" spans="1:22" s="46" customFormat="1" ht="16.5" customHeight="1" x14ac:dyDescent="0.55000000000000004">
      <c r="A179" s="46">
        <v>134</v>
      </c>
      <c r="B179" s="59"/>
      <c r="C179" s="101"/>
      <c r="D179" s="102"/>
      <c r="E179" s="60"/>
      <c r="F179" s="104"/>
      <c r="G179" s="105" t="str">
        <f t="shared" si="7"/>
        <v/>
      </c>
      <c r="H179" s="193"/>
      <c r="I179" s="61"/>
      <c r="V179" s="50"/>
    </row>
    <row r="180" spans="1:22" s="46" customFormat="1" ht="16.5" customHeight="1" x14ac:dyDescent="0.55000000000000004">
      <c r="A180" s="46">
        <v>135</v>
      </c>
      <c r="B180" s="59"/>
      <c r="C180" s="101"/>
      <c r="D180" s="102"/>
      <c r="E180" s="60"/>
      <c r="F180" s="104"/>
      <c r="G180" s="105" t="str">
        <f t="shared" si="7"/>
        <v/>
      </c>
      <c r="H180" s="193"/>
      <c r="I180" s="61"/>
      <c r="V180" s="50"/>
    </row>
    <row r="181" spans="1:22" s="46" customFormat="1" ht="16.5" customHeight="1" x14ac:dyDescent="0.55000000000000004">
      <c r="A181" s="46">
        <v>136</v>
      </c>
      <c r="B181" s="59"/>
      <c r="C181" s="101"/>
      <c r="D181" s="102"/>
      <c r="E181" s="60"/>
      <c r="F181" s="104"/>
      <c r="G181" s="105" t="str">
        <f t="shared" si="7"/>
        <v/>
      </c>
      <c r="H181" s="193"/>
      <c r="I181" s="61"/>
      <c r="V181" s="50"/>
    </row>
    <row r="182" spans="1:22" s="46" customFormat="1" ht="16.5" customHeight="1" x14ac:dyDescent="0.55000000000000004">
      <c r="A182" s="46">
        <v>137</v>
      </c>
      <c r="B182" s="59"/>
      <c r="C182" s="101"/>
      <c r="D182" s="102"/>
      <c r="E182" s="60"/>
      <c r="F182" s="104"/>
      <c r="G182" s="105" t="str">
        <f t="shared" si="7"/>
        <v/>
      </c>
      <c r="H182" s="193"/>
      <c r="I182" s="61"/>
      <c r="V182" s="50"/>
    </row>
    <row r="183" spans="1:22" s="46" customFormat="1" ht="16.5" customHeight="1" x14ac:dyDescent="0.55000000000000004">
      <c r="A183" s="46">
        <v>138</v>
      </c>
      <c r="B183" s="59"/>
      <c r="C183" s="101"/>
      <c r="D183" s="102"/>
      <c r="E183" s="60"/>
      <c r="F183" s="104"/>
      <c r="G183" s="105" t="str">
        <f t="shared" si="7"/>
        <v/>
      </c>
      <c r="H183" s="193"/>
      <c r="I183" s="61"/>
      <c r="V183" s="50"/>
    </row>
    <row r="184" spans="1:22" s="46" customFormat="1" ht="16.5" customHeight="1" x14ac:dyDescent="0.55000000000000004">
      <c r="A184" s="46">
        <v>139</v>
      </c>
      <c r="B184" s="59"/>
      <c r="C184" s="101"/>
      <c r="D184" s="102"/>
      <c r="E184" s="60"/>
      <c r="F184" s="104"/>
      <c r="G184" s="105" t="str">
        <f t="shared" si="7"/>
        <v/>
      </c>
      <c r="H184" s="193"/>
      <c r="I184" s="61"/>
      <c r="V184" s="50"/>
    </row>
    <row r="185" spans="1:22" s="46" customFormat="1" ht="16.5" customHeight="1" x14ac:dyDescent="0.55000000000000004">
      <c r="A185" s="46">
        <v>140</v>
      </c>
      <c r="B185" s="59"/>
      <c r="C185" s="101"/>
      <c r="D185" s="102"/>
      <c r="E185" s="60"/>
      <c r="F185" s="104"/>
      <c r="G185" s="105" t="str">
        <f t="shared" si="7"/>
        <v/>
      </c>
      <c r="H185" s="193"/>
      <c r="I185" s="61"/>
      <c r="V185" s="50"/>
    </row>
    <row r="186" spans="1:22" s="46" customFormat="1" ht="16.5" customHeight="1" x14ac:dyDescent="0.55000000000000004">
      <c r="A186" s="46">
        <v>141</v>
      </c>
      <c r="B186" s="59"/>
      <c r="C186" s="101"/>
      <c r="D186" s="102"/>
      <c r="E186" s="60"/>
      <c r="F186" s="104"/>
      <c r="G186" s="105" t="str">
        <f t="shared" si="7"/>
        <v/>
      </c>
      <c r="H186" s="193"/>
      <c r="I186" s="61"/>
      <c r="V186" s="50"/>
    </row>
    <row r="187" spans="1:22" s="46" customFormat="1" ht="16.5" customHeight="1" x14ac:dyDescent="0.55000000000000004">
      <c r="A187" s="46">
        <v>142</v>
      </c>
      <c r="B187" s="59"/>
      <c r="C187" s="101"/>
      <c r="D187" s="102"/>
      <c r="E187" s="60"/>
      <c r="F187" s="104"/>
      <c r="G187" s="105" t="str">
        <f t="shared" si="7"/>
        <v/>
      </c>
      <c r="H187" s="193"/>
      <c r="I187" s="61"/>
      <c r="V187" s="50"/>
    </row>
    <row r="188" spans="1:22" s="46" customFormat="1" ht="16.5" customHeight="1" x14ac:dyDescent="0.55000000000000004">
      <c r="A188" s="46">
        <v>143</v>
      </c>
      <c r="B188" s="59"/>
      <c r="C188" s="101"/>
      <c r="D188" s="102"/>
      <c r="E188" s="60"/>
      <c r="F188" s="104"/>
      <c r="G188" s="105" t="str">
        <f t="shared" si="7"/>
        <v/>
      </c>
      <c r="H188" s="193"/>
      <c r="I188" s="61"/>
      <c r="V188" s="50"/>
    </row>
    <row r="189" spans="1:22" s="46" customFormat="1" ht="16.5" customHeight="1" x14ac:dyDescent="0.55000000000000004">
      <c r="A189" s="46">
        <v>144</v>
      </c>
      <c r="B189" s="59"/>
      <c r="C189" s="101"/>
      <c r="D189" s="102"/>
      <c r="E189" s="60"/>
      <c r="F189" s="104"/>
      <c r="G189" s="105" t="str">
        <f t="shared" si="7"/>
        <v/>
      </c>
      <c r="H189" s="193"/>
      <c r="I189" s="61"/>
      <c r="V189" s="50"/>
    </row>
    <row r="190" spans="1:22" s="46" customFormat="1" ht="16.5" customHeight="1" x14ac:dyDescent="0.55000000000000004">
      <c r="A190" s="46">
        <v>145</v>
      </c>
      <c r="B190" s="59"/>
      <c r="C190" s="101"/>
      <c r="D190" s="102"/>
      <c r="E190" s="60"/>
      <c r="F190" s="104"/>
      <c r="G190" s="105" t="str">
        <f t="shared" si="7"/>
        <v/>
      </c>
      <c r="H190" s="193"/>
      <c r="I190" s="61"/>
      <c r="V190" s="50"/>
    </row>
    <row r="191" spans="1:22" s="46" customFormat="1" ht="16.5" customHeight="1" x14ac:dyDescent="0.55000000000000004">
      <c r="A191" s="46">
        <v>146</v>
      </c>
      <c r="B191" s="59"/>
      <c r="C191" s="101"/>
      <c r="D191" s="102"/>
      <c r="E191" s="60"/>
      <c r="F191" s="104"/>
      <c r="G191" s="105" t="str">
        <f t="shared" si="7"/>
        <v/>
      </c>
      <c r="H191" s="193"/>
      <c r="I191" s="61"/>
      <c r="V191" s="50"/>
    </row>
    <row r="192" spans="1:22" s="46" customFormat="1" ht="16.5" customHeight="1" x14ac:dyDescent="0.55000000000000004">
      <c r="A192" s="46">
        <v>147</v>
      </c>
      <c r="B192" s="59"/>
      <c r="C192" s="101"/>
      <c r="D192" s="102"/>
      <c r="E192" s="60"/>
      <c r="F192" s="104"/>
      <c r="G192" s="105" t="str">
        <f t="shared" si="7"/>
        <v/>
      </c>
      <c r="H192" s="193"/>
      <c r="I192" s="61"/>
      <c r="V192" s="50"/>
    </row>
    <row r="193" spans="1:22" s="46" customFormat="1" ht="16.5" customHeight="1" x14ac:dyDescent="0.55000000000000004">
      <c r="A193" s="46">
        <v>148</v>
      </c>
      <c r="B193" s="59"/>
      <c r="C193" s="101"/>
      <c r="D193" s="102"/>
      <c r="E193" s="60"/>
      <c r="F193" s="104"/>
      <c r="G193" s="105" t="str">
        <f>IF(D193*F193=0,"",ROUND(D193*F193,0))</f>
        <v/>
      </c>
      <c r="H193" s="193"/>
      <c r="I193" s="61"/>
      <c r="V193" s="50"/>
    </row>
    <row r="194" spans="1:22" s="46" customFormat="1" ht="16.5" customHeight="1" x14ac:dyDescent="0.55000000000000004">
      <c r="A194" s="46">
        <v>149</v>
      </c>
      <c r="B194" s="59"/>
      <c r="C194" s="101"/>
      <c r="D194" s="102"/>
      <c r="E194" s="60"/>
      <c r="F194" s="104"/>
      <c r="G194" s="105" t="str">
        <f t="shared" ref="G194:G195" si="8">IF(D194*F194=0,"",ROUND(D194*F194,0))</f>
        <v/>
      </c>
      <c r="H194" s="193"/>
      <c r="I194" s="61"/>
      <c r="V194" s="50"/>
    </row>
    <row r="195" spans="1:22" s="46" customFormat="1" ht="16.5" customHeight="1" thickBot="1" x14ac:dyDescent="0.6">
      <c r="A195" s="46">
        <v>150</v>
      </c>
      <c r="B195" s="59"/>
      <c r="C195" s="101"/>
      <c r="D195" s="102"/>
      <c r="E195" s="60"/>
      <c r="F195" s="104"/>
      <c r="G195" s="105" t="str">
        <f t="shared" si="8"/>
        <v/>
      </c>
      <c r="H195" s="193"/>
      <c r="I195" s="61"/>
      <c r="V195" s="50"/>
    </row>
    <row r="196" spans="1:22" s="46" customFormat="1" ht="22.5" customHeight="1" thickBot="1" x14ac:dyDescent="0.6">
      <c r="B196" s="397"/>
      <c r="C196" s="398"/>
      <c r="D196" s="62" t="s">
        <v>21</v>
      </c>
      <c r="E196" s="63" t="s">
        <v>21</v>
      </c>
      <c r="F196" s="64" t="s">
        <v>21</v>
      </c>
      <c r="G196" s="106">
        <f>SUMIF(B166:B195,"&lt;&gt;"&amp;"▲助成対象外",G166:G195)</f>
        <v>0</v>
      </c>
      <c r="H196" s="151"/>
      <c r="I196" s="65"/>
      <c r="V196" s="50"/>
    </row>
    <row r="197" spans="1:22" s="46" customFormat="1" ht="22.5" customHeight="1" thickTop="1" thickBot="1" x14ac:dyDescent="0.6">
      <c r="B197" s="399"/>
      <c r="C197" s="400"/>
      <c r="D197" s="66" t="s">
        <v>21</v>
      </c>
      <c r="E197" s="67" t="s">
        <v>21</v>
      </c>
      <c r="F197" s="68" t="s">
        <v>21</v>
      </c>
      <c r="G197" s="107">
        <f>SUMIF(B166:B195,"▲助成対象外",G166:G195)</f>
        <v>0</v>
      </c>
      <c r="H197" s="152"/>
      <c r="I197" s="69"/>
      <c r="V197" s="50"/>
    </row>
    <row r="198" spans="1:22" s="46" customFormat="1" ht="23" customHeight="1" thickBot="1" x14ac:dyDescent="0.6">
      <c r="B198" s="381" t="s">
        <v>198</v>
      </c>
      <c r="C198" s="382"/>
      <c r="D198" s="382"/>
      <c r="E198" s="383"/>
      <c r="F198" s="187" t="s">
        <v>197</v>
      </c>
      <c r="G198" s="194"/>
      <c r="H198" s="149"/>
      <c r="V198" s="50"/>
    </row>
    <row r="200" spans="1:22" s="46" customFormat="1" ht="21" customHeight="1" x14ac:dyDescent="0.55000000000000004">
      <c r="B200" s="46" t="s">
        <v>142</v>
      </c>
      <c r="C200" s="386" t="s">
        <v>114</v>
      </c>
      <c r="D200" s="387"/>
      <c r="E200" s="387"/>
      <c r="F200" s="387"/>
      <c r="G200" s="379" t="s">
        <v>66</v>
      </c>
      <c r="H200" s="380"/>
      <c r="K200" s="54"/>
      <c r="V200" s="50"/>
    </row>
    <row r="201" spans="1:22" s="46" customFormat="1" ht="45.5" customHeight="1" x14ac:dyDescent="0.55000000000000004">
      <c r="B201" s="108" t="s">
        <v>139</v>
      </c>
      <c r="C201" s="392"/>
      <c r="D201" s="393"/>
      <c r="E201" s="393"/>
      <c r="F201" s="393"/>
      <c r="G201" s="393"/>
      <c r="H201" s="394"/>
      <c r="V201" s="50"/>
    </row>
    <row r="202" spans="1:22" s="46" customFormat="1" ht="18.5" customHeight="1" x14ac:dyDescent="0.55000000000000004">
      <c r="A202" s="58" t="s">
        <v>15</v>
      </c>
      <c r="B202" s="384" t="s">
        <v>71</v>
      </c>
      <c r="C202" s="384" t="s">
        <v>16</v>
      </c>
      <c r="D202" s="385" t="s">
        <v>6</v>
      </c>
      <c r="E202" s="384" t="s">
        <v>72</v>
      </c>
      <c r="F202" s="388" t="s">
        <v>17</v>
      </c>
      <c r="G202" s="388" t="s">
        <v>18</v>
      </c>
      <c r="H202" s="395" t="s">
        <v>169</v>
      </c>
      <c r="I202" s="384" t="s">
        <v>19</v>
      </c>
      <c r="V202" s="50"/>
    </row>
    <row r="203" spans="1:22" s="46" customFormat="1" ht="18.5" customHeight="1" x14ac:dyDescent="0.55000000000000004">
      <c r="A203" s="58" t="s">
        <v>20</v>
      </c>
      <c r="B203" s="384"/>
      <c r="C203" s="384"/>
      <c r="D203" s="385"/>
      <c r="E203" s="384"/>
      <c r="F203" s="389"/>
      <c r="G203" s="389"/>
      <c r="H203" s="396"/>
      <c r="I203" s="384"/>
      <c r="V203" s="50"/>
    </row>
    <row r="204" spans="1:22" s="46" customFormat="1" ht="16.5" customHeight="1" x14ac:dyDescent="0.55000000000000004">
      <c r="A204" s="46">
        <v>151</v>
      </c>
      <c r="B204" s="59"/>
      <c r="C204" s="101"/>
      <c r="D204" s="102"/>
      <c r="E204" s="60"/>
      <c r="F204" s="104"/>
      <c r="G204" s="105" t="str">
        <f>IF(D204*F204=0,"",ROUND(D204*F204,0))</f>
        <v/>
      </c>
      <c r="H204" s="193"/>
      <c r="I204" s="61"/>
      <c r="V204" s="50"/>
    </row>
    <row r="205" spans="1:22" s="46" customFormat="1" ht="16.5" customHeight="1" x14ac:dyDescent="0.55000000000000004">
      <c r="A205" s="46">
        <v>152</v>
      </c>
      <c r="B205" s="59"/>
      <c r="C205" s="101"/>
      <c r="D205" s="102"/>
      <c r="E205" s="60"/>
      <c r="F205" s="104"/>
      <c r="G205" s="105" t="str">
        <f t="shared" ref="G205:G230" si="9">IF(D205*F205=0,"",ROUND(D205*F205,0))</f>
        <v/>
      </c>
      <c r="H205" s="193"/>
      <c r="I205" s="61"/>
      <c r="V205" s="50"/>
    </row>
    <row r="206" spans="1:22" s="46" customFormat="1" ht="16.5" customHeight="1" x14ac:dyDescent="0.55000000000000004">
      <c r="A206" s="46">
        <v>153</v>
      </c>
      <c r="B206" s="59"/>
      <c r="C206" s="101"/>
      <c r="D206" s="102"/>
      <c r="E206" s="60"/>
      <c r="F206" s="104"/>
      <c r="G206" s="105" t="str">
        <f t="shared" si="9"/>
        <v/>
      </c>
      <c r="H206" s="193"/>
      <c r="I206" s="61"/>
      <c r="V206" s="50"/>
    </row>
    <row r="207" spans="1:22" s="46" customFormat="1" ht="16.5" customHeight="1" x14ac:dyDescent="0.55000000000000004">
      <c r="A207" s="46">
        <v>154</v>
      </c>
      <c r="B207" s="59"/>
      <c r="C207" s="101"/>
      <c r="D207" s="102"/>
      <c r="E207" s="60"/>
      <c r="F207" s="104"/>
      <c r="G207" s="105" t="str">
        <f t="shared" si="9"/>
        <v/>
      </c>
      <c r="H207" s="193"/>
      <c r="I207" s="61"/>
      <c r="V207" s="50"/>
    </row>
    <row r="208" spans="1:22" s="46" customFormat="1" ht="16.5" customHeight="1" x14ac:dyDescent="0.55000000000000004">
      <c r="A208" s="46">
        <v>155</v>
      </c>
      <c r="B208" s="59"/>
      <c r="C208" s="101"/>
      <c r="D208" s="102"/>
      <c r="E208" s="60"/>
      <c r="F208" s="104"/>
      <c r="G208" s="105" t="str">
        <f t="shared" si="9"/>
        <v/>
      </c>
      <c r="H208" s="193"/>
      <c r="I208" s="61"/>
      <c r="V208" s="50"/>
    </row>
    <row r="209" spans="1:22" s="46" customFormat="1" ht="16.5" customHeight="1" x14ac:dyDescent="0.55000000000000004">
      <c r="A209" s="46">
        <v>156</v>
      </c>
      <c r="B209" s="59"/>
      <c r="C209" s="101"/>
      <c r="D209" s="102"/>
      <c r="E209" s="60"/>
      <c r="F209" s="104"/>
      <c r="G209" s="105" t="str">
        <f t="shared" si="9"/>
        <v/>
      </c>
      <c r="H209" s="193"/>
      <c r="I209" s="61"/>
      <c r="V209" s="50"/>
    </row>
    <row r="210" spans="1:22" s="46" customFormat="1" ht="16.5" customHeight="1" x14ac:dyDescent="0.55000000000000004">
      <c r="A210" s="46">
        <v>157</v>
      </c>
      <c r="B210" s="59"/>
      <c r="C210" s="101"/>
      <c r="D210" s="102"/>
      <c r="E210" s="60"/>
      <c r="F210" s="104"/>
      <c r="G210" s="105" t="str">
        <f t="shared" si="9"/>
        <v/>
      </c>
      <c r="H210" s="193"/>
      <c r="I210" s="61"/>
      <c r="V210" s="50"/>
    </row>
    <row r="211" spans="1:22" s="46" customFormat="1" ht="16.5" customHeight="1" x14ac:dyDescent="0.55000000000000004">
      <c r="A211" s="46">
        <v>158</v>
      </c>
      <c r="B211" s="59"/>
      <c r="C211" s="101"/>
      <c r="D211" s="102"/>
      <c r="E211" s="60"/>
      <c r="F211" s="104"/>
      <c r="G211" s="105" t="str">
        <f t="shared" si="9"/>
        <v/>
      </c>
      <c r="H211" s="193"/>
      <c r="I211" s="61"/>
      <c r="V211" s="50"/>
    </row>
    <row r="212" spans="1:22" s="46" customFormat="1" ht="16.5" customHeight="1" x14ac:dyDescent="0.55000000000000004">
      <c r="A212" s="46">
        <v>159</v>
      </c>
      <c r="B212" s="59"/>
      <c r="C212" s="101"/>
      <c r="D212" s="102"/>
      <c r="E212" s="60"/>
      <c r="F212" s="104"/>
      <c r="G212" s="105" t="str">
        <f t="shared" si="9"/>
        <v/>
      </c>
      <c r="H212" s="193"/>
      <c r="I212" s="61"/>
      <c r="V212" s="50"/>
    </row>
    <row r="213" spans="1:22" s="46" customFormat="1" ht="16.5" customHeight="1" x14ac:dyDescent="0.55000000000000004">
      <c r="A213" s="46">
        <v>160</v>
      </c>
      <c r="B213" s="59"/>
      <c r="C213" s="101"/>
      <c r="D213" s="102"/>
      <c r="E213" s="60"/>
      <c r="F213" s="104"/>
      <c r="G213" s="105" t="str">
        <f t="shared" si="9"/>
        <v/>
      </c>
      <c r="H213" s="193"/>
      <c r="I213" s="61"/>
      <c r="V213" s="50"/>
    </row>
    <row r="214" spans="1:22" s="46" customFormat="1" ht="16.5" customHeight="1" x14ac:dyDescent="0.55000000000000004">
      <c r="A214" s="46">
        <v>161</v>
      </c>
      <c r="B214" s="59"/>
      <c r="C214" s="101"/>
      <c r="D214" s="102"/>
      <c r="E214" s="60"/>
      <c r="F214" s="104"/>
      <c r="G214" s="105" t="str">
        <f t="shared" si="9"/>
        <v/>
      </c>
      <c r="H214" s="193"/>
      <c r="I214" s="61"/>
      <c r="V214" s="50"/>
    </row>
    <row r="215" spans="1:22" s="46" customFormat="1" ht="16.5" customHeight="1" x14ac:dyDescent="0.55000000000000004">
      <c r="A215" s="46">
        <v>162</v>
      </c>
      <c r="B215" s="59"/>
      <c r="C215" s="101"/>
      <c r="D215" s="102"/>
      <c r="E215" s="60"/>
      <c r="F215" s="104"/>
      <c r="G215" s="105" t="str">
        <f t="shared" si="9"/>
        <v/>
      </c>
      <c r="H215" s="193"/>
      <c r="I215" s="61"/>
      <c r="V215" s="50"/>
    </row>
    <row r="216" spans="1:22" s="46" customFormat="1" ht="16.5" customHeight="1" x14ac:dyDescent="0.55000000000000004">
      <c r="A216" s="46">
        <v>163</v>
      </c>
      <c r="B216" s="59"/>
      <c r="C216" s="101"/>
      <c r="D216" s="102"/>
      <c r="E216" s="60"/>
      <c r="F216" s="104"/>
      <c r="G216" s="105" t="str">
        <f t="shared" si="9"/>
        <v/>
      </c>
      <c r="H216" s="193"/>
      <c r="I216" s="61"/>
      <c r="V216" s="50"/>
    </row>
    <row r="217" spans="1:22" s="46" customFormat="1" ht="16.5" customHeight="1" x14ac:dyDescent="0.55000000000000004">
      <c r="A217" s="46">
        <v>164</v>
      </c>
      <c r="B217" s="59"/>
      <c r="C217" s="101"/>
      <c r="D217" s="102"/>
      <c r="E217" s="60"/>
      <c r="F217" s="104"/>
      <c r="G217" s="105" t="str">
        <f t="shared" si="9"/>
        <v/>
      </c>
      <c r="H217" s="193"/>
      <c r="I217" s="61"/>
      <c r="V217" s="50"/>
    </row>
    <row r="218" spans="1:22" s="46" customFormat="1" ht="16.5" customHeight="1" x14ac:dyDescent="0.55000000000000004">
      <c r="A218" s="46">
        <v>165</v>
      </c>
      <c r="B218" s="59"/>
      <c r="C218" s="101"/>
      <c r="D218" s="102"/>
      <c r="E218" s="60"/>
      <c r="F218" s="104"/>
      <c r="G218" s="105" t="str">
        <f t="shared" si="9"/>
        <v/>
      </c>
      <c r="H218" s="193"/>
      <c r="I218" s="61"/>
      <c r="V218" s="50"/>
    </row>
    <row r="219" spans="1:22" s="46" customFormat="1" ht="16.5" customHeight="1" x14ac:dyDescent="0.55000000000000004">
      <c r="A219" s="46">
        <v>166</v>
      </c>
      <c r="B219" s="59"/>
      <c r="C219" s="101"/>
      <c r="D219" s="102"/>
      <c r="E219" s="60"/>
      <c r="F219" s="104"/>
      <c r="G219" s="105" t="str">
        <f t="shared" si="9"/>
        <v/>
      </c>
      <c r="H219" s="193"/>
      <c r="I219" s="61"/>
      <c r="V219" s="50"/>
    </row>
    <row r="220" spans="1:22" s="46" customFormat="1" ht="16.5" customHeight="1" x14ac:dyDescent="0.55000000000000004">
      <c r="A220" s="46">
        <v>167</v>
      </c>
      <c r="B220" s="59"/>
      <c r="C220" s="101"/>
      <c r="D220" s="102"/>
      <c r="E220" s="60"/>
      <c r="F220" s="104"/>
      <c r="G220" s="105" t="str">
        <f t="shared" si="9"/>
        <v/>
      </c>
      <c r="H220" s="193"/>
      <c r="I220" s="61"/>
      <c r="V220" s="50"/>
    </row>
    <row r="221" spans="1:22" s="46" customFormat="1" ht="16.5" customHeight="1" x14ac:dyDescent="0.55000000000000004">
      <c r="A221" s="46">
        <v>168</v>
      </c>
      <c r="B221" s="59"/>
      <c r="C221" s="101"/>
      <c r="D221" s="102"/>
      <c r="E221" s="60"/>
      <c r="F221" s="104"/>
      <c r="G221" s="105" t="str">
        <f t="shared" si="9"/>
        <v/>
      </c>
      <c r="H221" s="193"/>
      <c r="I221" s="61"/>
      <c r="V221" s="50"/>
    </row>
    <row r="222" spans="1:22" s="46" customFormat="1" ht="16.5" customHeight="1" x14ac:dyDescent="0.55000000000000004">
      <c r="A222" s="46">
        <v>169</v>
      </c>
      <c r="B222" s="59"/>
      <c r="C222" s="101"/>
      <c r="D222" s="102"/>
      <c r="E222" s="60"/>
      <c r="F222" s="104"/>
      <c r="G222" s="105" t="str">
        <f t="shared" si="9"/>
        <v/>
      </c>
      <c r="H222" s="193"/>
      <c r="I222" s="61"/>
      <c r="V222" s="50"/>
    </row>
    <row r="223" spans="1:22" s="46" customFormat="1" ht="16.5" customHeight="1" x14ac:dyDescent="0.55000000000000004">
      <c r="A223" s="46">
        <v>170</v>
      </c>
      <c r="B223" s="59"/>
      <c r="C223" s="101"/>
      <c r="D223" s="102"/>
      <c r="E223" s="60"/>
      <c r="F223" s="104"/>
      <c r="G223" s="105" t="str">
        <f t="shared" si="9"/>
        <v/>
      </c>
      <c r="H223" s="193"/>
      <c r="I223" s="61"/>
      <c r="V223" s="50"/>
    </row>
    <row r="224" spans="1:22" s="46" customFormat="1" ht="16.5" customHeight="1" x14ac:dyDescent="0.55000000000000004">
      <c r="A224" s="46">
        <v>171</v>
      </c>
      <c r="B224" s="59"/>
      <c r="C224" s="101"/>
      <c r="D224" s="102"/>
      <c r="E224" s="60"/>
      <c r="F224" s="104"/>
      <c r="G224" s="105" t="str">
        <f t="shared" si="9"/>
        <v/>
      </c>
      <c r="H224" s="193"/>
      <c r="I224" s="61"/>
      <c r="V224" s="50"/>
    </row>
    <row r="225" spans="1:22" s="46" customFormat="1" ht="16.5" customHeight="1" x14ac:dyDescent="0.55000000000000004">
      <c r="A225" s="46">
        <v>172</v>
      </c>
      <c r="B225" s="59"/>
      <c r="C225" s="101"/>
      <c r="D225" s="102"/>
      <c r="E225" s="60"/>
      <c r="F225" s="104"/>
      <c r="G225" s="105" t="str">
        <f t="shared" si="9"/>
        <v/>
      </c>
      <c r="H225" s="193"/>
      <c r="I225" s="61"/>
      <c r="V225" s="50"/>
    </row>
    <row r="226" spans="1:22" s="46" customFormat="1" ht="16.5" customHeight="1" x14ac:dyDescent="0.55000000000000004">
      <c r="A226" s="46">
        <v>173</v>
      </c>
      <c r="B226" s="59"/>
      <c r="C226" s="101"/>
      <c r="D226" s="102"/>
      <c r="E226" s="60"/>
      <c r="F226" s="104"/>
      <c r="G226" s="105" t="str">
        <f t="shared" si="9"/>
        <v/>
      </c>
      <c r="H226" s="193"/>
      <c r="I226" s="61"/>
      <c r="V226" s="50"/>
    </row>
    <row r="227" spans="1:22" s="46" customFormat="1" ht="16.5" customHeight="1" x14ac:dyDescent="0.55000000000000004">
      <c r="A227" s="46">
        <v>174</v>
      </c>
      <c r="B227" s="59"/>
      <c r="C227" s="101"/>
      <c r="D227" s="102"/>
      <c r="E227" s="60"/>
      <c r="F227" s="104"/>
      <c r="G227" s="105" t="str">
        <f t="shared" si="9"/>
        <v/>
      </c>
      <c r="H227" s="193"/>
      <c r="I227" s="61"/>
      <c r="V227" s="50"/>
    </row>
    <row r="228" spans="1:22" s="46" customFormat="1" ht="16.5" customHeight="1" x14ac:dyDescent="0.55000000000000004">
      <c r="A228" s="46">
        <v>175</v>
      </c>
      <c r="B228" s="59"/>
      <c r="C228" s="101"/>
      <c r="D228" s="102"/>
      <c r="E228" s="60"/>
      <c r="F228" s="104"/>
      <c r="G228" s="105" t="str">
        <f t="shared" si="9"/>
        <v/>
      </c>
      <c r="H228" s="193"/>
      <c r="I228" s="61"/>
      <c r="V228" s="50"/>
    </row>
    <row r="229" spans="1:22" s="46" customFormat="1" ht="16.5" customHeight="1" x14ac:dyDescent="0.55000000000000004">
      <c r="A229" s="46">
        <v>176</v>
      </c>
      <c r="B229" s="59"/>
      <c r="C229" s="101"/>
      <c r="D229" s="102"/>
      <c r="E229" s="60"/>
      <c r="F229" s="104"/>
      <c r="G229" s="105" t="str">
        <f t="shared" si="9"/>
        <v/>
      </c>
      <c r="H229" s="193"/>
      <c r="I229" s="61"/>
      <c r="V229" s="50"/>
    </row>
    <row r="230" spans="1:22" s="46" customFormat="1" ht="16.5" customHeight="1" x14ac:dyDescent="0.55000000000000004">
      <c r="A230" s="46">
        <v>177</v>
      </c>
      <c r="B230" s="59"/>
      <c r="C230" s="101"/>
      <c r="D230" s="102"/>
      <c r="E230" s="60"/>
      <c r="F230" s="104"/>
      <c r="G230" s="105" t="str">
        <f t="shared" si="9"/>
        <v/>
      </c>
      <c r="H230" s="193"/>
      <c r="I230" s="61"/>
      <c r="V230" s="50"/>
    </row>
    <row r="231" spans="1:22" s="46" customFormat="1" ht="16.5" customHeight="1" x14ac:dyDescent="0.55000000000000004">
      <c r="A231" s="46">
        <v>178</v>
      </c>
      <c r="B231" s="59"/>
      <c r="C231" s="101"/>
      <c r="D231" s="102"/>
      <c r="E231" s="60"/>
      <c r="F231" s="104"/>
      <c r="G231" s="105" t="str">
        <f>IF(D231*F231=0,"",ROUND(D231*F231,0))</f>
        <v/>
      </c>
      <c r="H231" s="193"/>
      <c r="I231" s="61"/>
      <c r="V231" s="50"/>
    </row>
    <row r="232" spans="1:22" s="46" customFormat="1" ht="16.5" customHeight="1" x14ac:dyDescent="0.55000000000000004">
      <c r="A232" s="46">
        <v>179</v>
      </c>
      <c r="B232" s="59"/>
      <c r="C232" s="101"/>
      <c r="D232" s="102"/>
      <c r="E232" s="60"/>
      <c r="F232" s="104"/>
      <c r="G232" s="105" t="str">
        <f t="shared" ref="G232:G233" si="10">IF(D232*F232=0,"",ROUND(D232*F232,0))</f>
        <v/>
      </c>
      <c r="H232" s="193"/>
      <c r="I232" s="61"/>
      <c r="V232" s="50"/>
    </row>
    <row r="233" spans="1:22" s="46" customFormat="1" ht="16.5" customHeight="1" thickBot="1" x14ac:dyDescent="0.6">
      <c r="A233" s="46">
        <v>180</v>
      </c>
      <c r="B233" s="59"/>
      <c r="C233" s="101"/>
      <c r="D233" s="102"/>
      <c r="E233" s="60"/>
      <c r="F233" s="104"/>
      <c r="G233" s="105" t="str">
        <f t="shared" si="10"/>
        <v/>
      </c>
      <c r="H233" s="193"/>
      <c r="I233" s="61"/>
      <c r="V233" s="50"/>
    </row>
    <row r="234" spans="1:22" s="46" customFormat="1" ht="22.5" customHeight="1" thickBot="1" x14ac:dyDescent="0.6">
      <c r="B234" s="397"/>
      <c r="C234" s="398"/>
      <c r="D234" s="62" t="s">
        <v>21</v>
      </c>
      <c r="E234" s="63" t="s">
        <v>21</v>
      </c>
      <c r="F234" s="64" t="s">
        <v>21</v>
      </c>
      <c r="G234" s="106">
        <f>SUMIF(B204:B233,"&lt;&gt;"&amp;"▲助成対象外",G204:G233)</f>
        <v>0</v>
      </c>
      <c r="H234" s="151"/>
      <c r="I234" s="65"/>
      <c r="V234" s="50"/>
    </row>
    <row r="235" spans="1:22" s="46" customFormat="1" ht="22.5" customHeight="1" thickTop="1" thickBot="1" x14ac:dyDescent="0.6">
      <c r="B235" s="399"/>
      <c r="C235" s="400"/>
      <c r="D235" s="66" t="s">
        <v>21</v>
      </c>
      <c r="E235" s="67" t="s">
        <v>21</v>
      </c>
      <c r="F235" s="68" t="s">
        <v>21</v>
      </c>
      <c r="G235" s="107">
        <f>SUMIF(B204:B233,"▲助成対象外",G204:G233)</f>
        <v>0</v>
      </c>
      <c r="H235" s="152"/>
      <c r="I235" s="69"/>
      <c r="V235" s="50"/>
    </row>
    <row r="236" spans="1:22" s="46" customFormat="1" ht="23" customHeight="1" thickBot="1" x14ac:dyDescent="0.6">
      <c r="B236" s="381" t="s">
        <v>198</v>
      </c>
      <c r="C236" s="382"/>
      <c r="D236" s="382"/>
      <c r="E236" s="383"/>
      <c r="F236" s="187" t="s">
        <v>197</v>
      </c>
      <c r="G236" s="194"/>
      <c r="H236" s="149"/>
      <c r="V236" s="50"/>
    </row>
    <row r="238" spans="1:22" s="46" customFormat="1" ht="21" customHeight="1" x14ac:dyDescent="0.55000000000000004">
      <c r="B238" s="46" t="s">
        <v>143</v>
      </c>
      <c r="C238" s="386" t="s">
        <v>114</v>
      </c>
      <c r="D238" s="387"/>
      <c r="E238" s="387"/>
      <c r="F238" s="387"/>
      <c r="G238" s="379" t="s">
        <v>67</v>
      </c>
      <c r="H238" s="380"/>
      <c r="K238" s="54"/>
      <c r="V238" s="50"/>
    </row>
    <row r="239" spans="1:22" s="46" customFormat="1" ht="35" x14ac:dyDescent="0.55000000000000004">
      <c r="B239" s="108" t="s">
        <v>139</v>
      </c>
      <c r="C239" s="392"/>
      <c r="D239" s="393"/>
      <c r="E239" s="393"/>
      <c r="F239" s="393"/>
      <c r="G239" s="393"/>
      <c r="H239" s="394"/>
      <c r="V239" s="50"/>
    </row>
    <row r="240" spans="1:22" s="46" customFormat="1" ht="23" customHeight="1" x14ac:dyDescent="0.55000000000000004">
      <c r="A240" s="58" t="s">
        <v>15</v>
      </c>
      <c r="B240" s="384" t="s">
        <v>71</v>
      </c>
      <c r="C240" s="384" t="s">
        <v>16</v>
      </c>
      <c r="D240" s="385" t="s">
        <v>6</v>
      </c>
      <c r="E240" s="384" t="s">
        <v>72</v>
      </c>
      <c r="F240" s="388" t="s">
        <v>17</v>
      </c>
      <c r="G240" s="388" t="s">
        <v>18</v>
      </c>
      <c r="H240" s="395" t="s">
        <v>169</v>
      </c>
      <c r="I240" s="384" t="s">
        <v>19</v>
      </c>
      <c r="V240" s="50"/>
    </row>
    <row r="241" spans="1:22" s="46" customFormat="1" ht="23" customHeight="1" x14ac:dyDescent="0.55000000000000004">
      <c r="A241" s="58" t="s">
        <v>20</v>
      </c>
      <c r="B241" s="384"/>
      <c r="C241" s="384"/>
      <c r="D241" s="385"/>
      <c r="E241" s="384"/>
      <c r="F241" s="389"/>
      <c r="G241" s="389"/>
      <c r="H241" s="396"/>
      <c r="I241" s="384"/>
      <c r="V241" s="50"/>
    </row>
    <row r="242" spans="1:22" s="46" customFormat="1" ht="16.5" customHeight="1" x14ac:dyDescent="0.55000000000000004">
      <c r="A242" s="46">
        <v>181</v>
      </c>
      <c r="B242" s="59"/>
      <c r="C242" s="101"/>
      <c r="D242" s="102"/>
      <c r="E242" s="60"/>
      <c r="F242" s="104"/>
      <c r="G242" s="105" t="str">
        <f>IF(D242*F242=0,"",ROUND(D242*F242,0))</f>
        <v/>
      </c>
      <c r="H242" s="193"/>
      <c r="I242" s="61"/>
      <c r="V242" s="50"/>
    </row>
    <row r="243" spans="1:22" s="46" customFormat="1" ht="16.5" customHeight="1" x14ac:dyDescent="0.55000000000000004">
      <c r="A243" s="46">
        <v>182</v>
      </c>
      <c r="B243" s="59"/>
      <c r="C243" s="101"/>
      <c r="D243" s="102"/>
      <c r="E243" s="60"/>
      <c r="F243" s="104"/>
      <c r="G243" s="105" t="str">
        <f t="shared" ref="G243:G268" si="11">IF(D243*F243=0,"",ROUND(D243*F243,0))</f>
        <v/>
      </c>
      <c r="H243" s="193"/>
      <c r="I243" s="61"/>
      <c r="V243" s="50"/>
    </row>
    <row r="244" spans="1:22" s="46" customFormat="1" ht="16.5" customHeight="1" x14ac:dyDescent="0.55000000000000004">
      <c r="A244" s="46">
        <v>183</v>
      </c>
      <c r="B244" s="59"/>
      <c r="C244" s="101"/>
      <c r="D244" s="102"/>
      <c r="E244" s="60"/>
      <c r="F244" s="104"/>
      <c r="G244" s="105" t="str">
        <f t="shared" si="11"/>
        <v/>
      </c>
      <c r="H244" s="193"/>
      <c r="I244" s="61"/>
      <c r="V244" s="50"/>
    </row>
    <row r="245" spans="1:22" s="46" customFormat="1" ht="16.5" customHeight="1" x14ac:dyDescent="0.55000000000000004">
      <c r="A245" s="46">
        <v>184</v>
      </c>
      <c r="B245" s="59"/>
      <c r="C245" s="101"/>
      <c r="D245" s="102"/>
      <c r="E245" s="60"/>
      <c r="F245" s="104"/>
      <c r="G245" s="105" t="str">
        <f t="shared" si="11"/>
        <v/>
      </c>
      <c r="H245" s="193"/>
      <c r="I245" s="61"/>
      <c r="V245" s="50"/>
    </row>
    <row r="246" spans="1:22" s="46" customFormat="1" ht="16.5" customHeight="1" x14ac:dyDescent="0.55000000000000004">
      <c r="A246" s="46">
        <v>185</v>
      </c>
      <c r="B246" s="59"/>
      <c r="C246" s="101"/>
      <c r="D246" s="102"/>
      <c r="E246" s="60"/>
      <c r="F246" s="104"/>
      <c r="G246" s="105" t="str">
        <f t="shared" si="11"/>
        <v/>
      </c>
      <c r="H246" s="193"/>
      <c r="I246" s="61"/>
      <c r="V246" s="50"/>
    </row>
    <row r="247" spans="1:22" s="46" customFormat="1" ht="16.5" customHeight="1" x14ac:dyDescent="0.55000000000000004">
      <c r="A247" s="46">
        <v>186</v>
      </c>
      <c r="B247" s="59"/>
      <c r="C247" s="101"/>
      <c r="D247" s="102"/>
      <c r="E247" s="60"/>
      <c r="F247" s="104"/>
      <c r="G247" s="105" t="str">
        <f t="shared" si="11"/>
        <v/>
      </c>
      <c r="H247" s="193"/>
      <c r="I247" s="61"/>
      <c r="V247" s="50"/>
    </row>
    <row r="248" spans="1:22" s="46" customFormat="1" ht="16.5" customHeight="1" x14ac:dyDescent="0.55000000000000004">
      <c r="A248" s="46">
        <v>187</v>
      </c>
      <c r="B248" s="59"/>
      <c r="C248" s="101"/>
      <c r="D248" s="102"/>
      <c r="E248" s="60"/>
      <c r="F248" s="104"/>
      <c r="G248" s="105" t="str">
        <f t="shared" si="11"/>
        <v/>
      </c>
      <c r="H248" s="193"/>
      <c r="I248" s="61"/>
      <c r="V248" s="50"/>
    </row>
    <row r="249" spans="1:22" s="46" customFormat="1" ht="16.5" customHeight="1" x14ac:dyDescent="0.55000000000000004">
      <c r="A249" s="46">
        <v>188</v>
      </c>
      <c r="B249" s="59"/>
      <c r="C249" s="101"/>
      <c r="D249" s="102"/>
      <c r="E249" s="60"/>
      <c r="F249" s="104"/>
      <c r="G249" s="105" t="str">
        <f t="shared" si="11"/>
        <v/>
      </c>
      <c r="H249" s="193"/>
      <c r="I249" s="61"/>
      <c r="V249" s="50"/>
    </row>
    <row r="250" spans="1:22" s="46" customFormat="1" ht="16.5" customHeight="1" x14ac:dyDescent="0.55000000000000004">
      <c r="A250" s="46">
        <v>189</v>
      </c>
      <c r="B250" s="59"/>
      <c r="C250" s="101"/>
      <c r="D250" s="102"/>
      <c r="E250" s="60"/>
      <c r="F250" s="104"/>
      <c r="G250" s="105" t="str">
        <f t="shared" si="11"/>
        <v/>
      </c>
      <c r="H250" s="193"/>
      <c r="I250" s="61"/>
      <c r="V250" s="50"/>
    </row>
    <row r="251" spans="1:22" s="46" customFormat="1" ht="16.5" customHeight="1" x14ac:dyDescent="0.55000000000000004">
      <c r="A251" s="46">
        <v>190</v>
      </c>
      <c r="B251" s="59"/>
      <c r="C251" s="101"/>
      <c r="D251" s="102"/>
      <c r="E251" s="60"/>
      <c r="F251" s="104"/>
      <c r="G251" s="105" t="str">
        <f t="shared" si="11"/>
        <v/>
      </c>
      <c r="H251" s="193"/>
      <c r="I251" s="61"/>
      <c r="V251" s="50"/>
    </row>
    <row r="252" spans="1:22" s="46" customFormat="1" ht="16.5" customHeight="1" x14ac:dyDescent="0.55000000000000004">
      <c r="A252" s="46">
        <v>191</v>
      </c>
      <c r="B252" s="59"/>
      <c r="C252" s="101"/>
      <c r="D252" s="102"/>
      <c r="E252" s="60"/>
      <c r="F252" s="104"/>
      <c r="G252" s="105" t="str">
        <f t="shared" si="11"/>
        <v/>
      </c>
      <c r="H252" s="193"/>
      <c r="I252" s="61"/>
      <c r="V252" s="50"/>
    </row>
    <row r="253" spans="1:22" s="46" customFormat="1" ht="16.5" customHeight="1" x14ac:dyDescent="0.55000000000000004">
      <c r="A253" s="46">
        <v>192</v>
      </c>
      <c r="B253" s="59"/>
      <c r="C253" s="101"/>
      <c r="D253" s="102"/>
      <c r="E253" s="60"/>
      <c r="F253" s="104"/>
      <c r="G253" s="105" t="str">
        <f t="shared" si="11"/>
        <v/>
      </c>
      <c r="H253" s="193"/>
      <c r="I253" s="61"/>
      <c r="V253" s="50"/>
    </row>
    <row r="254" spans="1:22" s="46" customFormat="1" ht="16.5" customHeight="1" x14ac:dyDescent="0.55000000000000004">
      <c r="A254" s="46">
        <v>193</v>
      </c>
      <c r="B254" s="59"/>
      <c r="C254" s="101"/>
      <c r="D254" s="102"/>
      <c r="E254" s="60"/>
      <c r="F254" s="104"/>
      <c r="G254" s="105" t="str">
        <f t="shared" si="11"/>
        <v/>
      </c>
      <c r="H254" s="193"/>
      <c r="I254" s="61"/>
      <c r="V254" s="50"/>
    </row>
    <row r="255" spans="1:22" s="46" customFormat="1" ht="16.5" customHeight="1" x14ac:dyDescent="0.55000000000000004">
      <c r="A255" s="46">
        <v>194</v>
      </c>
      <c r="B255" s="59"/>
      <c r="C255" s="101"/>
      <c r="D255" s="102"/>
      <c r="E255" s="60"/>
      <c r="F255" s="104"/>
      <c r="G255" s="105" t="str">
        <f t="shared" si="11"/>
        <v/>
      </c>
      <c r="H255" s="193"/>
      <c r="I255" s="61"/>
      <c r="V255" s="50"/>
    </row>
    <row r="256" spans="1:22" s="46" customFormat="1" ht="16.5" customHeight="1" x14ac:dyDescent="0.55000000000000004">
      <c r="A256" s="46">
        <v>195</v>
      </c>
      <c r="B256" s="59"/>
      <c r="C256" s="101"/>
      <c r="D256" s="102"/>
      <c r="E256" s="60"/>
      <c r="F256" s="104"/>
      <c r="G256" s="105" t="str">
        <f t="shared" si="11"/>
        <v/>
      </c>
      <c r="H256" s="193"/>
      <c r="I256" s="61"/>
      <c r="V256" s="50"/>
    </row>
    <row r="257" spans="1:22" s="46" customFormat="1" ht="16.5" customHeight="1" x14ac:dyDescent="0.55000000000000004">
      <c r="A257" s="46">
        <v>196</v>
      </c>
      <c r="B257" s="59"/>
      <c r="C257" s="101"/>
      <c r="D257" s="102"/>
      <c r="E257" s="60"/>
      <c r="F257" s="104"/>
      <c r="G257" s="105" t="str">
        <f t="shared" si="11"/>
        <v/>
      </c>
      <c r="H257" s="193"/>
      <c r="I257" s="61"/>
      <c r="V257" s="50"/>
    </row>
    <row r="258" spans="1:22" s="46" customFormat="1" ht="16.5" customHeight="1" x14ac:dyDescent="0.55000000000000004">
      <c r="A258" s="46">
        <v>197</v>
      </c>
      <c r="B258" s="59"/>
      <c r="C258" s="101"/>
      <c r="D258" s="102"/>
      <c r="E258" s="60"/>
      <c r="F258" s="104"/>
      <c r="G258" s="105" t="str">
        <f t="shared" si="11"/>
        <v/>
      </c>
      <c r="H258" s="193"/>
      <c r="I258" s="61"/>
      <c r="V258" s="50"/>
    </row>
    <row r="259" spans="1:22" s="46" customFormat="1" ht="16.5" customHeight="1" x14ac:dyDescent="0.55000000000000004">
      <c r="A259" s="46">
        <v>198</v>
      </c>
      <c r="B259" s="59"/>
      <c r="C259" s="101"/>
      <c r="D259" s="102"/>
      <c r="E259" s="60"/>
      <c r="F259" s="104"/>
      <c r="G259" s="105" t="str">
        <f t="shared" si="11"/>
        <v/>
      </c>
      <c r="H259" s="193"/>
      <c r="I259" s="61"/>
      <c r="V259" s="50"/>
    </row>
    <row r="260" spans="1:22" s="46" customFormat="1" ht="16.5" customHeight="1" x14ac:dyDescent="0.55000000000000004">
      <c r="A260" s="46">
        <v>199</v>
      </c>
      <c r="B260" s="59"/>
      <c r="C260" s="101"/>
      <c r="D260" s="102"/>
      <c r="E260" s="60"/>
      <c r="F260" s="104"/>
      <c r="G260" s="105" t="str">
        <f t="shared" si="11"/>
        <v/>
      </c>
      <c r="H260" s="193"/>
      <c r="I260" s="61"/>
      <c r="V260" s="50"/>
    </row>
    <row r="261" spans="1:22" s="46" customFormat="1" ht="16.5" customHeight="1" x14ac:dyDescent="0.55000000000000004">
      <c r="A261" s="46">
        <v>200</v>
      </c>
      <c r="B261" s="59"/>
      <c r="C261" s="101"/>
      <c r="D261" s="102"/>
      <c r="E261" s="60"/>
      <c r="F261" s="104"/>
      <c r="G261" s="105" t="str">
        <f t="shared" si="11"/>
        <v/>
      </c>
      <c r="H261" s="193"/>
      <c r="I261" s="61"/>
      <c r="V261" s="50"/>
    </row>
    <row r="262" spans="1:22" s="46" customFormat="1" ht="16.5" customHeight="1" x14ac:dyDescent="0.55000000000000004">
      <c r="A262" s="46">
        <v>201</v>
      </c>
      <c r="B262" s="59"/>
      <c r="C262" s="101"/>
      <c r="D262" s="102"/>
      <c r="E262" s="60"/>
      <c r="F262" s="104"/>
      <c r="G262" s="105" t="str">
        <f t="shared" si="11"/>
        <v/>
      </c>
      <c r="H262" s="193"/>
      <c r="I262" s="61"/>
      <c r="V262" s="50"/>
    </row>
    <row r="263" spans="1:22" s="46" customFormat="1" ht="16.5" customHeight="1" x14ac:dyDescent="0.55000000000000004">
      <c r="A263" s="46">
        <v>202</v>
      </c>
      <c r="B263" s="59"/>
      <c r="C263" s="101"/>
      <c r="D263" s="102"/>
      <c r="E263" s="60"/>
      <c r="F263" s="104"/>
      <c r="G263" s="105" t="str">
        <f t="shared" si="11"/>
        <v/>
      </c>
      <c r="H263" s="193"/>
      <c r="I263" s="61"/>
      <c r="V263" s="50"/>
    </row>
    <row r="264" spans="1:22" s="46" customFormat="1" ht="16.5" customHeight="1" x14ac:dyDescent="0.55000000000000004">
      <c r="A264" s="46">
        <v>203</v>
      </c>
      <c r="B264" s="59"/>
      <c r="C264" s="101"/>
      <c r="D264" s="102"/>
      <c r="E264" s="60"/>
      <c r="F264" s="104"/>
      <c r="G264" s="105" t="str">
        <f t="shared" si="11"/>
        <v/>
      </c>
      <c r="H264" s="193"/>
      <c r="I264" s="61"/>
      <c r="V264" s="50"/>
    </row>
    <row r="265" spans="1:22" s="46" customFormat="1" ht="16.5" customHeight="1" x14ac:dyDescent="0.55000000000000004">
      <c r="A265" s="46">
        <v>204</v>
      </c>
      <c r="B265" s="59"/>
      <c r="C265" s="101"/>
      <c r="D265" s="102"/>
      <c r="E265" s="60"/>
      <c r="F265" s="104"/>
      <c r="G265" s="105" t="str">
        <f t="shared" si="11"/>
        <v/>
      </c>
      <c r="H265" s="193"/>
      <c r="I265" s="61"/>
      <c r="V265" s="50"/>
    </row>
    <row r="266" spans="1:22" s="46" customFormat="1" ht="16.5" customHeight="1" x14ac:dyDescent="0.55000000000000004">
      <c r="A266" s="46">
        <v>205</v>
      </c>
      <c r="B266" s="59"/>
      <c r="C266" s="101"/>
      <c r="D266" s="102"/>
      <c r="E266" s="60"/>
      <c r="F266" s="104"/>
      <c r="G266" s="105" t="str">
        <f t="shared" si="11"/>
        <v/>
      </c>
      <c r="H266" s="193"/>
      <c r="I266" s="61"/>
      <c r="V266" s="50"/>
    </row>
    <row r="267" spans="1:22" s="46" customFormat="1" ht="16.5" customHeight="1" x14ac:dyDescent="0.55000000000000004">
      <c r="A267" s="46">
        <v>206</v>
      </c>
      <c r="B267" s="59"/>
      <c r="C267" s="101"/>
      <c r="D267" s="102"/>
      <c r="E267" s="60"/>
      <c r="F267" s="104"/>
      <c r="G267" s="105" t="str">
        <f t="shared" si="11"/>
        <v/>
      </c>
      <c r="H267" s="193"/>
      <c r="I267" s="61"/>
      <c r="V267" s="50"/>
    </row>
    <row r="268" spans="1:22" s="46" customFormat="1" ht="16.5" customHeight="1" x14ac:dyDescent="0.55000000000000004">
      <c r="A268" s="46">
        <v>207</v>
      </c>
      <c r="B268" s="59"/>
      <c r="C268" s="101"/>
      <c r="D268" s="102"/>
      <c r="E268" s="60"/>
      <c r="F268" s="104"/>
      <c r="G268" s="105" t="str">
        <f t="shared" si="11"/>
        <v/>
      </c>
      <c r="H268" s="193"/>
      <c r="I268" s="61"/>
      <c r="V268" s="50"/>
    </row>
    <row r="269" spans="1:22" s="46" customFormat="1" ht="16.5" customHeight="1" x14ac:dyDescent="0.55000000000000004">
      <c r="A269" s="46">
        <v>208</v>
      </c>
      <c r="B269" s="59"/>
      <c r="C269" s="101"/>
      <c r="D269" s="102"/>
      <c r="E269" s="60"/>
      <c r="F269" s="104"/>
      <c r="G269" s="105" t="str">
        <f>IF(D269*F269=0,"",ROUND(D269*F269,0))</f>
        <v/>
      </c>
      <c r="H269" s="193"/>
      <c r="I269" s="61"/>
      <c r="V269" s="50"/>
    </row>
    <row r="270" spans="1:22" s="46" customFormat="1" ht="16.5" customHeight="1" x14ac:dyDescent="0.55000000000000004">
      <c r="A270" s="46">
        <v>209</v>
      </c>
      <c r="B270" s="59"/>
      <c r="C270" s="101"/>
      <c r="D270" s="102"/>
      <c r="E270" s="60"/>
      <c r="F270" s="104"/>
      <c r="G270" s="105" t="str">
        <f t="shared" ref="G270:G271" si="12">IF(D270*F270=0,"",ROUND(D270*F270,0))</f>
        <v/>
      </c>
      <c r="H270" s="193"/>
      <c r="I270" s="61"/>
      <c r="V270" s="50"/>
    </row>
    <row r="271" spans="1:22" s="46" customFormat="1" ht="16.5" customHeight="1" thickBot="1" x14ac:dyDescent="0.6">
      <c r="A271" s="46">
        <v>210</v>
      </c>
      <c r="B271" s="59"/>
      <c r="C271" s="101"/>
      <c r="D271" s="102"/>
      <c r="E271" s="60"/>
      <c r="F271" s="104"/>
      <c r="G271" s="105" t="str">
        <f t="shared" si="12"/>
        <v/>
      </c>
      <c r="H271" s="193"/>
      <c r="I271" s="61"/>
      <c r="V271" s="50"/>
    </row>
    <row r="272" spans="1:22" s="46" customFormat="1" ht="22.5" customHeight="1" thickBot="1" x14ac:dyDescent="0.6">
      <c r="B272" s="397"/>
      <c r="C272" s="398"/>
      <c r="D272" s="62" t="s">
        <v>21</v>
      </c>
      <c r="E272" s="63" t="s">
        <v>21</v>
      </c>
      <c r="F272" s="64" t="s">
        <v>21</v>
      </c>
      <c r="G272" s="106">
        <f>SUMIF(B242:B271,"&lt;&gt;"&amp;"▲助成対象外",G242:G271)</f>
        <v>0</v>
      </c>
      <c r="H272" s="151"/>
      <c r="I272" s="65"/>
      <c r="V272" s="50"/>
    </row>
    <row r="273" spans="1:22" s="46" customFormat="1" ht="22.5" customHeight="1" thickTop="1" thickBot="1" x14ac:dyDescent="0.6">
      <c r="B273" s="399"/>
      <c r="C273" s="400"/>
      <c r="D273" s="66" t="s">
        <v>21</v>
      </c>
      <c r="E273" s="67" t="s">
        <v>21</v>
      </c>
      <c r="F273" s="68" t="s">
        <v>21</v>
      </c>
      <c r="G273" s="107">
        <f>SUMIF(B242:B271,"▲助成対象外",G242:G271)</f>
        <v>0</v>
      </c>
      <c r="H273" s="152"/>
      <c r="I273" s="69"/>
      <c r="V273" s="50"/>
    </row>
    <row r="274" spans="1:22" s="46" customFormat="1" ht="26" customHeight="1" thickBot="1" x14ac:dyDescent="0.6">
      <c r="B274" s="381" t="s">
        <v>198</v>
      </c>
      <c r="C274" s="382"/>
      <c r="D274" s="382"/>
      <c r="E274" s="383"/>
      <c r="F274" s="187" t="s">
        <v>197</v>
      </c>
      <c r="G274" s="194"/>
      <c r="H274" s="149"/>
      <c r="V274" s="50"/>
    </row>
    <row r="276" spans="1:22" s="46" customFormat="1" ht="21" customHeight="1" x14ac:dyDescent="0.55000000000000004">
      <c r="B276" s="46" t="s">
        <v>144</v>
      </c>
      <c r="C276" s="386" t="s">
        <v>114</v>
      </c>
      <c r="D276" s="387"/>
      <c r="E276" s="387"/>
      <c r="F276" s="387"/>
      <c r="G276" s="379" t="s">
        <v>68</v>
      </c>
      <c r="H276" s="380"/>
      <c r="K276" s="54"/>
      <c r="V276" s="50"/>
    </row>
    <row r="277" spans="1:22" s="46" customFormat="1" ht="42.5" customHeight="1" x14ac:dyDescent="0.55000000000000004">
      <c r="B277" s="108" t="s">
        <v>139</v>
      </c>
      <c r="C277" s="392"/>
      <c r="D277" s="393"/>
      <c r="E277" s="393"/>
      <c r="F277" s="393"/>
      <c r="G277" s="393"/>
      <c r="H277" s="394"/>
      <c r="V277" s="50"/>
    </row>
    <row r="278" spans="1:22" s="46" customFormat="1" ht="20.5" customHeight="1" x14ac:dyDescent="0.55000000000000004">
      <c r="A278" s="58" t="s">
        <v>15</v>
      </c>
      <c r="B278" s="384" t="s">
        <v>71</v>
      </c>
      <c r="C278" s="384" t="s">
        <v>16</v>
      </c>
      <c r="D278" s="385" t="s">
        <v>6</v>
      </c>
      <c r="E278" s="384" t="s">
        <v>72</v>
      </c>
      <c r="F278" s="388" t="s">
        <v>17</v>
      </c>
      <c r="G278" s="388" t="s">
        <v>18</v>
      </c>
      <c r="H278" s="395" t="s">
        <v>169</v>
      </c>
      <c r="I278" s="384" t="s">
        <v>19</v>
      </c>
      <c r="V278" s="50"/>
    </row>
    <row r="279" spans="1:22" s="46" customFormat="1" ht="20.5" customHeight="1" x14ac:dyDescent="0.55000000000000004">
      <c r="A279" s="58" t="s">
        <v>20</v>
      </c>
      <c r="B279" s="384"/>
      <c r="C279" s="384"/>
      <c r="D279" s="385"/>
      <c r="E279" s="384"/>
      <c r="F279" s="389"/>
      <c r="G279" s="389"/>
      <c r="H279" s="396"/>
      <c r="I279" s="384"/>
      <c r="V279" s="50"/>
    </row>
    <row r="280" spans="1:22" s="46" customFormat="1" ht="16.5" customHeight="1" x14ac:dyDescent="0.55000000000000004">
      <c r="A280" s="46">
        <v>211</v>
      </c>
      <c r="B280" s="59"/>
      <c r="C280" s="101"/>
      <c r="D280" s="102"/>
      <c r="E280" s="60"/>
      <c r="F280" s="104"/>
      <c r="G280" s="105" t="str">
        <f>IF(D280*F280=0,"",ROUND(D280*F280,0))</f>
        <v/>
      </c>
      <c r="H280" s="193"/>
      <c r="I280" s="61"/>
      <c r="V280" s="50"/>
    </row>
    <row r="281" spans="1:22" s="46" customFormat="1" ht="16.5" customHeight="1" x14ac:dyDescent="0.55000000000000004">
      <c r="A281" s="46">
        <v>212</v>
      </c>
      <c r="B281" s="59"/>
      <c r="C281" s="101"/>
      <c r="D281" s="102"/>
      <c r="E281" s="60"/>
      <c r="F281" s="104"/>
      <c r="G281" s="105" t="str">
        <f t="shared" ref="G281:G306" si="13">IF(D281*F281=0,"",ROUND(D281*F281,0))</f>
        <v/>
      </c>
      <c r="H281" s="193"/>
      <c r="I281" s="61"/>
      <c r="V281" s="50"/>
    </row>
    <row r="282" spans="1:22" s="46" customFormat="1" ht="16.5" customHeight="1" x14ac:dyDescent="0.55000000000000004">
      <c r="A282" s="46">
        <v>213</v>
      </c>
      <c r="B282" s="59"/>
      <c r="C282" s="101"/>
      <c r="D282" s="102"/>
      <c r="E282" s="60"/>
      <c r="F282" s="104"/>
      <c r="G282" s="105" t="str">
        <f t="shared" si="13"/>
        <v/>
      </c>
      <c r="H282" s="193"/>
      <c r="I282" s="61"/>
      <c r="V282" s="50"/>
    </row>
    <row r="283" spans="1:22" s="46" customFormat="1" ht="16.5" customHeight="1" x14ac:dyDescent="0.55000000000000004">
      <c r="A283" s="46">
        <v>214</v>
      </c>
      <c r="B283" s="59"/>
      <c r="C283" s="101"/>
      <c r="D283" s="102"/>
      <c r="E283" s="60"/>
      <c r="F283" s="104"/>
      <c r="G283" s="105" t="str">
        <f t="shared" si="13"/>
        <v/>
      </c>
      <c r="H283" s="193"/>
      <c r="I283" s="61"/>
      <c r="V283" s="50"/>
    </row>
    <row r="284" spans="1:22" s="46" customFormat="1" ht="16.5" customHeight="1" x14ac:dyDescent="0.55000000000000004">
      <c r="A284" s="46">
        <v>215</v>
      </c>
      <c r="B284" s="59"/>
      <c r="C284" s="101"/>
      <c r="D284" s="102"/>
      <c r="E284" s="60"/>
      <c r="F284" s="104"/>
      <c r="G284" s="105" t="str">
        <f t="shared" si="13"/>
        <v/>
      </c>
      <c r="H284" s="193"/>
      <c r="I284" s="61"/>
      <c r="V284" s="50"/>
    </row>
    <row r="285" spans="1:22" s="46" customFormat="1" ht="16.5" customHeight="1" x14ac:dyDescent="0.55000000000000004">
      <c r="A285" s="46">
        <v>216</v>
      </c>
      <c r="B285" s="59"/>
      <c r="C285" s="101"/>
      <c r="D285" s="102"/>
      <c r="E285" s="60"/>
      <c r="F285" s="104"/>
      <c r="G285" s="105" t="str">
        <f t="shared" si="13"/>
        <v/>
      </c>
      <c r="H285" s="193"/>
      <c r="I285" s="61"/>
      <c r="V285" s="50"/>
    </row>
    <row r="286" spans="1:22" s="46" customFormat="1" ht="16.5" customHeight="1" x14ac:dyDescent="0.55000000000000004">
      <c r="A286" s="46">
        <v>217</v>
      </c>
      <c r="B286" s="59"/>
      <c r="C286" s="101"/>
      <c r="D286" s="102"/>
      <c r="E286" s="60"/>
      <c r="F286" s="104"/>
      <c r="G286" s="105" t="str">
        <f t="shared" si="13"/>
        <v/>
      </c>
      <c r="H286" s="193"/>
      <c r="I286" s="61"/>
      <c r="V286" s="50"/>
    </row>
    <row r="287" spans="1:22" s="46" customFormat="1" ht="16.5" customHeight="1" x14ac:dyDescent="0.55000000000000004">
      <c r="A287" s="46">
        <v>218</v>
      </c>
      <c r="B287" s="59"/>
      <c r="C287" s="101"/>
      <c r="D287" s="102"/>
      <c r="E287" s="60"/>
      <c r="F287" s="104"/>
      <c r="G287" s="105" t="str">
        <f t="shared" si="13"/>
        <v/>
      </c>
      <c r="H287" s="193"/>
      <c r="I287" s="61"/>
      <c r="V287" s="50"/>
    </row>
    <row r="288" spans="1:22" s="46" customFormat="1" ht="16.5" customHeight="1" x14ac:dyDescent="0.55000000000000004">
      <c r="A288" s="46">
        <v>219</v>
      </c>
      <c r="B288" s="59"/>
      <c r="C288" s="101"/>
      <c r="D288" s="102"/>
      <c r="E288" s="60"/>
      <c r="F288" s="104"/>
      <c r="G288" s="105" t="str">
        <f t="shared" si="13"/>
        <v/>
      </c>
      <c r="H288" s="193"/>
      <c r="I288" s="61"/>
      <c r="V288" s="50"/>
    </row>
    <row r="289" spans="1:22" s="46" customFormat="1" ht="16.5" customHeight="1" x14ac:dyDescent="0.55000000000000004">
      <c r="A289" s="46">
        <v>220</v>
      </c>
      <c r="B289" s="59"/>
      <c r="C289" s="101"/>
      <c r="D289" s="102"/>
      <c r="E289" s="60"/>
      <c r="F289" s="104"/>
      <c r="G289" s="105" t="str">
        <f t="shared" si="13"/>
        <v/>
      </c>
      <c r="H289" s="193"/>
      <c r="I289" s="61"/>
      <c r="V289" s="50"/>
    </row>
    <row r="290" spans="1:22" s="46" customFormat="1" ht="16.5" customHeight="1" x14ac:dyDescent="0.55000000000000004">
      <c r="A290" s="46">
        <v>221</v>
      </c>
      <c r="B290" s="59"/>
      <c r="C290" s="101"/>
      <c r="D290" s="102"/>
      <c r="E290" s="60"/>
      <c r="F290" s="104"/>
      <c r="G290" s="105" t="str">
        <f t="shared" si="13"/>
        <v/>
      </c>
      <c r="H290" s="193"/>
      <c r="I290" s="61"/>
      <c r="V290" s="50"/>
    </row>
    <row r="291" spans="1:22" s="46" customFormat="1" ht="16.5" customHeight="1" x14ac:dyDescent="0.55000000000000004">
      <c r="A291" s="46">
        <v>222</v>
      </c>
      <c r="B291" s="59"/>
      <c r="C291" s="101"/>
      <c r="D291" s="102"/>
      <c r="E291" s="60"/>
      <c r="F291" s="104"/>
      <c r="G291" s="105" t="str">
        <f t="shared" si="13"/>
        <v/>
      </c>
      <c r="H291" s="193"/>
      <c r="I291" s="61"/>
      <c r="V291" s="50"/>
    </row>
    <row r="292" spans="1:22" s="46" customFormat="1" ht="16.5" customHeight="1" x14ac:dyDescent="0.55000000000000004">
      <c r="A292" s="46">
        <v>223</v>
      </c>
      <c r="B292" s="59"/>
      <c r="C292" s="101"/>
      <c r="D292" s="102"/>
      <c r="E292" s="60"/>
      <c r="F292" s="104"/>
      <c r="G292" s="105" t="str">
        <f t="shared" si="13"/>
        <v/>
      </c>
      <c r="H292" s="193"/>
      <c r="I292" s="61"/>
      <c r="V292" s="50"/>
    </row>
    <row r="293" spans="1:22" s="46" customFormat="1" ht="16.5" customHeight="1" x14ac:dyDescent="0.55000000000000004">
      <c r="A293" s="46">
        <v>224</v>
      </c>
      <c r="B293" s="59"/>
      <c r="C293" s="101"/>
      <c r="D293" s="102"/>
      <c r="E293" s="60"/>
      <c r="F293" s="104"/>
      <c r="G293" s="105" t="str">
        <f t="shared" si="13"/>
        <v/>
      </c>
      <c r="H293" s="193"/>
      <c r="I293" s="61"/>
      <c r="V293" s="50"/>
    </row>
    <row r="294" spans="1:22" s="46" customFormat="1" ht="16.5" customHeight="1" x14ac:dyDescent="0.55000000000000004">
      <c r="A294" s="46">
        <v>225</v>
      </c>
      <c r="B294" s="59"/>
      <c r="C294" s="101"/>
      <c r="D294" s="102"/>
      <c r="E294" s="60"/>
      <c r="F294" s="104"/>
      <c r="G294" s="105" t="str">
        <f t="shared" si="13"/>
        <v/>
      </c>
      <c r="H294" s="193"/>
      <c r="I294" s="61"/>
      <c r="V294" s="50"/>
    </row>
    <row r="295" spans="1:22" s="46" customFormat="1" ht="16.5" customHeight="1" x14ac:dyDescent="0.55000000000000004">
      <c r="A295" s="46">
        <v>226</v>
      </c>
      <c r="B295" s="59"/>
      <c r="C295" s="101"/>
      <c r="D295" s="102"/>
      <c r="E295" s="60"/>
      <c r="F295" s="104"/>
      <c r="G295" s="105" t="str">
        <f t="shared" si="13"/>
        <v/>
      </c>
      <c r="H295" s="193"/>
      <c r="I295" s="61"/>
      <c r="V295" s="50"/>
    </row>
    <row r="296" spans="1:22" s="46" customFormat="1" ht="16.5" customHeight="1" x14ac:dyDescent="0.55000000000000004">
      <c r="A296" s="46">
        <v>227</v>
      </c>
      <c r="B296" s="59"/>
      <c r="C296" s="101"/>
      <c r="D296" s="102"/>
      <c r="E296" s="60"/>
      <c r="F296" s="104"/>
      <c r="G296" s="105" t="str">
        <f t="shared" si="13"/>
        <v/>
      </c>
      <c r="H296" s="193"/>
      <c r="I296" s="61"/>
      <c r="V296" s="50"/>
    </row>
    <row r="297" spans="1:22" s="46" customFormat="1" ht="16.5" customHeight="1" x14ac:dyDescent="0.55000000000000004">
      <c r="A297" s="46">
        <v>228</v>
      </c>
      <c r="B297" s="59"/>
      <c r="C297" s="101"/>
      <c r="D297" s="102"/>
      <c r="E297" s="60"/>
      <c r="F297" s="104"/>
      <c r="G297" s="105" t="str">
        <f t="shared" si="13"/>
        <v/>
      </c>
      <c r="H297" s="193"/>
      <c r="I297" s="61"/>
      <c r="V297" s="50"/>
    </row>
    <row r="298" spans="1:22" s="46" customFormat="1" ht="16.5" customHeight="1" x14ac:dyDescent="0.55000000000000004">
      <c r="A298" s="46">
        <v>229</v>
      </c>
      <c r="B298" s="59"/>
      <c r="C298" s="101"/>
      <c r="D298" s="102"/>
      <c r="E298" s="60"/>
      <c r="F298" s="104"/>
      <c r="G298" s="105" t="str">
        <f t="shared" si="13"/>
        <v/>
      </c>
      <c r="H298" s="193"/>
      <c r="I298" s="61"/>
      <c r="V298" s="50"/>
    </row>
    <row r="299" spans="1:22" s="46" customFormat="1" ht="16.5" customHeight="1" x14ac:dyDescent="0.55000000000000004">
      <c r="A299" s="46">
        <v>230</v>
      </c>
      <c r="B299" s="59"/>
      <c r="C299" s="101"/>
      <c r="D299" s="102"/>
      <c r="E299" s="60"/>
      <c r="F299" s="104"/>
      <c r="G299" s="105" t="str">
        <f t="shared" si="13"/>
        <v/>
      </c>
      <c r="H299" s="193"/>
      <c r="I299" s="61"/>
      <c r="V299" s="50"/>
    </row>
    <row r="300" spans="1:22" s="46" customFormat="1" ht="16.5" customHeight="1" x14ac:dyDescent="0.55000000000000004">
      <c r="A300" s="46">
        <v>231</v>
      </c>
      <c r="B300" s="59"/>
      <c r="C300" s="101"/>
      <c r="D300" s="102"/>
      <c r="E300" s="60"/>
      <c r="F300" s="104"/>
      <c r="G300" s="105" t="str">
        <f t="shared" si="13"/>
        <v/>
      </c>
      <c r="H300" s="193"/>
      <c r="I300" s="61"/>
      <c r="V300" s="50"/>
    </row>
    <row r="301" spans="1:22" s="46" customFormat="1" ht="16.5" customHeight="1" x14ac:dyDescent="0.55000000000000004">
      <c r="A301" s="46">
        <v>232</v>
      </c>
      <c r="B301" s="59"/>
      <c r="C301" s="101"/>
      <c r="D301" s="102"/>
      <c r="E301" s="60"/>
      <c r="F301" s="104"/>
      <c r="G301" s="105" t="str">
        <f t="shared" si="13"/>
        <v/>
      </c>
      <c r="H301" s="193"/>
      <c r="I301" s="61"/>
      <c r="V301" s="50"/>
    </row>
    <row r="302" spans="1:22" s="46" customFormat="1" ht="16.5" customHeight="1" x14ac:dyDescent="0.55000000000000004">
      <c r="A302" s="46">
        <v>233</v>
      </c>
      <c r="B302" s="59"/>
      <c r="C302" s="101"/>
      <c r="D302" s="102"/>
      <c r="E302" s="60"/>
      <c r="F302" s="104"/>
      <c r="G302" s="105" t="str">
        <f t="shared" si="13"/>
        <v/>
      </c>
      <c r="H302" s="193"/>
      <c r="I302" s="61"/>
      <c r="V302" s="50"/>
    </row>
    <row r="303" spans="1:22" s="46" customFormat="1" ht="16.5" customHeight="1" x14ac:dyDescent="0.55000000000000004">
      <c r="A303" s="46">
        <v>234</v>
      </c>
      <c r="B303" s="59"/>
      <c r="C303" s="101"/>
      <c r="D303" s="102"/>
      <c r="E303" s="60"/>
      <c r="F303" s="104"/>
      <c r="G303" s="105" t="str">
        <f t="shared" si="13"/>
        <v/>
      </c>
      <c r="H303" s="193"/>
      <c r="I303" s="61"/>
      <c r="V303" s="50"/>
    </row>
    <row r="304" spans="1:22" s="46" customFormat="1" ht="16.5" customHeight="1" x14ac:dyDescent="0.55000000000000004">
      <c r="A304" s="46">
        <v>235</v>
      </c>
      <c r="B304" s="59"/>
      <c r="C304" s="101"/>
      <c r="D304" s="102"/>
      <c r="E304" s="60"/>
      <c r="F304" s="104"/>
      <c r="G304" s="105" t="str">
        <f t="shared" si="13"/>
        <v/>
      </c>
      <c r="H304" s="193"/>
      <c r="I304" s="61"/>
      <c r="V304" s="50"/>
    </row>
    <row r="305" spans="1:22" s="46" customFormat="1" ht="16.5" customHeight="1" x14ac:dyDescent="0.55000000000000004">
      <c r="A305" s="46">
        <v>236</v>
      </c>
      <c r="B305" s="59"/>
      <c r="C305" s="101"/>
      <c r="D305" s="102"/>
      <c r="E305" s="60"/>
      <c r="F305" s="104"/>
      <c r="G305" s="105" t="str">
        <f t="shared" si="13"/>
        <v/>
      </c>
      <c r="H305" s="193"/>
      <c r="I305" s="61"/>
      <c r="V305" s="50"/>
    </row>
    <row r="306" spans="1:22" s="46" customFormat="1" ht="16.5" customHeight="1" x14ac:dyDescent="0.55000000000000004">
      <c r="A306" s="46">
        <v>237</v>
      </c>
      <c r="B306" s="59"/>
      <c r="C306" s="101"/>
      <c r="D306" s="102"/>
      <c r="E306" s="60"/>
      <c r="F306" s="104"/>
      <c r="G306" s="105" t="str">
        <f t="shared" si="13"/>
        <v/>
      </c>
      <c r="H306" s="193"/>
      <c r="I306" s="61"/>
      <c r="V306" s="50"/>
    </row>
    <row r="307" spans="1:22" s="46" customFormat="1" ht="16.5" customHeight="1" x14ac:dyDescent="0.55000000000000004">
      <c r="A307" s="46">
        <v>238</v>
      </c>
      <c r="B307" s="59"/>
      <c r="C307" s="101"/>
      <c r="D307" s="102"/>
      <c r="E307" s="60"/>
      <c r="F307" s="104"/>
      <c r="G307" s="105" t="str">
        <f>IF(D307*F307=0,"",ROUND(D307*F307,0))</f>
        <v/>
      </c>
      <c r="H307" s="193"/>
      <c r="I307" s="61"/>
      <c r="V307" s="50"/>
    </row>
    <row r="308" spans="1:22" s="46" customFormat="1" ht="16.5" customHeight="1" x14ac:dyDescent="0.55000000000000004">
      <c r="A308" s="46">
        <v>239</v>
      </c>
      <c r="B308" s="59"/>
      <c r="C308" s="101"/>
      <c r="D308" s="102"/>
      <c r="E308" s="60"/>
      <c r="F308" s="104"/>
      <c r="G308" s="105" t="str">
        <f t="shared" ref="G308:G309" si="14">IF(D308*F308=0,"",ROUND(D308*F308,0))</f>
        <v/>
      </c>
      <c r="H308" s="193"/>
      <c r="I308" s="61"/>
      <c r="V308" s="50"/>
    </row>
    <row r="309" spans="1:22" s="46" customFormat="1" ht="16.5" customHeight="1" thickBot="1" x14ac:dyDescent="0.6">
      <c r="A309" s="46">
        <v>240</v>
      </c>
      <c r="B309" s="59"/>
      <c r="C309" s="101"/>
      <c r="D309" s="102"/>
      <c r="E309" s="60"/>
      <c r="F309" s="104"/>
      <c r="G309" s="105" t="str">
        <f t="shared" si="14"/>
        <v/>
      </c>
      <c r="H309" s="193"/>
      <c r="I309" s="61"/>
      <c r="V309" s="50"/>
    </row>
    <row r="310" spans="1:22" s="46" customFormat="1" ht="22.5" customHeight="1" thickBot="1" x14ac:dyDescent="0.6">
      <c r="B310" s="397"/>
      <c r="C310" s="398"/>
      <c r="D310" s="62" t="s">
        <v>21</v>
      </c>
      <c r="E310" s="63" t="s">
        <v>21</v>
      </c>
      <c r="F310" s="64" t="s">
        <v>21</v>
      </c>
      <c r="G310" s="106">
        <f>SUMIF(B280:B309,"&lt;&gt;"&amp;"▲助成対象外",G280:G309)</f>
        <v>0</v>
      </c>
      <c r="H310" s="151"/>
      <c r="I310" s="65"/>
      <c r="V310" s="50"/>
    </row>
    <row r="311" spans="1:22" s="46" customFormat="1" ht="22.5" customHeight="1" thickTop="1" thickBot="1" x14ac:dyDescent="0.6">
      <c r="B311" s="399"/>
      <c r="C311" s="400"/>
      <c r="D311" s="66" t="s">
        <v>21</v>
      </c>
      <c r="E311" s="67" t="s">
        <v>21</v>
      </c>
      <c r="F311" s="68" t="s">
        <v>21</v>
      </c>
      <c r="G311" s="107">
        <f>SUMIF(B280:B309,"▲助成対象外",G280:G309)</f>
        <v>0</v>
      </c>
      <c r="H311" s="152"/>
      <c r="I311" s="69"/>
      <c r="V311" s="50"/>
    </row>
    <row r="312" spans="1:22" s="46" customFormat="1" ht="23" customHeight="1" thickBot="1" x14ac:dyDescent="0.6">
      <c r="B312" s="381" t="s">
        <v>198</v>
      </c>
      <c r="C312" s="382"/>
      <c r="D312" s="382"/>
      <c r="E312" s="383"/>
      <c r="F312" s="187" t="s">
        <v>197</v>
      </c>
      <c r="G312" s="194"/>
      <c r="H312" s="149"/>
      <c r="V312" s="50"/>
    </row>
    <row r="314" spans="1:22" s="46" customFormat="1" ht="21" customHeight="1" x14ac:dyDescent="0.55000000000000004">
      <c r="B314" s="46" t="s">
        <v>145</v>
      </c>
      <c r="C314" s="386" t="s">
        <v>114</v>
      </c>
      <c r="D314" s="387"/>
      <c r="E314" s="387"/>
      <c r="F314" s="387"/>
      <c r="G314" s="379" t="s">
        <v>69</v>
      </c>
      <c r="H314" s="380"/>
      <c r="K314" s="54"/>
      <c r="V314" s="50"/>
    </row>
    <row r="315" spans="1:22" s="46" customFormat="1" ht="35" x14ac:dyDescent="0.55000000000000004">
      <c r="B315" s="153" t="s">
        <v>139</v>
      </c>
      <c r="C315" s="420"/>
      <c r="D315" s="420"/>
      <c r="E315" s="420"/>
      <c r="F315" s="420"/>
      <c r="G315" s="421"/>
      <c r="H315" s="421"/>
      <c r="V315" s="50"/>
    </row>
    <row r="316" spans="1:22" s="46" customFormat="1" ht="21.5" customHeight="1" x14ac:dyDescent="0.55000000000000004">
      <c r="A316" s="58" t="s">
        <v>15</v>
      </c>
      <c r="B316" s="384" t="s">
        <v>71</v>
      </c>
      <c r="C316" s="384" t="s">
        <v>16</v>
      </c>
      <c r="D316" s="385" t="s">
        <v>6</v>
      </c>
      <c r="E316" s="384" t="s">
        <v>72</v>
      </c>
      <c r="F316" s="388" t="s">
        <v>17</v>
      </c>
      <c r="G316" s="388" t="s">
        <v>18</v>
      </c>
      <c r="H316" s="395" t="s">
        <v>169</v>
      </c>
      <c r="I316" s="384" t="s">
        <v>19</v>
      </c>
      <c r="V316" s="50"/>
    </row>
    <row r="317" spans="1:22" s="46" customFormat="1" ht="21.5" customHeight="1" x14ac:dyDescent="0.55000000000000004">
      <c r="A317" s="58" t="s">
        <v>20</v>
      </c>
      <c r="B317" s="384"/>
      <c r="C317" s="384"/>
      <c r="D317" s="385"/>
      <c r="E317" s="384"/>
      <c r="F317" s="389"/>
      <c r="G317" s="389"/>
      <c r="H317" s="396"/>
      <c r="I317" s="384"/>
      <c r="V317" s="50"/>
    </row>
    <row r="318" spans="1:22" s="46" customFormat="1" ht="16.5" customHeight="1" x14ac:dyDescent="0.55000000000000004">
      <c r="A318" s="46">
        <v>241</v>
      </c>
      <c r="B318" s="59"/>
      <c r="C318" s="101"/>
      <c r="D318" s="102"/>
      <c r="E318" s="60"/>
      <c r="F318" s="104"/>
      <c r="G318" s="105" t="str">
        <f>IF(D318*F318=0,"",ROUND(D318*F318,0))</f>
        <v/>
      </c>
      <c r="H318" s="193"/>
      <c r="I318" s="61"/>
      <c r="V318" s="50"/>
    </row>
    <row r="319" spans="1:22" s="46" customFormat="1" ht="16.5" customHeight="1" x14ac:dyDescent="0.55000000000000004">
      <c r="A319" s="46">
        <v>242</v>
      </c>
      <c r="B319" s="59"/>
      <c r="C319" s="101"/>
      <c r="D319" s="102"/>
      <c r="E319" s="60"/>
      <c r="F319" s="104"/>
      <c r="G319" s="105" t="str">
        <f t="shared" ref="G319:G344" si="15">IF(D319*F319=0,"",ROUND(D319*F319,0))</f>
        <v/>
      </c>
      <c r="H319" s="193"/>
      <c r="I319" s="61"/>
      <c r="V319" s="50"/>
    </row>
    <row r="320" spans="1:22" s="46" customFormat="1" ht="16.5" customHeight="1" x14ac:dyDescent="0.55000000000000004">
      <c r="A320" s="46">
        <v>243</v>
      </c>
      <c r="B320" s="59"/>
      <c r="C320" s="101"/>
      <c r="D320" s="102"/>
      <c r="E320" s="60"/>
      <c r="F320" s="104"/>
      <c r="G320" s="105" t="str">
        <f t="shared" si="15"/>
        <v/>
      </c>
      <c r="H320" s="193"/>
      <c r="I320" s="61"/>
      <c r="V320" s="50"/>
    </row>
    <row r="321" spans="1:22" s="46" customFormat="1" ht="16.5" customHeight="1" x14ac:dyDescent="0.55000000000000004">
      <c r="A321" s="46">
        <v>244</v>
      </c>
      <c r="B321" s="59"/>
      <c r="C321" s="101"/>
      <c r="D321" s="102"/>
      <c r="E321" s="60"/>
      <c r="F321" s="104"/>
      <c r="G321" s="105" t="str">
        <f t="shared" si="15"/>
        <v/>
      </c>
      <c r="H321" s="193"/>
      <c r="I321" s="61"/>
      <c r="V321" s="50"/>
    </row>
    <row r="322" spans="1:22" s="46" customFormat="1" ht="16.5" customHeight="1" x14ac:dyDescent="0.55000000000000004">
      <c r="A322" s="46">
        <v>245</v>
      </c>
      <c r="B322" s="59"/>
      <c r="C322" s="101"/>
      <c r="D322" s="102"/>
      <c r="E322" s="60"/>
      <c r="F322" s="104"/>
      <c r="G322" s="105" t="str">
        <f t="shared" si="15"/>
        <v/>
      </c>
      <c r="H322" s="193"/>
      <c r="I322" s="61"/>
      <c r="V322" s="50"/>
    </row>
    <row r="323" spans="1:22" s="46" customFormat="1" ht="16.5" customHeight="1" x14ac:dyDescent="0.55000000000000004">
      <c r="A323" s="46">
        <v>246</v>
      </c>
      <c r="B323" s="59"/>
      <c r="C323" s="101"/>
      <c r="D323" s="102"/>
      <c r="E323" s="60"/>
      <c r="F323" s="104"/>
      <c r="G323" s="105" t="str">
        <f t="shared" si="15"/>
        <v/>
      </c>
      <c r="H323" s="193"/>
      <c r="I323" s="61"/>
      <c r="V323" s="50"/>
    </row>
    <row r="324" spans="1:22" s="46" customFormat="1" ht="16.5" customHeight="1" x14ac:dyDescent="0.55000000000000004">
      <c r="A324" s="46">
        <v>247</v>
      </c>
      <c r="B324" s="59"/>
      <c r="C324" s="101"/>
      <c r="D324" s="102"/>
      <c r="E324" s="60"/>
      <c r="F324" s="104"/>
      <c r="G324" s="105" t="str">
        <f t="shared" si="15"/>
        <v/>
      </c>
      <c r="H324" s="193"/>
      <c r="I324" s="61"/>
      <c r="V324" s="50"/>
    </row>
    <row r="325" spans="1:22" s="46" customFormat="1" ht="16.5" customHeight="1" x14ac:dyDescent="0.55000000000000004">
      <c r="A325" s="46">
        <v>248</v>
      </c>
      <c r="B325" s="59"/>
      <c r="C325" s="101"/>
      <c r="D325" s="102"/>
      <c r="E325" s="60"/>
      <c r="F325" s="104"/>
      <c r="G325" s="105" t="str">
        <f t="shared" si="15"/>
        <v/>
      </c>
      <c r="H325" s="193"/>
      <c r="I325" s="61"/>
      <c r="V325" s="50"/>
    </row>
    <row r="326" spans="1:22" s="46" customFormat="1" ht="16.5" customHeight="1" x14ac:dyDescent="0.55000000000000004">
      <c r="A326" s="46">
        <v>249</v>
      </c>
      <c r="B326" s="59"/>
      <c r="C326" s="101"/>
      <c r="D326" s="102"/>
      <c r="E326" s="60"/>
      <c r="F326" s="104"/>
      <c r="G326" s="105" t="str">
        <f t="shared" si="15"/>
        <v/>
      </c>
      <c r="H326" s="193"/>
      <c r="I326" s="61"/>
      <c r="V326" s="50"/>
    </row>
    <row r="327" spans="1:22" s="46" customFormat="1" ht="16.5" customHeight="1" x14ac:dyDescent="0.55000000000000004">
      <c r="A327" s="46">
        <v>250</v>
      </c>
      <c r="B327" s="59"/>
      <c r="C327" s="101"/>
      <c r="D327" s="102"/>
      <c r="E327" s="60"/>
      <c r="F327" s="104"/>
      <c r="G327" s="105" t="str">
        <f t="shared" si="15"/>
        <v/>
      </c>
      <c r="H327" s="193"/>
      <c r="I327" s="61"/>
      <c r="V327" s="50"/>
    </row>
    <row r="328" spans="1:22" s="46" customFormat="1" ht="16.5" customHeight="1" x14ac:dyDescent="0.55000000000000004">
      <c r="A328" s="46">
        <v>251</v>
      </c>
      <c r="B328" s="59"/>
      <c r="C328" s="101"/>
      <c r="D328" s="102"/>
      <c r="E328" s="60"/>
      <c r="F328" s="104"/>
      <c r="G328" s="105" t="str">
        <f t="shared" si="15"/>
        <v/>
      </c>
      <c r="H328" s="193"/>
      <c r="I328" s="61"/>
      <c r="V328" s="50"/>
    </row>
    <row r="329" spans="1:22" s="46" customFormat="1" ht="16.5" customHeight="1" x14ac:dyDescent="0.55000000000000004">
      <c r="A329" s="46">
        <v>252</v>
      </c>
      <c r="B329" s="59"/>
      <c r="C329" s="101"/>
      <c r="D329" s="102"/>
      <c r="E329" s="60"/>
      <c r="F329" s="104"/>
      <c r="G329" s="105" t="str">
        <f t="shared" si="15"/>
        <v/>
      </c>
      <c r="H329" s="193"/>
      <c r="I329" s="61"/>
      <c r="V329" s="50"/>
    </row>
    <row r="330" spans="1:22" s="46" customFormat="1" ht="16.5" customHeight="1" x14ac:dyDescent="0.55000000000000004">
      <c r="A330" s="46">
        <v>253</v>
      </c>
      <c r="B330" s="59"/>
      <c r="C330" s="101"/>
      <c r="D330" s="102"/>
      <c r="E330" s="60"/>
      <c r="F330" s="104"/>
      <c r="G330" s="105" t="str">
        <f t="shared" si="15"/>
        <v/>
      </c>
      <c r="H330" s="193"/>
      <c r="I330" s="61"/>
      <c r="V330" s="50"/>
    </row>
    <row r="331" spans="1:22" s="46" customFormat="1" ht="16.5" customHeight="1" x14ac:dyDescent="0.55000000000000004">
      <c r="A331" s="46">
        <v>254</v>
      </c>
      <c r="B331" s="59"/>
      <c r="C331" s="101"/>
      <c r="D331" s="102"/>
      <c r="E331" s="60"/>
      <c r="F331" s="104"/>
      <c r="G331" s="105" t="str">
        <f t="shared" si="15"/>
        <v/>
      </c>
      <c r="H331" s="193"/>
      <c r="I331" s="61"/>
      <c r="V331" s="50"/>
    </row>
    <row r="332" spans="1:22" s="46" customFormat="1" ht="16.5" customHeight="1" x14ac:dyDescent="0.55000000000000004">
      <c r="A332" s="46">
        <v>255</v>
      </c>
      <c r="B332" s="59"/>
      <c r="C332" s="101"/>
      <c r="D332" s="102"/>
      <c r="E332" s="60"/>
      <c r="F332" s="104"/>
      <c r="G332" s="105" t="str">
        <f t="shared" si="15"/>
        <v/>
      </c>
      <c r="H332" s="193"/>
      <c r="I332" s="61"/>
      <c r="V332" s="50"/>
    </row>
    <row r="333" spans="1:22" s="46" customFormat="1" ht="16.5" customHeight="1" x14ac:dyDescent="0.55000000000000004">
      <c r="A333" s="46">
        <v>256</v>
      </c>
      <c r="B333" s="59"/>
      <c r="C333" s="101"/>
      <c r="D333" s="102"/>
      <c r="E333" s="60"/>
      <c r="F333" s="104"/>
      <c r="G333" s="105" t="str">
        <f t="shared" si="15"/>
        <v/>
      </c>
      <c r="H333" s="193"/>
      <c r="I333" s="61"/>
      <c r="V333" s="50"/>
    </row>
    <row r="334" spans="1:22" s="46" customFormat="1" ht="16.5" customHeight="1" x14ac:dyDescent="0.55000000000000004">
      <c r="A334" s="46">
        <v>257</v>
      </c>
      <c r="B334" s="59"/>
      <c r="C334" s="101"/>
      <c r="D334" s="102"/>
      <c r="E334" s="60"/>
      <c r="F334" s="104"/>
      <c r="G334" s="105" t="str">
        <f t="shared" si="15"/>
        <v/>
      </c>
      <c r="H334" s="193"/>
      <c r="I334" s="61"/>
      <c r="V334" s="50"/>
    </row>
    <row r="335" spans="1:22" s="46" customFormat="1" ht="16.5" customHeight="1" x14ac:dyDescent="0.55000000000000004">
      <c r="A335" s="46">
        <v>258</v>
      </c>
      <c r="B335" s="59"/>
      <c r="C335" s="101"/>
      <c r="D335" s="102"/>
      <c r="E335" s="60"/>
      <c r="F335" s="104"/>
      <c r="G335" s="105" t="str">
        <f t="shared" si="15"/>
        <v/>
      </c>
      <c r="H335" s="193"/>
      <c r="I335" s="61"/>
      <c r="V335" s="50"/>
    </row>
    <row r="336" spans="1:22" s="46" customFormat="1" ht="16.5" customHeight="1" x14ac:dyDescent="0.55000000000000004">
      <c r="A336" s="46">
        <v>259</v>
      </c>
      <c r="B336" s="59"/>
      <c r="C336" s="101"/>
      <c r="D336" s="102"/>
      <c r="E336" s="60"/>
      <c r="F336" s="104"/>
      <c r="G336" s="105" t="str">
        <f t="shared" si="15"/>
        <v/>
      </c>
      <c r="H336" s="193"/>
      <c r="I336" s="61"/>
      <c r="V336" s="50"/>
    </row>
    <row r="337" spans="1:22" s="46" customFormat="1" ht="16.5" customHeight="1" x14ac:dyDescent="0.55000000000000004">
      <c r="A337" s="46">
        <v>260</v>
      </c>
      <c r="B337" s="59"/>
      <c r="C337" s="101"/>
      <c r="D337" s="102"/>
      <c r="E337" s="60"/>
      <c r="F337" s="104"/>
      <c r="G337" s="105" t="str">
        <f t="shared" si="15"/>
        <v/>
      </c>
      <c r="H337" s="193"/>
      <c r="I337" s="61"/>
      <c r="V337" s="50"/>
    </row>
    <row r="338" spans="1:22" s="46" customFormat="1" ht="16.5" customHeight="1" x14ac:dyDescent="0.55000000000000004">
      <c r="A338" s="46">
        <v>261</v>
      </c>
      <c r="B338" s="59"/>
      <c r="C338" s="101"/>
      <c r="D338" s="102"/>
      <c r="E338" s="60"/>
      <c r="F338" s="104"/>
      <c r="G338" s="105" t="str">
        <f t="shared" si="15"/>
        <v/>
      </c>
      <c r="H338" s="193"/>
      <c r="I338" s="61"/>
      <c r="V338" s="50"/>
    </row>
    <row r="339" spans="1:22" s="46" customFormat="1" ht="16.5" customHeight="1" x14ac:dyDescent="0.55000000000000004">
      <c r="A339" s="46">
        <v>262</v>
      </c>
      <c r="B339" s="59"/>
      <c r="C339" s="101"/>
      <c r="D339" s="102"/>
      <c r="E339" s="60"/>
      <c r="F339" s="104"/>
      <c r="G339" s="105" t="str">
        <f t="shared" si="15"/>
        <v/>
      </c>
      <c r="H339" s="193"/>
      <c r="I339" s="61"/>
      <c r="V339" s="50"/>
    </row>
    <row r="340" spans="1:22" s="46" customFormat="1" ht="16.5" customHeight="1" x14ac:dyDescent="0.55000000000000004">
      <c r="A340" s="46">
        <v>263</v>
      </c>
      <c r="B340" s="59"/>
      <c r="C340" s="101"/>
      <c r="D340" s="102"/>
      <c r="E340" s="60"/>
      <c r="F340" s="104"/>
      <c r="G340" s="105" t="str">
        <f t="shared" si="15"/>
        <v/>
      </c>
      <c r="H340" s="193"/>
      <c r="I340" s="61"/>
      <c r="V340" s="50"/>
    </row>
    <row r="341" spans="1:22" s="46" customFormat="1" ht="16.5" customHeight="1" x14ac:dyDescent="0.55000000000000004">
      <c r="A341" s="46">
        <v>264</v>
      </c>
      <c r="B341" s="59"/>
      <c r="C341" s="101"/>
      <c r="D341" s="102"/>
      <c r="E341" s="60"/>
      <c r="F341" s="104"/>
      <c r="G341" s="105" t="str">
        <f t="shared" si="15"/>
        <v/>
      </c>
      <c r="H341" s="193"/>
      <c r="I341" s="61"/>
      <c r="V341" s="50"/>
    </row>
    <row r="342" spans="1:22" s="46" customFormat="1" ht="16.5" customHeight="1" x14ac:dyDescent="0.55000000000000004">
      <c r="A342" s="46">
        <v>265</v>
      </c>
      <c r="B342" s="59"/>
      <c r="C342" s="101"/>
      <c r="D342" s="102"/>
      <c r="E342" s="60"/>
      <c r="F342" s="104"/>
      <c r="G342" s="105" t="str">
        <f t="shared" si="15"/>
        <v/>
      </c>
      <c r="H342" s="193"/>
      <c r="I342" s="61"/>
      <c r="V342" s="50"/>
    </row>
    <row r="343" spans="1:22" s="46" customFormat="1" ht="16.5" customHeight="1" x14ac:dyDescent="0.55000000000000004">
      <c r="A343" s="46">
        <v>266</v>
      </c>
      <c r="B343" s="59"/>
      <c r="C343" s="101"/>
      <c r="D343" s="102"/>
      <c r="E343" s="60"/>
      <c r="F343" s="104"/>
      <c r="G343" s="105" t="str">
        <f t="shared" si="15"/>
        <v/>
      </c>
      <c r="H343" s="193"/>
      <c r="I343" s="61"/>
      <c r="V343" s="50"/>
    </row>
    <row r="344" spans="1:22" s="46" customFormat="1" ht="16.5" customHeight="1" x14ac:dyDescent="0.55000000000000004">
      <c r="A344" s="46">
        <v>267</v>
      </c>
      <c r="B344" s="59"/>
      <c r="C344" s="101"/>
      <c r="D344" s="102"/>
      <c r="E344" s="60"/>
      <c r="F344" s="104"/>
      <c r="G344" s="105" t="str">
        <f t="shared" si="15"/>
        <v/>
      </c>
      <c r="H344" s="193"/>
      <c r="I344" s="61"/>
      <c r="V344" s="50"/>
    </row>
    <row r="345" spans="1:22" s="46" customFormat="1" ht="16.5" customHeight="1" x14ac:dyDescent="0.55000000000000004">
      <c r="A345" s="46">
        <v>268</v>
      </c>
      <c r="B345" s="59"/>
      <c r="C345" s="101"/>
      <c r="D345" s="102"/>
      <c r="E345" s="60"/>
      <c r="F345" s="104"/>
      <c r="G345" s="105" t="str">
        <f>IF(D345*F345=0,"",ROUND(D345*F345,0))</f>
        <v/>
      </c>
      <c r="H345" s="193"/>
      <c r="I345" s="61"/>
      <c r="V345" s="50"/>
    </row>
    <row r="346" spans="1:22" s="46" customFormat="1" ht="16.5" customHeight="1" x14ac:dyDescent="0.55000000000000004">
      <c r="A346" s="46">
        <v>269</v>
      </c>
      <c r="B346" s="59"/>
      <c r="C346" s="101"/>
      <c r="D346" s="102"/>
      <c r="E346" s="60"/>
      <c r="F346" s="104"/>
      <c r="G346" s="105" t="str">
        <f t="shared" ref="G346:G347" si="16">IF(D346*F346=0,"",ROUND(D346*F346,0))</f>
        <v/>
      </c>
      <c r="H346" s="193"/>
      <c r="I346" s="61"/>
      <c r="V346" s="50"/>
    </row>
    <row r="347" spans="1:22" s="46" customFormat="1" ht="16.5" customHeight="1" thickBot="1" x14ac:dyDescent="0.6">
      <c r="A347" s="46">
        <v>270</v>
      </c>
      <c r="B347" s="59"/>
      <c r="C347" s="101"/>
      <c r="D347" s="102"/>
      <c r="E347" s="60"/>
      <c r="F347" s="104"/>
      <c r="G347" s="105" t="str">
        <f t="shared" si="16"/>
        <v/>
      </c>
      <c r="H347" s="193"/>
      <c r="I347" s="61"/>
      <c r="V347" s="50"/>
    </row>
    <row r="348" spans="1:22" s="46" customFormat="1" ht="22.5" customHeight="1" thickBot="1" x14ac:dyDescent="0.6">
      <c r="B348" s="422"/>
      <c r="C348" s="423"/>
      <c r="D348" s="195" t="s">
        <v>21</v>
      </c>
      <c r="E348" s="196" t="s">
        <v>21</v>
      </c>
      <c r="F348" s="197" t="s">
        <v>21</v>
      </c>
      <c r="G348" s="106">
        <f>SUMIF(B318:B347,"&lt;&gt;"&amp;"▲助成対象外",G318:G347)</f>
        <v>0</v>
      </c>
      <c r="H348" s="151"/>
      <c r="I348" s="65"/>
      <c r="V348" s="50"/>
    </row>
    <row r="349" spans="1:22" s="46" customFormat="1" ht="22.5" customHeight="1" thickTop="1" thickBot="1" x14ac:dyDescent="0.6">
      <c r="B349" s="399"/>
      <c r="C349" s="400"/>
      <c r="D349" s="66" t="s">
        <v>21</v>
      </c>
      <c r="E349" s="67" t="s">
        <v>21</v>
      </c>
      <c r="F349" s="68" t="s">
        <v>21</v>
      </c>
      <c r="G349" s="107">
        <f>SUMIF(B318:B347,"▲助成対象外",G318:G347)</f>
        <v>0</v>
      </c>
      <c r="H349" s="152"/>
      <c r="I349" s="69"/>
      <c r="V349" s="50"/>
    </row>
    <row r="350" spans="1:22" s="46" customFormat="1" ht="23.5" customHeight="1" thickBot="1" x14ac:dyDescent="0.6">
      <c r="B350" s="381" t="s">
        <v>198</v>
      </c>
      <c r="C350" s="382"/>
      <c r="D350" s="382"/>
      <c r="E350" s="383"/>
      <c r="F350" s="187" t="s">
        <v>197</v>
      </c>
      <c r="G350" s="194"/>
      <c r="H350" s="149"/>
      <c r="V350" s="50"/>
    </row>
    <row r="352" spans="1:22" s="46" customFormat="1" ht="21" customHeight="1" x14ac:dyDescent="0.55000000000000004">
      <c r="B352" s="46" t="s">
        <v>146</v>
      </c>
      <c r="C352" s="386" t="s">
        <v>114</v>
      </c>
      <c r="D352" s="387"/>
      <c r="E352" s="387"/>
      <c r="F352" s="387"/>
      <c r="G352" s="379" t="s">
        <v>70</v>
      </c>
      <c r="H352" s="380"/>
      <c r="K352" s="54"/>
      <c r="V352" s="50"/>
    </row>
    <row r="353" spans="1:22" s="46" customFormat="1" ht="43.5" customHeight="1" x14ac:dyDescent="0.55000000000000004">
      <c r="B353" s="108" t="s">
        <v>139</v>
      </c>
      <c r="C353" s="392"/>
      <c r="D353" s="393"/>
      <c r="E353" s="393"/>
      <c r="F353" s="393"/>
      <c r="G353" s="393"/>
      <c r="H353" s="394"/>
      <c r="V353" s="50"/>
    </row>
    <row r="354" spans="1:22" s="46" customFormat="1" ht="20.5" customHeight="1" x14ac:dyDescent="0.55000000000000004">
      <c r="A354" s="58" t="s">
        <v>15</v>
      </c>
      <c r="B354" s="384" t="s">
        <v>71</v>
      </c>
      <c r="C354" s="384" t="s">
        <v>16</v>
      </c>
      <c r="D354" s="385" t="s">
        <v>6</v>
      </c>
      <c r="E354" s="384" t="s">
        <v>72</v>
      </c>
      <c r="F354" s="388" t="s">
        <v>17</v>
      </c>
      <c r="G354" s="388" t="s">
        <v>18</v>
      </c>
      <c r="H354" s="395" t="s">
        <v>169</v>
      </c>
      <c r="I354" s="384" t="s">
        <v>19</v>
      </c>
      <c r="V354" s="50"/>
    </row>
    <row r="355" spans="1:22" s="46" customFormat="1" ht="20.5" customHeight="1" x14ac:dyDescent="0.55000000000000004">
      <c r="A355" s="58" t="s">
        <v>20</v>
      </c>
      <c r="B355" s="384"/>
      <c r="C355" s="384"/>
      <c r="D355" s="385"/>
      <c r="E355" s="384"/>
      <c r="F355" s="389"/>
      <c r="G355" s="389"/>
      <c r="H355" s="396"/>
      <c r="I355" s="384"/>
      <c r="V355" s="50"/>
    </row>
    <row r="356" spans="1:22" s="46" customFormat="1" ht="16.5" customHeight="1" x14ac:dyDescent="0.55000000000000004">
      <c r="A356" s="46">
        <v>271</v>
      </c>
      <c r="B356" s="59"/>
      <c r="C356" s="101"/>
      <c r="D356" s="102"/>
      <c r="E356" s="60"/>
      <c r="F356" s="104"/>
      <c r="G356" s="105" t="str">
        <f>IF(D356*F356=0,"",ROUND(D356*F356,0))</f>
        <v/>
      </c>
      <c r="H356" s="193"/>
      <c r="I356" s="61"/>
      <c r="V356" s="50"/>
    </row>
    <row r="357" spans="1:22" s="46" customFormat="1" ht="16.5" customHeight="1" x14ac:dyDescent="0.55000000000000004">
      <c r="A357" s="46">
        <v>272</v>
      </c>
      <c r="B357" s="59"/>
      <c r="C357" s="101"/>
      <c r="D357" s="102"/>
      <c r="E357" s="60"/>
      <c r="F357" s="104"/>
      <c r="G357" s="105" t="str">
        <f t="shared" ref="G357:G382" si="17">IF(D357*F357=0,"",ROUND(D357*F357,0))</f>
        <v/>
      </c>
      <c r="H357" s="193"/>
      <c r="I357" s="61"/>
      <c r="V357" s="50"/>
    </row>
    <row r="358" spans="1:22" s="46" customFormat="1" ht="16.5" customHeight="1" x14ac:dyDescent="0.55000000000000004">
      <c r="A358" s="46">
        <v>273</v>
      </c>
      <c r="B358" s="59"/>
      <c r="C358" s="101"/>
      <c r="D358" s="102"/>
      <c r="E358" s="60"/>
      <c r="F358" s="104"/>
      <c r="G358" s="105" t="str">
        <f t="shared" si="17"/>
        <v/>
      </c>
      <c r="H358" s="193"/>
      <c r="I358" s="61"/>
      <c r="V358" s="50"/>
    </row>
    <row r="359" spans="1:22" s="46" customFormat="1" ht="16.5" customHeight="1" x14ac:dyDescent="0.55000000000000004">
      <c r="A359" s="46">
        <v>274</v>
      </c>
      <c r="B359" s="59"/>
      <c r="C359" s="101"/>
      <c r="D359" s="102"/>
      <c r="E359" s="60"/>
      <c r="F359" s="104"/>
      <c r="G359" s="105" t="str">
        <f t="shared" si="17"/>
        <v/>
      </c>
      <c r="H359" s="193"/>
      <c r="I359" s="61"/>
      <c r="V359" s="50"/>
    </row>
    <row r="360" spans="1:22" s="46" customFormat="1" ht="16.5" customHeight="1" x14ac:dyDescent="0.55000000000000004">
      <c r="A360" s="46">
        <v>275</v>
      </c>
      <c r="B360" s="59"/>
      <c r="C360" s="101"/>
      <c r="D360" s="102"/>
      <c r="E360" s="60"/>
      <c r="F360" s="104"/>
      <c r="G360" s="105" t="str">
        <f t="shared" si="17"/>
        <v/>
      </c>
      <c r="H360" s="193"/>
      <c r="I360" s="61"/>
      <c r="V360" s="50"/>
    </row>
    <row r="361" spans="1:22" s="46" customFormat="1" ht="16.5" customHeight="1" x14ac:dyDescent="0.55000000000000004">
      <c r="A361" s="46">
        <v>276</v>
      </c>
      <c r="B361" s="59"/>
      <c r="C361" s="101"/>
      <c r="D361" s="102"/>
      <c r="E361" s="60"/>
      <c r="F361" s="104"/>
      <c r="G361" s="105" t="str">
        <f t="shared" si="17"/>
        <v/>
      </c>
      <c r="H361" s="193"/>
      <c r="I361" s="61"/>
      <c r="V361" s="50"/>
    </row>
    <row r="362" spans="1:22" s="46" customFormat="1" ht="16.5" customHeight="1" x14ac:dyDescent="0.55000000000000004">
      <c r="A362" s="46">
        <v>277</v>
      </c>
      <c r="B362" s="59"/>
      <c r="C362" s="101"/>
      <c r="D362" s="102"/>
      <c r="E362" s="60"/>
      <c r="F362" s="104"/>
      <c r="G362" s="105" t="str">
        <f t="shared" si="17"/>
        <v/>
      </c>
      <c r="H362" s="193"/>
      <c r="I362" s="61"/>
      <c r="V362" s="50"/>
    </row>
    <row r="363" spans="1:22" s="46" customFormat="1" ht="16.5" customHeight="1" x14ac:dyDescent="0.55000000000000004">
      <c r="A363" s="46">
        <v>278</v>
      </c>
      <c r="B363" s="59"/>
      <c r="C363" s="101"/>
      <c r="D363" s="102"/>
      <c r="E363" s="60"/>
      <c r="F363" s="104"/>
      <c r="G363" s="105" t="str">
        <f t="shared" si="17"/>
        <v/>
      </c>
      <c r="H363" s="193"/>
      <c r="I363" s="61"/>
      <c r="V363" s="50"/>
    </row>
    <row r="364" spans="1:22" s="46" customFormat="1" ht="16.5" customHeight="1" x14ac:dyDescent="0.55000000000000004">
      <c r="A364" s="46">
        <v>279</v>
      </c>
      <c r="B364" s="59"/>
      <c r="C364" s="101"/>
      <c r="D364" s="102"/>
      <c r="E364" s="60"/>
      <c r="F364" s="104"/>
      <c r="G364" s="105" t="str">
        <f t="shared" si="17"/>
        <v/>
      </c>
      <c r="H364" s="193"/>
      <c r="I364" s="61"/>
      <c r="V364" s="50"/>
    </row>
    <row r="365" spans="1:22" s="46" customFormat="1" ht="16.5" customHeight="1" x14ac:dyDescent="0.55000000000000004">
      <c r="A365" s="46">
        <v>280</v>
      </c>
      <c r="B365" s="59"/>
      <c r="C365" s="101"/>
      <c r="D365" s="102"/>
      <c r="E365" s="60"/>
      <c r="F365" s="104"/>
      <c r="G365" s="105" t="str">
        <f t="shared" si="17"/>
        <v/>
      </c>
      <c r="H365" s="193"/>
      <c r="I365" s="61"/>
      <c r="V365" s="50"/>
    </row>
    <row r="366" spans="1:22" s="46" customFormat="1" ht="16.5" customHeight="1" x14ac:dyDescent="0.55000000000000004">
      <c r="A366" s="46">
        <v>281</v>
      </c>
      <c r="B366" s="59"/>
      <c r="C366" s="101"/>
      <c r="D366" s="102"/>
      <c r="E366" s="60"/>
      <c r="F366" s="104"/>
      <c r="G366" s="105" t="str">
        <f t="shared" si="17"/>
        <v/>
      </c>
      <c r="H366" s="193"/>
      <c r="I366" s="61"/>
      <c r="V366" s="50"/>
    </row>
    <row r="367" spans="1:22" s="46" customFormat="1" ht="16.5" customHeight="1" x14ac:dyDescent="0.55000000000000004">
      <c r="A367" s="46">
        <v>282</v>
      </c>
      <c r="B367" s="59"/>
      <c r="C367" s="101"/>
      <c r="D367" s="102"/>
      <c r="E367" s="60"/>
      <c r="F367" s="104"/>
      <c r="G367" s="105" t="str">
        <f t="shared" si="17"/>
        <v/>
      </c>
      <c r="H367" s="193"/>
      <c r="I367" s="61"/>
      <c r="V367" s="50"/>
    </row>
    <row r="368" spans="1:22" s="46" customFormat="1" ht="16.5" customHeight="1" x14ac:dyDescent="0.55000000000000004">
      <c r="A368" s="46">
        <v>283</v>
      </c>
      <c r="B368" s="59"/>
      <c r="C368" s="101"/>
      <c r="D368" s="102"/>
      <c r="E368" s="60"/>
      <c r="F368" s="104"/>
      <c r="G368" s="105" t="str">
        <f t="shared" si="17"/>
        <v/>
      </c>
      <c r="H368" s="193"/>
      <c r="I368" s="61"/>
      <c r="V368" s="50"/>
    </row>
    <row r="369" spans="1:22" s="46" customFormat="1" ht="16.5" customHeight="1" x14ac:dyDescent="0.55000000000000004">
      <c r="A369" s="46">
        <v>284</v>
      </c>
      <c r="B369" s="59"/>
      <c r="C369" s="101"/>
      <c r="D369" s="102"/>
      <c r="E369" s="60"/>
      <c r="F369" s="104"/>
      <c r="G369" s="105" t="str">
        <f t="shared" si="17"/>
        <v/>
      </c>
      <c r="H369" s="193"/>
      <c r="I369" s="61"/>
      <c r="V369" s="50"/>
    </row>
    <row r="370" spans="1:22" s="46" customFormat="1" ht="16.5" customHeight="1" x14ac:dyDescent="0.55000000000000004">
      <c r="A370" s="46">
        <v>285</v>
      </c>
      <c r="B370" s="59"/>
      <c r="C370" s="101"/>
      <c r="D370" s="102"/>
      <c r="E370" s="60"/>
      <c r="F370" s="104"/>
      <c r="G370" s="105" t="str">
        <f t="shared" si="17"/>
        <v/>
      </c>
      <c r="H370" s="193"/>
      <c r="I370" s="61"/>
      <c r="V370" s="50"/>
    </row>
    <row r="371" spans="1:22" s="46" customFormat="1" ht="16.5" customHeight="1" x14ac:dyDescent="0.55000000000000004">
      <c r="A371" s="46">
        <v>286</v>
      </c>
      <c r="B371" s="59"/>
      <c r="C371" s="101"/>
      <c r="D371" s="102"/>
      <c r="E371" s="60"/>
      <c r="F371" s="104"/>
      <c r="G371" s="105" t="str">
        <f t="shared" si="17"/>
        <v/>
      </c>
      <c r="H371" s="193"/>
      <c r="I371" s="61"/>
      <c r="V371" s="50"/>
    </row>
    <row r="372" spans="1:22" s="46" customFormat="1" ht="16.5" customHeight="1" x14ac:dyDescent="0.55000000000000004">
      <c r="A372" s="46">
        <v>287</v>
      </c>
      <c r="B372" s="59"/>
      <c r="C372" s="101"/>
      <c r="D372" s="102"/>
      <c r="E372" s="60"/>
      <c r="F372" s="104"/>
      <c r="G372" s="105" t="str">
        <f t="shared" si="17"/>
        <v/>
      </c>
      <c r="H372" s="193"/>
      <c r="I372" s="61"/>
      <c r="V372" s="50"/>
    </row>
    <row r="373" spans="1:22" s="46" customFormat="1" ht="16.5" customHeight="1" x14ac:dyDescent="0.55000000000000004">
      <c r="A373" s="46">
        <v>288</v>
      </c>
      <c r="B373" s="59"/>
      <c r="C373" s="101"/>
      <c r="D373" s="102"/>
      <c r="E373" s="60"/>
      <c r="F373" s="104"/>
      <c r="G373" s="105" t="str">
        <f t="shared" si="17"/>
        <v/>
      </c>
      <c r="H373" s="193"/>
      <c r="I373" s="61"/>
      <c r="V373" s="50"/>
    </row>
    <row r="374" spans="1:22" s="46" customFormat="1" ht="16.5" customHeight="1" x14ac:dyDescent="0.55000000000000004">
      <c r="A374" s="46">
        <v>289</v>
      </c>
      <c r="B374" s="59"/>
      <c r="C374" s="101"/>
      <c r="D374" s="102"/>
      <c r="E374" s="60"/>
      <c r="F374" s="104"/>
      <c r="G374" s="105" t="str">
        <f t="shared" si="17"/>
        <v/>
      </c>
      <c r="H374" s="193"/>
      <c r="I374" s="61"/>
      <c r="V374" s="50"/>
    </row>
    <row r="375" spans="1:22" s="46" customFormat="1" ht="16.5" customHeight="1" x14ac:dyDescent="0.55000000000000004">
      <c r="A375" s="46">
        <v>290</v>
      </c>
      <c r="B375" s="59"/>
      <c r="C375" s="101"/>
      <c r="D375" s="102"/>
      <c r="E375" s="60"/>
      <c r="F375" s="104"/>
      <c r="G375" s="105" t="str">
        <f t="shared" si="17"/>
        <v/>
      </c>
      <c r="H375" s="193"/>
      <c r="I375" s="61"/>
      <c r="V375" s="50"/>
    </row>
    <row r="376" spans="1:22" s="46" customFormat="1" ht="16.5" customHeight="1" x14ac:dyDescent="0.55000000000000004">
      <c r="A376" s="46">
        <v>291</v>
      </c>
      <c r="B376" s="59"/>
      <c r="C376" s="101"/>
      <c r="D376" s="102"/>
      <c r="E376" s="60"/>
      <c r="F376" s="104"/>
      <c r="G376" s="105" t="str">
        <f t="shared" si="17"/>
        <v/>
      </c>
      <c r="H376" s="193"/>
      <c r="I376" s="61"/>
      <c r="V376" s="50"/>
    </row>
    <row r="377" spans="1:22" s="46" customFormat="1" ht="16.5" customHeight="1" x14ac:dyDescent="0.55000000000000004">
      <c r="A377" s="46">
        <v>292</v>
      </c>
      <c r="B377" s="59"/>
      <c r="C377" s="101"/>
      <c r="D377" s="102"/>
      <c r="E377" s="60"/>
      <c r="F377" s="104"/>
      <c r="G377" s="105" t="str">
        <f t="shared" si="17"/>
        <v/>
      </c>
      <c r="H377" s="193"/>
      <c r="I377" s="61"/>
      <c r="V377" s="50"/>
    </row>
    <row r="378" spans="1:22" s="46" customFormat="1" ht="16.5" customHeight="1" x14ac:dyDescent="0.55000000000000004">
      <c r="A378" s="46">
        <v>293</v>
      </c>
      <c r="B378" s="59"/>
      <c r="C378" s="101"/>
      <c r="D378" s="102"/>
      <c r="E378" s="60"/>
      <c r="F378" s="104"/>
      <c r="G378" s="105" t="str">
        <f t="shared" si="17"/>
        <v/>
      </c>
      <c r="H378" s="193"/>
      <c r="I378" s="61"/>
      <c r="V378" s="50"/>
    </row>
    <row r="379" spans="1:22" s="46" customFormat="1" ht="16.5" customHeight="1" x14ac:dyDescent="0.55000000000000004">
      <c r="A379" s="46">
        <v>294</v>
      </c>
      <c r="B379" s="59"/>
      <c r="C379" s="101"/>
      <c r="D379" s="102"/>
      <c r="E379" s="60"/>
      <c r="F379" s="104"/>
      <c r="G379" s="105" t="str">
        <f t="shared" si="17"/>
        <v/>
      </c>
      <c r="H379" s="193"/>
      <c r="I379" s="61"/>
      <c r="V379" s="50"/>
    </row>
    <row r="380" spans="1:22" s="46" customFormat="1" ht="16.5" customHeight="1" x14ac:dyDescent="0.55000000000000004">
      <c r="A380" s="46">
        <v>295</v>
      </c>
      <c r="B380" s="59"/>
      <c r="C380" s="101"/>
      <c r="D380" s="102"/>
      <c r="E380" s="60"/>
      <c r="F380" s="104"/>
      <c r="G380" s="105" t="str">
        <f t="shared" si="17"/>
        <v/>
      </c>
      <c r="H380" s="193"/>
      <c r="I380" s="61"/>
      <c r="V380" s="50"/>
    </row>
    <row r="381" spans="1:22" s="46" customFormat="1" ht="16.5" customHeight="1" x14ac:dyDescent="0.55000000000000004">
      <c r="A381" s="46">
        <v>296</v>
      </c>
      <c r="B381" s="59"/>
      <c r="C381" s="101"/>
      <c r="D381" s="102"/>
      <c r="E381" s="60"/>
      <c r="F381" s="104"/>
      <c r="G381" s="105" t="str">
        <f t="shared" si="17"/>
        <v/>
      </c>
      <c r="H381" s="193"/>
      <c r="I381" s="61"/>
      <c r="V381" s="50"/>
    </row>
    <row r="382" spans="1:22" s="46" customFormat="1" ht="16.5" customHeight="1" x14ac:dyDescent="0.55000000000000004">
      <c r="A382" s="46">
        <v>297</v>
      </c>
      <c r="B382" s="59"/>
      <c r="C382" s="101"/>
      <c r="D382" s="102"/>
      <c r="E382" s="60"/>
      <c r="F382" s="104"/>
      <c r="G382" s="105" t="str">
        <f t="shared" si="17"/>
        <v/>
      </c>
      <c r="H382" s="193"/>
      <c r="I382" s="61"/>
      <c r="V382" s="50"/>
    </row>
    <row r="383" spans="1:22" s="46" customFormat="1" ht="16.5" customHeight="1" x14ac:dyDescent="0.55000000000000004">
      <c r="A383" s="46">
        <v>298</v>
      </c>
      <c r="B383" s="59"/>
      <c r="C383" s="101"/>
      <c r="D383" s="102"/>
      <c r="E383" s="60"/>
      <c r="F383" s="104"/>
      <c r="G383" s="105" t="str">
        <f>IF(D383*F383=0,"",ROUND(D383*F383,0))</f>
        <v/>
      </c>
      <c r="H383" s="193"/>
      <c r="I383" s="61"/>
      <c r="V383" s="50"/>
    </row>
    <row r="384" spans="1:22" s="46" customFormat="1" ht="16.5" customHeight="1" x14ac:dyDescent="0.55000000000000004">
      <c r="A384" s="46">
        <v>299</v>
      </c>
      <c r="B384" s="59"/>
      <c r="C384" s="101"/>
      <c r="D384" s="102"/>
      <c r="E384" s="60"/>
      <c r="F384" s="104"/>
      <c r="G384" s="105" t="str">
        <f t="shared" ref="G384:G385" si="18">IF(D384*F384=0,"",ROUND(D384*F384,0))</f>
        <v/>
      </c>
      <c r="H384" s="193"/>
      <c r="I384" s="61"/>
      <c r="V384" s="50"/>
    </row>
    <row r="385" spans="1:22" s="46" customFormat="1" ht="16.5" customHeight="1" thickBot="1" x14ac:dyDescent="0.6">
      <c r="A385" s="46">
        <v>300</v>
      </c>
      <c r="B385" s="59"/>
      <c r="C385" s="101"/>
      <c r="D385" s="102"/>
      <c r="E385" s="60"/>
      <c r="F385" s="104"/>
      <c r="G385" s="105" t="str">
        <f t="shared" si="18"/>
        <v/>
      </c>
      <c r="H385" s="193"/>
      <c r="I385" s="61"/>
      <c r="V385" s="50"/>
    </row>
    <row r="386" spans="1:22" s="46" customFormat="1" ht="22.5" customHeight="1" thickBot="1" x14ac:dyDescent="0.6">
      <c r="B386" s="397"/>
      <c r="C386" s="398"/>
      <c r="D386" s="62" t="s">
        <v>21</v>
      </c>
      <c r="E386" s="63" t="s">
        <v>21</v>
      </c>
      <c r="F386" s="64" t="s">
        <v>21</v>
      </c>
      <c r="G386" s="106">
        <f>SUMIF(B356:B385,"&lt;&gt;"&amp;"▲助成対象外",G356:G385)</f>
        <v>0</v>
      </c>
      <c r="H386" s="151"/>
      <c r="I386" s="65"/>
      <c r="V386" s="50"/>
    </row>
    <row r="387" spans="1:22" s="46" customFormat="1" ht="22.5" customHeight="1" thickTop="1" thickBot="1" x14ac:dyDescent="0.6">
      <c r="B387" s="399"/>
      <c r="C387" s="400"/>
      <c r="D387" s="66" t="s">
        <v>21</v>
      </c>
      <c r="E387" s="67" t="s">
        <v>21</v>
      </c>
      <c r="F387" s="68" t="s">
        <v>21</v>
      </c>
      <c r="G387" s="107">
        <f>SUMIF(B356:B385,"▲助成対象外",G356:G385)</f>
        <v>0</v>
      </c>
      <c r="H387" s="152"/>
      <c r="I387" s="69"/>
      <c r="V387" s="50"/>
    </row>
    <row r="388" spans="1:22" ht="25.5" customHeight="1" thickBot="1" x14ac:dyDescent="0.6">
      <c r="B388" s="381" t="s">
        <v>198</v>
      </c>
      <c r="C388" s="382"/>
      <c r="D388" s="382"/>
      <c r="E388" s="383"/>
      <c r="F388" s="187" t="s">
        <v>197</v>
      </c>
      <c r="G388" s="194"/>
    </row>
  </sheetData>
  <sheetProtection algorithmName="SHA-512" hashValue="XEEeRfB2G7EcRLEIYOJi5ObWmyTa2sGO/v6ofgx8jtBFTWyBesy7KU56lnygfTmoLPGuXt9MMDyeqfyc3q9Mzw==" saltValue="sWMEEICfLEtrcOg7khiiKQ==" spinCount="100000" sheet="1" objects="1" scenarios="1" selectLockedCells="1"/>
  <mergeCells count="155">
    <mergeCell ref="B8:I8"/>
    <mergeCell ref="C10:F10"/>
    <mergeCell ref="P10:S10"/>
    <mergeCell ref="T12:T13"/>
    <mergeCell ref="V12:V13"/>
    <mergeCell ref="B44:C44"/>
    <mergeCell ref="O44:P44"/>
    <mergeCell ref="B45:C45"/>
    <mergeCell ref="O45:P45"/>
    <mergeCell ref="U12:U13"/>
    <mergeCell ref="I12:I13"/>
    <mergeCell ref="O12:O13"/>
    <mergeCell ref="P12:P13"/>
    <mergeCell ref="Q12:Q13"/>
    <mergeCell ref="R12:R13"/>
    <mergeCell ref="S12:S13"/>
    <mergeCell ref="B12:B13"/>
    <mergeCell ref="C12:C13"/>
    <mergeCell ref="D12:D13"/>
    <mergeCell ref="E12:E13"/>
    <mergeCell ref="F12:F13"/>
    <mergeCell ref="G12:G13"/>
    <mergeCell ref="C48:F48"/>
    <mergeCell ref="B50:B51"/>
    <mergeCell ref="C50:C51"/>
    <mergeCell ref="D50:D51"/>
    <mergeCell ref="E50:E51"/>
    <mergeCell ref="F50:F51"/>
    <mergeCell ref="G50:G51"/>
    <mergeCell ref="C49:H49"/>
    <mergeCell ref="G48:H48"/>
    <mergeCell ref="G88:G89"/>
    <mergeCell ref="I88:I89"/>
    <mergeCell ref="B120:C120"/>
    <mergeCell ref="B121:C121"/>
    <mergeCell ref="C124:F124"/>
    <mergeCell ref="H88:H89"/>
    <mergeCell ref="I50:I51"/>
    <mergeCell ref="B82:C82"/>
    <mergeCell ref="B83:C83"/>
    <mergeCell ref="C86:F86"/>
    <mergeCell ref="B88:B89"/>
    <mergeCell ref="C88:C89"/>
    <mergeCell ref="D88:D89"/>
    <mergeCell ref="E88:E89"/>
    <mergeCell ref="F88:F89"/>
    <mergeCell ref="I126:I127"/>
    <mergeCell ref="B158:C158"/>
    <mergeCell ref="B159:C159"/>
    <mergeCell ref="C162:F162"/>
    <mergeCell ref="B164:B165"/>
    <mergeCell ref="C164:C165"/>
    <mergeCell ref="D164:D165"/>
    <mergeCell ref="E164:E165"/>
    <mergeCell ref="F164:F165"/>
    <mergeCell ref="B126:B127"/>
    <mergeCell ref="C126:C127"/>
    <mergeCell ref="D126:D127"/>
    <mergeCell ref="E126:E127"/>
    <mergeCell ref="F126:F127"/>
    <mergeCell ref="G126:G127"/>
    <mergeCell ref="G164:G165"/>
    <mergeCell ref="I164:I165"/>
    <mergeCell ref="B196:C196"/>
    <mergeCell ref="B197:C197"/>
    <mergeCell ref="C200:F200"/>
    <mergeCell ref="H202:H203"/>
    <mergeCell ref="D316:D317"/>
    <mergeCell ref="E316:E317"/>
    <mergeCell ref="F316:F317"/>
    <mergeCell ref="B278:B279"/>
    <mergeCell ref="C278:C279"/>
    <mergeCell ref="D278:D279"/>
    <mergeCell ref="E278:E279"/>
    <mergeCell ref="F278:F279"/>
    <mergeCell ref="F240:F241"/>
    <mergeCell ref="H278:H279"/>
    <mergeCell ref="H316:H317"/>
    <mergeCell ref="G238:H238"/>
    <mergeCell ref="C239:H239"/>
    <mergeCell ref="G200:H200"/>
    <mergeCell ref="C201:H201"/>
    <mergeCell ref="H240:H241"/>
    <mergeCell ref="B202:B203"/>
    <mergeCell ref="C202:C203"/>
    <mergeCell ref="D202:D203"/>
    <mergeCell ref="E202:E203"/>
    <mergeCell ref="B386:C386"/>
    <mergeCell ref="B387:C387"/>
    <mergeCell ref="O8:V8"/>
    <mergeCell ref="H12:H13"/>
    <mergeCell ref="G10:H10"/>
    <mergeCell ref="C11:H11"/>
    <mergeCell ref="H50:H51"/>
    <mergeCell ref="T10:U10"/>
    <mergeCell ref="P11:U11"/>
    <mergeCell ref="B354:B355"/>
    <mergeCell ref="C354:C355"/>
    <mergeCell ref="D354:D355"/>
    <mergeCell ref="E354:E355"/>
    <mergeCell ref="F354:F355"/>
    <mergeCell ref="G354:G355"/>
    <mergeCell ref="G316:G317"/>
    <mergeCell ref="I316:I317"/>
    <mergeCell ref="B348:C348"/>
    <mergeCell ref="B349:C349"/>
    <mergeCell ref="C352:F352"/>
    <mergeCell ref="I278:I279"/>
    <mergeCell ref="B310:C310"/>
    <mergeCell ref="B311:C311"/>
    <mergeCell ref="C314:F314"/>
    <mergeCell ref="I354:I355"/>
    <mergeCell ref="G278:G279"/>
    <mergeCell ref="G240:G241"/>
    <mergeCell ref="I240:I241"/>
    <mergeCell ref="B272:C272"/>
    <mergeCell ref="B273:C273"/>
    <mergeCell ref="C276:F276"/>
    <mergeCell ref="B274:E274"/>
    <mergeCell ref="I202:I203"/>
    <mergeCell ref="B234:C234"/>
    <mergeCell ref="B235:C235"/>
    <mergeCell ref="C238:F238"/>
    <mergeCell ref="B240:B241"/>
    <mergeCell ref="C240:C241"/>
    <mergeCell ref="D240:D241"/>
    <mergeCell ref="E240:E241"/>
    <mergeCell ref="B316:B317"/>
    <mergeCell ref="C316:C317"/>
    <mergeCell ref="F202:F203"/>
    <mergeCell ref="G202:G203"/>
    <mergeCell ref="B388:E388"/>
    <mergeCell ref="B46:E46"/>
    <mergeCell ref="B84:E84"/>
    <mergeCell ref="B122:E122"/>
    <mergeCell ref="B160:E160"/>
    <mergeCell ref="B198:E198"/>
    <mergeCell ref="B236:E236"/>
    <mergeCell ref="G162:H162"/>
    <mergeCell ref="C163:H163"/>
    <mergeCell ref="C125:H125"/>
    <mergeCell ref="G124:H124"/>
    <mergeCell ref="G86:H86"/>
    <mergeCell ref="C87:H87"/>
    <mergeCell ref="H354:H355"/>
    <mergeCell ref="G352:H352"/>
    <mergeCell ref="C353:H353"/>
    <mergeCell ref="C315:H315"/>
    <mergeCell ref="G314:H314"/>
    <mergeCell ref="G276:H276"/>
    <mergeCell ref="C277:H277"/>
    <mergeCell ref="B312:E312"/>
    <mergeCell ref="B350:E350"/>
    <mergeCell ref="H126:H127"/>
    <mergeCell ref="H164:H165"/>
  </mergeCells>
  <phoneticPr fontId="2"/>
  <conditionalFormatting sqref="B14:F15">
    <cfRule type="expression" dxfId="163" priority="29">
      <formula>$B14="▲助成対象外"</formula>
    </cfRule>
  </conditionalFormatting>
  <conditionalFormatting sqref="C11">
    <cfRule type="containsBlanks" dxfId="162" priority="61">
      <formula>LEN(TRIM(C11))=0</formula>
    </cfRule>
  </conditionalFormatting>
  <conditionalFormatting sqref="C49">
    <cfRule type="containsBlanks" dxfId="161" priority="60">
      <formula>LEN(TRIM(C49))=0</formula>
    </cfRule>
  </conditionalFormatting>
  <conditionalFormatting sqref="C87">
    <cfRule type="containsBlanks" dxfId="160" priority="58">
      <formula>LEN(TRIM(C87))=0</formula>
    </cfRule>
  </conditionalFormatting>
  <conditionalFormatting sqref="C125">
    <cfRule type="containsBlanks" dxfId="159" priority="56">
      <formula>LEN(TRIM(C125))=0</formula>
    </cfRule>
  </conditionalFormatting>
  <conditionalFormatting sqref="C163">
    <cfRule type="containsBlanks" dxfId="158" priority="54">
      <formula>LEN(TRIM(C163))=0</formula>
    </cfRule>
  </conditionalFormatting>
  <conditionalFormatting sqref="C201">
    <cfRule type="containsBlanks" dxfId="157" priority="52">
      <formula>LEN(TRIM(C201))=0</formula>
    </cfRule>
  </conditionalFormatting>
  <conditionalFormatting sqref="C239">
    <cfRule type="containsBlanks" dxfId="156" priority="50">
      <formula>LEN(TRIM(C239))=0</formula>
    </cfRule>
  </conditionalFormatting>
  <conditionalFormatting sqref="C277">
    <cfRule type="containsBlanks" dxfId="155" priority="48">
      <formula>LEN(TRIM(C277))=0</formula>
    </cfRule>
  </conditionalFormatting>
  <conditionalFormatting sqref="C315">
    <cfRule type="containsBlanks" dxfId="154" priority="46">
      <formula>LEN(TRIM(C315))=0</formula>
    </cfRule>
  </conditionalFormatting>
  <conditionalFormatting sqref="C353">
    <cfRule type="containsBlanks" dxfId="153" priority="44">
      <formula>LEN(TRIM(C353))=0</formula>
    </cfRule>
  </conditionalFormatting>
  <conditionalFormatting sqref="D9">
    <cfRule type="containsBlanks" priority="42">
      <formula>LEN(TRIM(D9))=0</formula>
    </cfRule>
    <cfRule type="containsBlanks" dxfId="152" priority="41">
      <formula>LEN(TRIM(D9))=0</formula>
    </cfRule>
  </conditionalFormatting>
  <conditionalFormatting sqref="D31:I43 D69:H81 D107:H119 D145:H157 D183:H195 D221:H233 D259:H271 D297:H309 D335:H347 D373:H385 D16:F30 B16:C43 B52:F52 I52:I81 D53:F68 B53:C81 B90:F90 I90:I119 D91:F106 B91:C119 B128:F128 I128:I157 D129:F144 B129:C157 B166:F166 I166:I195 D167:F182 B167:C195 B204:F204 I204:I233 D205:F220 B205:C233 B242:F242 I242:I271 D243:F258 B243:C271 B280:F280 I280:I309 D281:F296 B281:C309 B318:F318 I318:I347 D319:F334 B319:C347 B356:F356 I356:I385 D357:F372 B357:C385">
    <cfRule type="expression" dxfId="151" priority="62">
      <formula>$B16="▲助成対象外"</formula>
    </cfRule>
  </conditionalFormatting>
  <conditionalFormatting sqref="G52:H68">
    <cfRule type="expression" dxfId="150" priority="22">
      <formula>$B52="▲助成対象外"</formula>
    </cfRule>
  </conditionalFormatting>
  <conditionalFormatting sqref="G90:H106">
    <cfRule type="expression" dxfId="149" priority="20">
      <formula>$B90="▲助成対象外"</formula>
    </cfRule>
  </conditionalFormatting>
  <conditionalFormatting sqref="G128:H144">
    <cfRule type="expression" dxfId="148" priority="18">
      <formula>$B128="▲助成対象外"</formula>
    </cfRule>
  </conditionalFormatting>
  <conditionalFormatting sqref="G166:H182">
    <cfRule type="expression" dxfId="147" priority="16">
      <formula>$B166="▲助成対象外"</formula>
    </cfRule>
  </conditionalFormatting>
  <conditionalFormatting sqref="G204:H220">
    <cfRule type="expression" dxfId="146" priority="14">
      <formula>$B204="▲助成対象外"</formula>
    </cfRule>
  </conditionalFormatting>
  <conditionalFormatting sqref="G242:H258">
    <cfRule type="expression" dxfId="145" priority="12">
      <formula>$B242="▲助成対象外"</formula>
    </cfRule>
  </conditionalFormatting>
  <conditionalFormatting sqref="G280:H296">
    <cfRule type="expression" dxfId="144" priority="10">
      <formula>$B280="▲助成対象外"</formula>
    </cfRule>
  </conditionalFormatting>
  <conditionalFormatting sqref="G318:H334">
    <cfRule type="expression" dxfId="143" priority="8">
      <formula>$B318="▲助成対象外"</formula>
    </cfRule>
  </conditionalFormatting>
  <conditionalFormatting sqref="G356:H372">
    <cfRule type="expression" dxfId="142" priority="6">
      <formula>$B356="▲助成対象外"</formula>
    </cfRule>
  </conditionalFormatting>
  <conditionalFormatting sqref="G14:I30">
    <cfRule type="expression" dxfId="141" priority="66">
      <formula>$B14="▲助成対象外"</formula>
    </cfRule>
  </conditionalFormatting>
  <conditionalFormatting sqref="H14:H43">
    <cfRule type="cellIs" dxfId="140" priority="28" operator="equal">
      <formula>"✓"</formula>
    </cfRule>
  </conditionalFormatting>
  <conditionalFormatting sqref="H52:H81">
    <cfRule type="cellIs" dxfId="139" priority="21" operator="equal">
      <formula>"✓"</formula>
    </cfRule>
  </conditionalFormatting>
  <conditionalFormatting sqref="H90:H119">
    <cfRule type="cellIs" dxfId="138" priority="19" operator="equal">
      <formula>"✓"</formula>
    </cfRule>
  </conditionalFormatting>
  <conditionalFormatting sqref="H128:H157">
    <cfRule type="cellIs" dxfId="137" priority="17" operator="equal">
      <formula>"✓"</formula>
    </cfRule>
  </conditionalFormatting>
  <conditionalFormatting sqref="H166:H195">
    <cfRule type="cellIs" dxfId="136" priority="15" operator="equal">
      <formula>"✓"</formula>
    </cfRule>
  </conditionalFormatting>
  <conditionalFormatting sqref="H204:H233">
    <cfRule type="cellIs" dxfId="135" priority="13" operator="equal">
      <formula>"✓"</formula>
    </cfRule>
  </conditionalFormatting>
  <conditionalFormatting sqref="H242:H271">
    <cfRule type="cellIs" dxfId="134" priority="11" operator="equal">
      <formula>"✓"</formula>
    </cfRule>
  </conditionalFormatting>
  <conditionalFormatting sqref="H280:H309">
    <cfRule type="cellIs" dxfId="133" priority="9" operator="equal">
      <formula>"✓"</formula>
    </cfRule>
  </conditionalFormatting>
  <conditionalFormatting sqref="H318:H347">
    <cfRule type="cellIs" dxfId="132" priority="7" operator="equal">
      <formula>"✓"</formula>
    </cfRule>
  </conditionalFormatting>
  <conditionalFormatting sqref="H356:H385">
    <cfRule type="cellIs" dxfId="131" priority="5" operator="equal">
      <formula>"✓"</formula>
    </cfRule>
  </conditionalFormatting>
  <conditionalFormatting sqref="I10">
    <cfRule type="expression" dxfId="130" priority="65">
      <formula>$G$10&lt;&gt;""</formula>
    </cfRule>
  </conditionalFormatting>
  <conditionalFormatting sqref="O14:S15">
    <cfRule type="expression" dxfId="129" priority="2">
      <formula>$B14="▲助成対象外"</formula>
    </cfRule>
  </conditionalFormatting>
  <conditionalFormatting sqref="P11">
    <cfRule type="containsBlanks" dxfId="128" priority="25">
      <formula>LEN(TRIM(P11))=0</formula>
    </cfRule>
  </conditionalFormatting>
  <conditionalFormatting sqref="Q9">
    <cfRule type="containsBlanks" dxfId="127" priority="30">
      <formula>LEN(TRIM(Q9))=0</formula>
    </cfRule>
    <cfRule type="containsBlanks" priority="31">
      <formula>LEN(TRIM(Q9))=0</formula>
    </cfRule>
  </conditionalFormatting>
  <conditionalFormatting sqref="Q31:U43 Q16:S30 O16:P43">
    <cfRule type="expression" dxfId="126" priority="3">
      <formula>$B16="▲助成対象外"</formula>
    </cfRule>
  </conditionalFormatting>
  <conditionalFormatting sqref="T14:U30">
    <cfRule type="expression" dxfId="125" priority="4">
      <formula>$B14="▲助成対象外"</formula>
    </cfRule>
  </conditionalFormatting>
  <conditionalFormatting sqref="U14:U43">
    <cfRule type="cellIs" dxfId="124" priority="1" operator="equal">
      <formula>"✓"</formula>
    </cfRule>
  </conditionalFormatting>
  <conditionalFormatting sqref="V10">
    <cfRule type="expression" dxfId="123" priority="34">
      <formula>$G$10&lt;&gt;""</formula>
    </cfRule>
  </conditionalFormatting>
  <conditionalFormatting sqref="V14:V43">
    <cfRule type="expression" dxfId="122" priority="33">
      <formula>$B14="▲助成対象外"</formula>
    </cfRule>
  </conditionalFormatting>
  <dataValidations count="1">
    <dataValidation type="list" allowBlank="1" showInputMessage="1" showErrorMessage="1" sqref="H14:H43 H356:H385 H52:H81 H90:H119 H128:H157 H166:H195 H204:H233 H242:H271 H280:H309 H318:H347 U14:U43" xr:uid="{E5797F3D-FF51-4F68-9323-B97FCE90B7C6}">
      <formula1>"　,✓"</formula1>
    </dataValidation>
  </dataValidations>
  <pageMargins left="0.56000000000000005" right="0.1" top="0.36" bottom="0.22" header="0.28000000000000003" footer="0.24"/>
  <pageSetup paperSize="9" scale="85" fitToWidth="0" fitToHeight="0" orientation="landscape" blackAndWhite="1" r:id="rId1"/>
  <rowBreaks count="9" manualBreakCount="9">
    <brk id="46" max="8" man="1"/>
    <brk id="84" max="8" man="1"/>
    <brk id="122" max="8" man="1"/>
    <brk id="160" max="8" man="1"/>
    <brk id="198" max="9" man="1"/>
    <brk id="236" max="9" man="1"/>
    <brk id="274" max="9" man="1"/>
    <brk id="312" max="9" man="1"/>
    <brk id="35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D210950-C080-4525-8EC5-24A9BCB19A34}">
          <x14:formula1>
            <xm:f>選択肢!$D$3:$D$8</xm:f>
          </x14:formula1>
          <xm:sqref>B14:B43 B52:B81 B90:B119 B128:B157 B166:B195 B204:B233 B242:B271 B280:B309 B318:B347 B356:B385 O14:O43</xm:sqref>
        </x14:dataValidation>
        <x14:dataValidation type="list" allowBlank="1" showInputMessage="1" xr:uid="{1AB00FB2-6103-408A-8F61-982F2557D581}">
          <x14:formula1>
            <xm:f>選択肢!$F$2:$F$16</xm:f>
          </x14:formula1>
          <xm:sqref>E318:E347 R14:R43 E356:E385 E280:E309 E242:E271 E204:E233 E166:E195 E128:E157 E90:E119 E52:E81 E14:E43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654C-F785-492E-B066-27AD76727B5F}">
  <sheetPr>
    <tabColor theme="6"/>
  </sheetPr>
  <dimension ref="A1:V387"/>
  <sheetViews>
    <sheetView showGridLines="0" zoomScale="70" zoomScaleNormal="70" zoomScaleSheetLayoutView="70" workbookViewId="0">
      <selection activeCell="I26" sqref="I26"/>
    </sheetView>
  </sheetViews>
  <sheetFormatPr defaultColWidth="8.08203125" defaultRowHeight="13" x14ac:dyDescent="0.55000000000000004"/>
  <cols>
    <col min="1" max="1" width="4.58203125" style="46" customWidth="1"/>
    <col min="2" max="2" width="23.6640625" style="53" customWidth="1"/>
    <col min="3" max="3" width="47" style="46" customWidth="1"/>
    <col min="4" max="4" width="4.6640625" style="48" customWidth="1"/>
    <col min="5" max="5" width="4.6640625" style="46" customWidth="1"/>
    <col min="6" max="7" width="13.9140625" style="49" customWidth="1"/>
    <col min="8" max="8" width="7.25" style="49" customWidth="1"/>
    <col min="9" max="9" width="31.1640625" style="46" customWidth="1"/>
    <col min="10" max="10" width="1.6640625" style="46" customWidth="1"/>
    <col min="11" max="12" width="8.08203125" style="46" customWidth="1"/>
    <col min="13" max="13" width="8.6640625" style="46" customWidth="1"/>
    <col min="14" max="14" width="4.58203125" style="46" customWidth="1"/>
    <col min="15" max="15" width="20.58203125" style="46" bestFit="1" customWidth="1"/>
    <col min="16" max="16" width="47.83203125" style="46" customWidth="1"/>
    <col min="17" max="17" width="6.33203125" style="46" customWidth="1"/>
    <col min="18" max="18" width="4.6640625" style="46" customWidth="1"/>
    <col min="19" max="19" width="12.08203125" style="46" customWidth="1"/>
    <col min="20" max="20" width="18.58203125" style="46" customWidth="1"/>
    <col min="21" max="21" width="6.6640625" style="46" customWidth="1"/>
    <col min="22" max="22" width="31.1640625" style="50" customWidth="1"/>
    <col min="23" max="16384" width="8.08203125" style="50"/>
  </cols>
  <sheetData>
    <row r="1" spans="1:22" x14ac:dyDescent="0.55000000000000004">
      <c r="F1" s="154"/>
    </row>
    <row r="2" spans="1:22" x14ac:dyDescent="0.55000000000000004">
      <c r="B2" s="47"/>
      <c r="C2" s="46" t="s">
        <v>149</v>
      </c>
      <c r="F2" s="154"/>
    </row>
    <row r="3" spans="1:22" x14ac:dyDescent="0.55000000000000004">
      <c r="B3" s="103"/>
      <c r="C3" s="46" t="s">
        <v>12</v>
      </c>
      <c r="F3" s="154"/>
    </row>
    <row r="4" spans="1:22" x14ac:dyDescent="0.55000000000000004">
      <c r="B4" s="51"/>
      <c r="C4" s="46" t="s">
        <v>13</v>
      </c>
      <c r="F4" s="154"/>
    </row>
    <row r="5" spans="1:22" ht="22.5" customHeight="1" x14ac:dyDescent="0.55000000000000004">
      <c r="B5" s="52" t="s">
        <v>134</v>
      </c>
      <c r="F5" s="154"/>
    </row>
    <row r="6" spans="1:22" ht="25" customHeight="1" x14ac:dyDescent="0.55000000000000004">
      <c r="A6" s="50" t="s">
        <v>78</v>
      </c>
      <c r="B6" s="52"/>
      <c r="N6" s="46" t="s">
        <v>78</v>
      </c>
    </row>
    <row r="7" spans="1:22" ht="34.5" customHeight="1" x14ac:dyDescent="0.55000000000000004">
      <c r="B7" s="409" t="s">
        <v>164</v>
      </c>
      <c r="C7" s="410"/>
      <c r="D7" s="410"/>
      <c r="E7" s="410"/>
      <c r="F7" s="410"/>
      <c r="G7" s="410"/>
      <c r="H7" s="410"/>
      <c r="I7" s="411"/>
      <c r="J7" s="54"/>
      <c r="O7" s="412" t="s">
        <v>164</v>
      </c>
      <c r="P7" s="413"/>
      <c r="Q7" s="413"/>
      <c r="R7" s="413"/>
      <c r="S7" s="413"/>
      <c r="T7" s="413"/>
      <c r="U7" s="413"/>
      <c r="V7" s="414"/>
    </row>
    <row r="8" spans="1:22" ht="27" customHeight="1" x14ac:dyDescent="0.2">
      <c r="C8" s="111" t="s">
        <v>147</v>
      </c>
      <c r="D8" s="110"/>
      <c r="E8" s="46" t="s">
        <v>148</v>
      </c>
      <c r="I8" s="109" t="s">
        <v>11</v>
      </c>
      <c r="J8" s="55"/>
      <c r="O8" s="53"/>
      <c r="P8" s="111" t="s">
        <v>147</v>
      </c>
      <c r="Q8" s="182">
        <v>1</v>
      </c>
      <c r="R8" s="46" t="s">
        <v>148</v>
      </c>
      <c r="S8" s="171"/>
      <c r="T8" s="171"/>
      <c r="U8" s="171"/>
      <c r="V8" s="172" t="s">
        <v>11</v>
      </c>
    </row>
    <row r="9" spans="1:22" ht="21" customHeight="1" x14ac:dyDescent="0.55000000000000004">
      <c r="B9" s="46" t="s">
        <v>135</v>
      </c>
      <c r="C9" s="386" t="s">
        <v>115</v>
      </c>
      <c r="D9" s="387"/>
      <c r="E9" s="387"/>
      <c r="F9" s="387"/>
      <c r="G9" s="379" t="s">
        <v>14</v>
      </c>
      <c r="H9" s="380"/>
      <c r="I9" s="56" t="str">
        <f>IF(共通様式!$K$10="","",共通様式!$K$10)</f>
        <v/>
      </c>
      <c r="J9" s="57"/>
      <c r="K9" s="54"/>
      <c r="O9" s="46" t="s">
        <v>135</v>
      </c>
      <c r="P9" s="405" t="s">
        <v>115</v>
      </c>
      <c r="Q9" s="406"/>
      <c r="R9" s="406"/>
      <c r="S9" s="406"/>
      <c r="T9" s="415" t="s">
        <v>14</v>
      </c>
      <c r="U9" s="416"/>
      <c r="V9" s="173" t="str">
        <f>IF(共通様式!$K$10="","",共通様式!$K$10)</f>
        <v/>
      </c>
    </row>
    <row r="10" spans="1:22" ht="36.5" customHeight="1" x14ac:dyDescent="0.55000000000000004">
      <c r="B10" s="100" t="s">
        <v>138</v>
      </c>
      <c r="C10" s="392"/>
      <c r="D10" s="393"/>
      <c r="E10" s="393"/>
      <c r="F10" s="393"/>
      <c r="G10" s="393"/>
      <c r="H10" s="394"/>
      <c r="O10" s="174" t="s">
        <v>138</v>
      </c>
      <c r="P10" s="417" t="s">
        <v>175</v>
      </c>
      <c r="Q10" s="418"/>
      <c r="R10" s="418"/>
      <c r="S10" s="418"/>
      <c r="T10" s="418"/>
      <c r="U10" s="419"/>
      <c r="V10" s="46"/>
    </row>
    <row r="11" spans="1:22" ht="22" customHeight="1" x14ac:dyDescent="0.55000000000000004">
      <c r="A11" s="58" t="s">
        <v>15</v>
      </c>
      <c r="B11" s="384" t="s">
        <v>133</v>
      </c>
      <c r="C11" s="384" t="s">
        <v>16</v>
      </c>
      <c r="D11" s="385" t="s">
        <v>6</v>
      </c>
      <c r="E11" s="384" t="s">
        <v>72</v>
      </c>
      <c r="F11" s="390" t="s">
        <v>17</v>
      </c>
      <c r="G11" s="390" t="s">
        <v>18</v>
      </c>
      <c r="H11" s="395" t="s">
        <v>169</v>
      </c>
      <c r="I11" s="384" t="s">
        <v>19</v>
      </c>
      <c r="N11" s="58" t="s">
        <v>15</v>
      </c>
      <c r="O11" s="384" t="s">
        <v>133</v>
      </c>
      <c r="P11" s="384" t="s">
        <v>16</v>
      </c>
      <c r="Q11" s="385" t="s">
        <v>6</v>
      </c>
      <c r="R11" s="384" t="s">
        <v>72</v>
      </c>
      <c r="S11" s="390" t="s">
        <v>17</v>
      </c>
      <c r="T11" s="390" t="s">
        <v>18</v>
      </c>
      <c r="U11" s="395" t="s">
        <v>169</v>
      </c>
      <c r="V11" s="384" t="s">
        <v>19</v>
      </c>
    </row>
    <row r="12" spans="1:22" ht="22" customHeight="1" x14ac:dyDescent="0.55000000000000004">
      <c r="A12" s="58" t="s">
        <v>20</v>
      </c>
      <c r="B12" s="384"/>
      <c r="C12" s="384"/>
      <c r="D12" s="385"/>
      <c r="E12" s="384"/>
      <c r="F12" s="391"/>
      <c r="G12" s="391"/>
      <c r="H12" s="396"/>
      <c r="I12" s="384"/>
      <c r="N12" s="58" t="s">
        <v>20</v>
      </c>
      <c r="O12" s="384"/>
      <c r="P12" s="384"/>
      <c r="Q12" s="385"/>
      <c r="R12" s="384"/>
      <c r="S12" s="391"/>
      <c r="T12" s="391"/>
      <c r="U12" s="396"/>
      <c r="V12" s="384"/>
    </row>
    <row r="13" spans="1:22" ht="16.5" customHeight="1" x14ac:dyDescent="0.55000000000000004">
      <c r="A13" s="46">
        <v>1</v>
      </c>
      <c r="B13" s="59"/>
      <c r="C13" s="101"/>
      <c r="D13" s="102"/>
      <c r="E13" s="60"/>
      <c r="F13" s="104"/>
      <c r="G13" s="105" t="str">
        <f>IF(D13*F13=0,"",ROUND(D13*F13,0))</f>
        <v/>
      </c>
      <c r="H13" s="193"/>
      <c r="I13" s="61"/>
      <c r="N13" s="46">
        <f>ROW()-3-8*1</f>
        <v>2</v>
      </c>
      <c r="O13" s="157" t="s">
        <v>171</v>
      </c>
      <c r="P13" s="158" t="s">
        <v>174</v>
      </c>
      <c r="Q13" s="159">
        <v>1</v>
      </c>
      <c r="R13" s="160" t="s">
        <v>39</v>
      </c>
      <c r="S13" s="161">
        <v>50000</v>
      </c>
      <c r="T13" s="162">
        <v>50000</v>
      </c>
      <c r="U13" s="155"/>
      <c r="V13" s="158"/>
    </row>
    <row r="14" spans="1:22" ht="16.5" customHeight="1" x14ac:dyDescent="0.55000000000000004">
      <c r="A14" s="46">
        <v>2</v>
      </c>
      <c r="B14" s="59"/>
      <c r="C14" s="101"/>
      <c r="D14" s="102"/>
      <c r="E14" s="60"/>
      <c r="F14" s="104"/>
      <c r="G14" s="105" t="str">
        <f t="shared" ref="G14:G42" si="0">IF(D14*F14=0,"",ROUND(D14*F14,0))</f>
        <v/>
      </c>
      <c r="H14" s="193"/>
      <c r="I14" s="61"/>
      <c r="N14" s="46">
        <f t="shared" ref="N14:N42" si="1">ROW()-3-8*1</f>
        <v>3</v>
      </c>
      <c r="O14" s="157" t="s">
        <v>172</v>
      </c>
      <c r="P14" s="158" t="s">
        <v>176</v>
      </c>
      <c r="Q14" s="159">
        <v>1</v>
      </c>
      <c r="R14" s="160" t="s">
        <v>39</v>
      </c>
      <c r="S14" s="161">
        <v>1500000</v>
      </c>
      <c r="T14" s="162">
        <v>1500000</v>
      </c>
      <c r="U14" s="155"/>
      <c r="V14" s="158"/>
    </row>
    <row r="15" spans="1:22" ht="16.5" customHeight="1" x14ac:dyDescent="0.55000000000000004">
      <c r="A15" s="46">
        <v>3</v>
      </c>
      <c r="B15" s="59"/>
      <c r="C15" s="101"/>
      <c r="D15" s="102"/>
      <c r="E15" s="60"/>
      <c r="F15" s="104"/>
      <c r="G15" s="105" t="str">
        <f t="shared" si="0"/>
        <v/>
      </c>
      <c r="H15" s="193"/>
      <c r="I15" s="61"/>
      <c r="N15" s="46">
        <f t="shared" si="1"/>
        <v>4</v>
      </c>
      <c r="O15" s="157" t="s">
        <v>173</v>
      </c>
      <c r="P15" s="158" t="s">
        <v>177</v>
      </c>
      <c r="Q15" s="159">
        <v>1</v>
      </c>
      <c r="R15" s="160" t="s">
        <v>39</v>
      </c>
      <c r="S15" s="161">
        <v>500000</v>
      </c>
      <c r="T15" s="162">
        <v>500000</v>
      </c>
      <c r="U15" s="155"/>
      <c r="V15" s="158"/>
    </row>
    <row r="16" spans="1:22" ht="16.5" customHeight="1" x14ac:dyDescent="0.55000000000000004">
      <c r="A16" s="46">
        <v>4</v>
      </c>
      <c r="B16" s="59"/>
      <c r="C16" s="101"/>
      <c r="D16" s="102"/>
      <c r="E16" s="60"/>
      <c r="F16" s="104"/>
      <c r="G16" s="105" t="str">
        <f t="shared" si="0"/>
        <v/>
      </c>
      <c r="H16" s="193"/>
      <c r="I16" s="61"/>
      <c r="N16" s="46">
        <f t="shared" si="1"/>
        <v>5</v>
      </c>
      <c r="O16" s="157" t="s">
        <v>173</v>
      </c>
      <c r="P16" s="158" t="s">
        <v>179</v>
      </c>
      <c r="Q16" s="159">
        <v>1</v>
      </c>
      <c r="R16" s="160" t="s">
        <v>34</v>
      </c>
      <c r="S16" s="161">
        <v>600000</v>
      </c>
      <c r="T16" s="162">
        <v>600000</v>
      </c>
      <c r="U16" s="155"/>
      <c r="V16" s="158"/>
    </row>
    <row r="17" spans="1:22" ht="16.5" customHeight="1" x14ac:dyDescent="0.55000000000000004">
      <c r="A17" s="46">
        <v>5</v>
      </c>
      <c r="B17" s="59"/>
      <c r="C17" s="101"/>
      <c r="D17" s="102"/>
      <c r="E17" s="60"/>
      <c r="F17" s="104"/>
      <c r="G17" s="105" t="str">
        <f t="shared" si="0"/>
        <v/>
      </c>
      <c r="H17" s="193"/>
      <c r="I17" s="61"/>
      <c r="N17" s="46">
        <f t="shared" si="1"/>
        <v>6</v>
      </c>
      <c r="O17" s="157" t="s">
        <v>180</v>
      </c>
      <c r="P17" s="158" t="s">
        <v>181</v>
      </c>
      <c r="Q17" s="159">
        <v>1</v>
      </c>
      <c r="R17" s="160" t="s">
        <v>39</v>
      </c>
      <c r="S17" s="161">
        <v>1000000</v>
      </c>
      <c r="T17" s="162">
        <v>1000000</v>
      </c>
      <c r="U17" s="155"/>
      <c r="V17" s="158"/>
    </row>
    <row r="18" spans="1:22" ht="16.5" customHeight="1" x14ac:dyDescent="0.55000000000000004">
      <c r="A18" s="46">
        <v>6</v>
      </c>
      <c r="B18" s="59"/>
      <c r="C18" s="101"/>
      <c r="D18" s="102"/>
      <c r="E18" s="60"/>
      <c r="F18" s="104"/>
      <c r="G18" s="105" t="str">
        <f t="shared" si="0"/>
        <v/>
      </c>
      <c r="H18" s="193"/>
      <c r="I18" s="61"/>
      <c r="N18" s="46">
        <f t="shared" si="1"/>
        <v>7</v>
      </c>
      <c r="O18" s="157" t="s">
        <v>73</v>
      </c>
      <c r="P18" s="158" t="s">
        <v>178</v>
      </c>
      <c r="Q18" s="159">
        <v>5</v>
      </c>
      <c r="R18" s="160" t="s">
        <v>38</v>
      </c>
      <c r="S18" s="161">
        <v>200000</v>
      </c>
      <c r="T18" s="162">
        <v>1000000</v>
      </c>
      <c r="U18" s="155"/>
      <c r="V18" s="158"/>
    </row>
    <row r="19" spans="1:22" ht="16.5" customHeight="1" x14ac:dyDescent="0.55000000000000004">
      <c r="A19" s="46">
        <v>7</v>
      </c>
      <c r="B19" s="59"/>
      <c r="C19" s="101"/>
      <c r="D19" s="102"/>
      <c r="E19" s="60"/>
      <c r="F19" s="104"/>
      <c r="G19" s="105" t="str">
        <f t="shared" si="0"/>
        <v/>
      </c>
      <c r="H19" s="193"/>
      <c r="I19" s="61"/>
      <c r="N19" s="46">
        <f t="shared" si="1"/>
        <v>8</v>
      </c>
      <c r="O19" s="157"/>
      <c r="P19" s="158"/>
      <c r="Q19" s="159"/>
      <c r="R19" s="160"/>
      <c r="S19" s="161"/>
      <c r="T19" s="162" t="s">
        <v>194</v>
      </c>
      <c r="U19" s="155"/>
      <c r="V19" s="158"/>
    </row>
    <row r="20" spans="1:22" ht="16.5" customHeight="1" x14ac:dyDescent="0.55000000000000004">
      <c r="A20" s="46">
        <v>8</v>
      </c>
      <c r="B20" s="59"/>
      <c r="C20" s="101"/>
      <c r="D20" s="102"/>
      <c r="E20" s="60"/>
      <c r="F20" s="104"/>
      <c r="G20" s="105" t="str">
        <f t="shared" si="0"/>
        <v/>
      </c>
      <c r="H20" s="193"/>
      <c r="I20" s="61"/>
      <c r="N20" s="46">
        <f t="shared" si="1"/>
        <v>9</v>
      </c>
      <c r="O20" s="157"/>
      <c r="P20" s="158"/>
      <c r="Q20" s="159"/>
      <c r="R20" s="160"/>
      <c r="S20" s="161"/>
      <c r="T20" s="162" t="s">
        <v>194</v>
      </c>
      <c r="U20" s="155"/>
      <c r="V20" s="158"/>
    </row>
    <row r="21" spans="1:22" ht="16.5" customHeight="1" x14ac:dyDescent="0.55000000000000004">
      <c r="A21" s="46">
        <v>9</v>
      </c>
      <c r="B21" s="59"/>
      <c r="C21" s="101"/>
      <c r="D21" s="102"/>
      <c r="E21" s="60"/>
      <c r="F21" s="104"/>
      <c r="G21" s="105" t="str">
        <f t="shared" si="0"/>
        <v/>
      </c>
      <c r="H21" s="193"/>
      <c r="I21" s="61"/>
      <c r="N21" s="46">
        <f t="shared" si="1"/>
        <v>10</v>
      </c>
      <c r="O21" s="157"/>
      <c r="P21" s="158"/>
      <c r="Q21" s="159"/>
      <c r="R21" s="160"/>
      <c r="S21" s="161"/>
      <c r="T21" s="162" t="s">
        <v>194</v>
      </c>
      <c r="U21" s="155"/>
      <c r="V21" s="158"/>
    </row>
    <row r="22" spans="1:22" ht="16.5" customHeight="1" x14ac:dyDescent="0.55000000000000004">
      <c r="A22" s="46">
        <v>10</v>
      </c>
      <c r="B22" s="59"/>
      <c r="C22" s="101"/>
      <c r="D22" s="102"/>
      <c r="E22" s="60"/>
      <c r="F22" s="104"/>
      <c r="G22" s="105" t="str">
        <f t="shared" si="0"/>
        <v/>
      </c>
      <c r="H22" s="193"/>
      <c r="I22" s="61"/>
      <c r="N22" s="46">
        <f t="shared" si="1"/>
        <v>11</v>
      </c>
      <c r="O22" s="157"/>
      <c r="P22" s="158"/>
      <c r="Q22" s="159"/>
      <c r="R22" s="160"/>
      <c r="S22" s="161"/>
      <c r="T22" s="162" t="s">
        <v>194</v>
      </c>
      <c r="U22" s="155"/>
      <c r="V22" s="158"/>
    </row>
    <row r="23" spans="1:22" ht="16.5" customHeight="1" x14ac:dyDescent="0.55000000000000004">
      <c r="A23" s="46">
        <v>11</v>
      </c>
      <c r="B23" s="59"/>
      <c r="C23" s="101"/>
      <c r="D23" s="102"/>
      <c r="E23" s="60"/>
      <c r="F23" s="104"/>
      <c r="G23" s="105" t="str">
        <f t="shared" si="0"/>
        <v/>
      </c>
      <c r="H23" s="193"/>
      <c r="I23" s="61"/>
      <c r="N23" s="46">
        <f t="shared" si="1"/>
        <v>12</v>
      </c>
      <c r="O23" s="157"/>
      <c r="P23" s="158"/>
      <c r="Q23" s="159"/>
      <c r="R23" s="160"/>
      <c r="S23" s="161"/>
      <c r="T23" s="162" t="s">
        <v>194</v>
      </c>
      <c r="U23" s="155"/>
      <c r="V23" s="158"/>
    </row>
    <row r="24" spans="1:22" ht="16.5" customHeight="1" x14ac:dyDescent="0.55000000000000004">
      <c r="A24" s="46">
        <v>12</v>
      </c>
      <c r="B24" s="59"/>
      <c r="C24" s="101"/>
      <c r="D24" s="102"/>
      <c r="E24" s="60"/>
      <c r="F24" s="104"/>
      <c r="G24" s="105" t="str">
        <f t="shared" si="0"/>
        <v/>
      </c>
      <c r="H24" s="193"/>
      <c r="I24" s="61"/>
      <c r="N24" s="46">
        <f t="shared" si="1"/>
        <v>13</v>
      </c>
      <c r="O24" s="157"/>
      <c r="P24" s="158"/>
      <c r="Q24" s="159"/>
      <c r="R24" s="160"/>
      <c r="S24" s="161"/>
      <c r="T24" s="162" t="s">
        <v>194</v>
      </c>
      <c r="U24" s="155"/>
      <c r="V24" s="158"/>
    </row>
    <row r="25" spans="1:22" ht="16.5" customHeight="1" x14ac:dyDescent="0.55000000000000004">
      <c r="A25" s="46">
        <v>13</v>
      </c>
      <c r="B25" s="59"/>
      <c r="C25" s="101"/>
      <c r="D25" s="102"/>
      <c r="E25" s="60"/>
      <c r="F25" s="104"/>
      <c r="G25" s="105" t="str">
        <f t="shared" si="0"/>
        <v/>
      </c>
      <c r="H25" s="193"/>
      <c r="I25" s="61"/>
      <c r="N25" s="46">
        <f t="shared" si="1"/>
        <v>14</v>
      </c>
      <c r="O25" s="157"/>
      <c r="P25" s="158"/>
      <c r="Q25" s="159"/>
      <c r="R25" s="160"/>
      <c r="S25" s="161"/>
      <c r="T25" s="162" t="s">
        <v>194</v>
      </c>
      <c r="U25" s="155"/>
      <c r="V25" s="158"/>
    </row>
    <row r="26" spans="1:22" ht="16.5" customHeight="1" x14ac:dyDescent="0.55000000000000004">
      <c r="A26" s="46">
        <v>14</v>
      </c>
      <c r="B26" s="59"/>
      <c r="C26" s="101"/>
      <c r="D26" s="102"/>
      <c r="E26" s="60"/>
      <c r="F26" s="104"/>
      <c r="G26" s="105" t="str">
        <f t="shared" si="0"/>
        <v/>
      </c>
      <c r="H26" s="193"/>
      <c r="I26" s="61"/>
      <c r="N26" s="46">
        <f t="shared" si="1"/>
        <v>15</v>
      </c>
      <c r="O26" s="157"/>
      <c r="P26" s="158"/>
      <c r="Q26" s="159"/>
      <c r="R26" s="160"/>
      <c r="S26" s="161"/>
      <c r="T26" s="162" t="s">
        <v>194</v>
      </c>
      <c r="U26" s="155"/>
      <c r="V26" s="158"/>
    </row>
    <row r="27" spans="1:22" ht="16.5" customHeight="1" x14ac:dyDescent="0.55000000000000004">
      <c r="A27" s="46">
        <v>15</v>
      </c>
      <c r="B27" s="59"/>
      <c r="C27" s="101"/>
      <c r="D27" s="102"/>
      <c r="E27" s="60"/>
      <c r="F27" s="104"/>
      <c r="G27" s="105" t="str">
        <f t="shared" si="0"/>
        <v/>
      </c>
      <c r="H27" s="193"/>
      <c r="I27" s="61"/>
      <c r="N27" s="46">
        <f t="shared" si="1"/>
        <v>16</v>
      </c>
      <c r="O27" s="157"/>
      <c r="P27" s="158"/>
      <c r="Q27" s="159"/>
      <c r="R27" s="160"/>
      <c r="S27" s="161"/>
      <c r="T27" s="162" t="s">
        <v>194</v>
      </c>
      <c r="U27" s="155"/>
      <c r="V27" s="158"/>
    </row>
    <row r="28" spans="1:22" ht="16.5" customHeight="1" x14ac:dyDescent="0.55000000000000004">
      <c r="A28" s="46">
        <v>16</v>
      </c>
      <c r="B28" s="59"/>
      <c r="C28" s="101"/>
      <c r="D28" s="102"/>
      <c r="E28" s="60"/>
      <c r="F28" s="104"/>
      <c r="G28" s="105" t="str">
        <f t="shared" si="0"/>
        <v/>
      </c>
      <c r="H28" s="193"/>
      <c r="I28" s="61"/>
      <c r="N28" s="46">
        <f t="shared" si="1"/>
        <v>17</v>
      </c>
      <c r="O28" s="157"/>
      <c r="P28" s="158"/>
      <c r="Q28" s="159"/>
      <c r="R28" s="160"/>
      <c r="S28" s="161"/>
      <c r="T28" s="162" t="s">
        <v>194</v>
      </c>
      <c r="U28" s="155"/>
      <c r="V28" s="158"/>
    </row>
    <row r="29" spans="1:22" ht="16.5" customHeight="1" x14ac:dyDescent="0.55000000000000004">
      <c r="A29" s="46">
        <v>17</v>
      </c>
      <c r="B29" s="59"/>
      <c r="C29" s="101"/>
      <c r="D29" s="102"/>
      <c r="E29" s="60"/>
      <c r="F29" s="104"/>
      <c r="G29" s="105" t="str">
        <f t="shared" si="0"/>
        <v/>
      </c>
      <c r="H29" s="193"/>
      <c r="I29" s="61"/>
      <c r="N29" s="46">
        <f t="shared" si="1"/>
        <v>18</v>
      </c>
      <c r="O29" s="157"/>
      <c r="P29" s="158"/>
      <c r="Q29" s="159"/>
      <c r="R29" s="160"/>
      <c r="S29" s="161"/>
      <c r="T29" s="162" t="s">
        <v>194</v>
      </c>
      <c r="U29" s="155"/>
      <c r="V29" s="158"/>
    </row>
    <row r="30" spans="1:22" ht="16.5" customHeight="1" x14ac:dyDescent="0.55000000000000004">
      <c r="A30" s="46">
        <v>18</v>
      </c>
      <c r="B30" s="59"/>
      <c r="C30" s="101"/>
      <c r="D30" s="102"/>
      <c r="E30" s="60"/>
      <c r="F30" s="104"/>
      <c r="G30" s="105" t="str">
        <f t="shared" si="0"/>
        <v/>
      </c>
      <c r="H30" s="193"/>
      <c r="I30" s="61"/>
      <c r="N30" s="46">
        <f t="shared" si="1"/>
        <v>19</v>
      </c>
      <c r="O30" s="157"/>
      <c r="P30" s="158"/>
      <c r="Q30" s="159"/>
      <c r="R30" s="160"/>
      <c r="S30" s="161"/>
      <c r="T30" s="162" t="s">
        <v>194</v>
      </c>
      <c r="U30" s="155"/>
      <c r="V30" s="158"/>
    </row>
    <row r="31" spans="1:22" ht="16.5" customHeight="1" x14ac:dyDescent="0.55000000000000004">
      <c r="A31" s="46">
        <v>19</v>
      </c>
      <c r="B31" s="59"/>
      <c r="C31" s="101"/>
      <c r="D31" s="102"/>
      <c r="E31" s="60"/>
      <c r="F31" s="104"/>
      <c r="G31" s="105" t="str">
        <f t="shared" si="0"/>
        <v/>
      </c>
      <c r="H31" s="193"/>
      <c r="I31" s="61"/>
      <c r="N31" s="46">
        <f t="shared" si="1"/>
        <v>20</v>
      </c>
      <c r="O31" s="157"/>
      <c r="P31" s="158"/>
      <c r="Q31" s="159"/>
      <c r="R31" s="160"/>
      <c r="S31" s="161"/>
      <c r="T31" s="162" t="s">
        <v>194</v>
      </c>
      <c r="U31" s="155"/>
      <c r="V31" s="158"/>
    </row>
    <row r="32" spans="1:22" ht="16.5" customHeight="1" x14ac:dyDescent="0.55000000000000004">
      <c r="A32" s="46">
        <v>20</v>
      </c>
      <c r="B32" s="59"/>
      <c r="C32" s="101"/>
      <c r="D32" s="102"/>
      <c r="E32" s="60"/>
      <c r="F32" s="104"/>
      <c r="G32" s="105" t="str">
        <f t="shared" si="0"/>
        <v/>
      </c>
      <c r="H32" s="193"/>
      <c r="I32" s="61"/>
      <c r="N32" s="46">
        <f t="shared" si="1"/>
        <v>21</v>
      </c>
      <c r="O32" s="157"/>
      <c r="P32" s="158"/>
      <c r="Q32" s="159"/>
      <c r="R32" s="160"/>
      <c r="S32" s="161"/>
      <c r="T32" s="162" t="s">
        <v>194</v>
      </c>
      <c r="U32" s="155"/>
      <c r="V32" s="158"/>
    </row>
    <row r="33" spans="1:22" ht="16.5" customHeight="1" x14ac:dyDescent="0.55000000000000004">
      <c r="A33" s="46">
        <v>21</v>
      </c>
      <c r="B33" s="59"/>
      <c r="C33" s="101"/>
      <c r="D33" s="102"/>
      <c r="E33" s="60"/>
      <c r="F33" s="104"/>
      <c r="G33" s="105" t="str">
        <f t="shared" si="0"/>
        <v/>
      </c>
      <c r="H33" s="193"/>
      <c r="I33" s="61"/>
      <c r="N33" s="46">
        <f t="shared" si="1"/>
        <v>22</v>
      </c>
      <c r="O33" s="157"/>
      <c r="P33" s="158"/>
      <c r="Q33" s="159"/>
      <c r="R33" s="160"/>
      <c r="S33" s="161"/>
      <c r="T33" s="162" t="s">
        <v>194</v>
      </c>
      <c r="U33" s="155"/>
      <c r="V33" s="158"/>
    </row>
    <row r="34" spans="1:22" ht="16.5" customHeight="1" x14ac:dyDescent="0.55000000000000004">
      <c r="A34" s="46">
        <v>22</v>
      </c>
      <c r="B34" s="59"/>
      <c r="C34" s="101"/>
      <c r="D34" s="102"/>
      <c r="E34" s="60"/>
      <c r="F34" s="104"/>
      <c r="G34" s="105" t="str">
        <f t="shared" si="0"/>
        <v/>
      </c>
      <c r="H34" s="193"/>
      <c r="I34" s="61"/>
      <c r="N34" s="46">
        <f t="shared" si="1"/>
        <v>23</v>
      </c>
      <c r="O34" s="157"/>
      <c r="P34" s="158"/>
      <c r="Q34" s="159"/>
      <c r="R34" s="160"/>
      <c r="S34" s="161"/>
      <c r="T34" s="162" t="s">
        <v>194</v>
      </c>
      <c r="U34" s="155"/>
      <c r="V34" s="158"/>
    </row>
    <row r="35" spans="1:22" ht="16.5" customHeight="1" x14ac:dyDescent="0.55000000000000004">
      <c r="A35" s="46">
        <v>23</v>
      </c>
      <c r="B35" s="59"/>
      <c r="C35" s="101"/>
      <c r="D35" s="102"/>
      <c r="E35" s="60"/>
      <c r="F35" s="104"/>
      <c r="G35" s="105" t="str">
        <f t="shared" si="0"/>
        <v/>
      </c>
      <c r="H35" s="193"/>
      <c r="I35" s="61"/>
      <c r="N35" s="46">
        <f t="shared" si="1"/>
        <v>24</v>
      </c>
      <c r="O35" s="157"/>
      <c r="P35" s="158"/>
      <c r="Q35" s="159"/>
      <c r="R35" s="160"/>
      <c r="S35" s="161"/>
      <c r="T35" s="162" t="s">
        <v>194</v>
      </c>
      <c r="U35" s="155"/>
      <c r="V35" s="158"/>
    </row>
    <row r="36" spans="1:22" ht="16.5" customHeight="1" x14ac:dyDescent="0.55000000000000004">
      <c r="A36" s="46">
        <v>24</v>
      </c>
      <c r="B36" s="59"/>
      <c r="C36" s="101"/>
      <c r="D36" s="102"/>
      <c r="E36" s="60"/>
      <c r="F36" s="104"/>
      <c r="G36" s="105" t="str">
        <f t="shared" si="0"/>
        <v/>
      </c>
      <c r="H36" s="193"/>
      <c r="I36" s="61"/>
      <c r="N36" s="46">
        <f t="shared" si="1"/>
        <v>25</v>
      </c>
      <c r="O36" s="157"/>
      <c r="P36" s="158"/>
      <c r="Q36" s="159"/>
      <c r="R36" s="160"/>
      <c r="S36" s="161"/>
      <c r="T36" s="162" t="s">
        <v>194</v>
      </c>
      <c r="U36" s="155"/>
      <c r="V36" s="158"/>
    </row>
    <row r="37" spans="1:22" ht="16.5" customHeight="1" x14ac:dyDescent="0.55000000000000004">
      <c r="A37" s="46">
        <v>25</v>
      </c>
      <c r="B37" s="59"/>
      <c r="C37" s="101"/>
      <c r="D37" s="102"/>
      <c r="E37" s="60"/>
      <c r="F37" s="104"/>
      <c r="G37" s="105" t="str">
        <f t="shared" si="0"/>
        <v/>
      </c>
      <c r="H37" s="193"/>
      <c r="I37" s="61"/>
      <c r="N37" s="46">
        <f t="shared" si="1"/>
        <v>26</v>
      </c>
      <c r="O37" s="157"/>
      <c r="P37" s="158"/>
      <c r="Q37" s="159"/>
      <c r="R37" s="160"/>
      <c r="S37" s="161"/>
      <c r="T37" s="162" t="s">
        <v>194</v>
      </c>
      <c r="U37" s="155"/>
      <c r="V37" s="158"/>
    </row>
    <row r="38" spans="1:22" ht="16.5" customHeight="1" x14ac:dyDescent="0.55000000000000004">
      <c r="A38" s="46">
        <v>26</v>
      </c>
      <c r="B38" s="59"/>
      <c r="C38" s="101"/>
      <c r="D38" s="102"/>
      <c r="E38" s="60"/>
      <c r="F38" s="104"/>
      <c r="G38" s="105" t="str">
        <f t="shared" si="0"/>
        <v/>
      </c>
      <c r="H38" s="193"/>
      <c r="I38" s="61"/>
      <c r="N38" s="46">
        <f t="shared" si="1"/>
        <v>27</v>
      </c>
      <c r="O38" s="157"/>
      <c r="P38" s="158"/>
      <c r="Q38" s="159"/>
      <c r="R38" s="160"/>
      <c r="S38" s="161"/>
      <c r="T38" s="162" t="s">
        <v>194</v>
      </c>
      <c r="U38" s="155"/>
      <c r="V38" s="158"/>
    </row>
    <row r="39" spans="1:22" ht="16.5" customHeight="1" x14ac:dyDescent="0.55000000000000004">
      <c r="A39" s="46">
        <v>27</v>
      </c>
      <c r="B39" s="59"/>
      <c r="C39" s="101"/>
      <c r="D39" s="102"/>
      <c r="E39" s="60"/>
      <c r="F39" s="104"/>
      <c r="G39" s="105" t="str">
        <f t="shared" si="0"/>
        <v/>
      </c>
      <c r="H39" s="193"/>
      <c r="I39" s="61"/>
      <c r="N39" s="46">
        <f t="shared" si="1"/>
        <v>28</v>
      </c>
      <c r="O39" s="157"/>
      <c r="P39" s="158"/>
      <c r="Q39" s="159"/>
      <c r="R39" s="160"/>
      <c r="S39" s="161"/>
      <c r="T39" s="162" t="s">
        <v>194</v>
      </c>
      <c r="U39" s="155"/>
      <c r="V39" s="158"/>
    </row>
    <row r="40" spans="1:22" ht="16.5" customHeight="1" x14ac:dyDescent="0.55000000000000004">
      <c r="A40" s="46">
        <v>28</v>
      </c>
      <c r="B40" s="59"/>
      <c r="C40" s="101"/>
      <c r="D40" s="102"/>
      <c r="E40" s="60"/>
      <c r="F40" s="104"/>
      <c r="G40" s="105" t="str">
        <f t="shared" si="0"/>
        <v/>
      </c>
      <c r="H40" s="193"/>
      <c r="I40" s="61"/>
      <c r="N40" s="46">
        <f t="shared" si="1"/>
        <v>29</v>
      </c>
      <c r="O40" s="157"/>
      <c r="P40" s="158"/>
      <c r="Q40" s="159"/>
      <c r="R40" s="160"/>
      <c r="S40" s="161"/>
      <c r="T40" s="162" t="s">
        <v>194</v>
      </c>
      <c r="U40" s="155"/>
      <c r="V40" s="158"/>
    </row>
    <row r="41" spans="1:22" ht="16.5" customHeight="1" x14ac:dyDescent="0.55000000000000004">
      <c r="A41" s="46">
        <v>29</v>
      </c>
      <c r="B41" s="59"/>
      <c r="C41" s="101"/>
      <c r="D41" s="102"/>
      <c r="E41" s="60"/>
      <c r="F41" s="104"/>
      <c r="G41" s="105" t="str">
        <f t="shared" si="0"/>
        <v/>
      </c>
      <c r="H41" s="193"/>
      <c r="I41" s="61"/>
      <c r="N41" s="46">
        <f t="shared" si="1"/>
        <v>30</v>
      </c>
      <c r="O41" s="157"/>
      <c r="P41" s="158"/>
      <c r="Q41" s="159"/>
      <c r="R41" s="160"/>
      <c r="S41" s="161"/>
      <c r="T41" s="162" t="s">
        <v>194</v>
      </c>
      <c r="U41" s="155"/>
      <c r="V41" s="158"/>
    </row>
    <row r="42" spans="1:22" ht="16.5" customHeight="1" thickBot="1" x14ac:dyDescent="0.6">
      <c r="A42" s="46">
        <v>30</v>
      </c>
      <c r="B42" s="59"/>
      <c r="C42" s="101"/>
      <c r="D42" s="102"/>
      <c r="E42" s="60"/>
      <c r="F42" s="104"/>
      <c r="G42" s="105" t="str">
        <f t="shared" si="0"/>
        <v/>
      </c>
      <c r="H42" s="193"/>
      <c r="I42" s="61"/>
      <c r="N42" s="46">
        <f t="shared" si="1"/>
        <v>31</v>
      </c>
      <c r="O42" s="157"/>
      <c r="P42" s="158"/>
      <c r="Q42" s="159"/>
      <c r="R42" s="160"/>
      <c r="S42" s="161"/>
      <c r="T42" s="162" t="s">
        <v>194</v>
      </c>
      <c r="U42" s="155"/>
      <c r="V42" s="158"/>
    </row>
    <row r="43" spans="1:22" ht="22.5" customHeight="1" thickBot="1" x14ac:dyDescent="0.6">
      <c r="B43" s="397"/>
      <c r="C43" s="398"/>
      <c r="D43" s="62" t="s">
        <v>21</v>
      </c>
      <c r="E43" s="63" t="s">
        <v>21</v>
      </c>
      <c r="F43" s="64" t="s">
        <v>21</v>
      </c>
      <c r="G43" s="106">
        <f>SUMIF(B13:B42,"&lt;&gt;"&amp;"▲助成対象外",G13:G42)</f>
        <v>0</v>
      </c>
      <c r="H43" s="151"/>
      <c r="I43" s="65"/>
      <c r="O43" s="407"/>
      <c r="P43" s="408"/>
      <c r="Q43" s="163" t="s">
        <v>21</v>
      </c>
      <c r="R43" s="164" t="s">
        <v>21</v>
      </c>
      <c r="S43" s="165" t="s">
        <v>21</v>
      </c>
      <c r="T43" s="166">
        <v>3650000</v>
      </c>
      <c r="U43" s="156"/>
      <c r="V43" s="167"/>
    </row>
    <row r="44" spans="1:22" ht="22.5" customHeight="1" thickTop="1" thickBot="1" x14ac:dyDescent="0.6">
      <c r="B44" s="399"/>
      <c r="C44" s="400"/>
      <c r="D44" s="66" t="s">
        <v>21</v>
      </c>
      <c r="E44" s="67" t="s">
        <v>21</v>
      </c>
      <c r="F44" s="68" t="s">
        <v>21</v>
      </c>
      <c r="G44" s="107">
        <f>SUMIF(B13:B42,"▲助成対象外",G13:G42)</f>
        <v>0</v>
      </c>
      <c r="H44" s="152"/>
      <c r="I44" s="69"/>
      <c r="O44" s="399"/>
      <c r="P44" s="400"/>
      <c r="Q44" s="66" t="s">
        <v>21</v>
      </c>
      <c r="R44" s="67" t="s">
        <v>21</v>
      </c>
      <c r="S44" s="168" t="s">
        <v>21</v>
      </c>
      <c r="T44" s="169">
        <v>1000000</v>
      </c>
      <c r="U44" s="152"/>
      <c r="V44" s="170"/>
    </row>
    <row r="45" spans="1:22" ht="28.5" customHeight="1" thickBot="1" x14ac:dyDescent="0.6">
      <c r="B45" s="381" t="s">
        <v>198</v>
      </c>
      <c r="C45" s="382"/>
      <c r="D45" s="382"/>
      <c r="E45" s="383"/>
      <c r="F45" s="187" t="s">
        <v>197</v>
      </c>
      <c r="G45" s="194"/>
      <c r="O45" s="53"/>
      <c r="Q45" s="48"/>
      <c r="S45" s="49"/>
      <c r="T45" s="49"/>
      <c r="U45" s="49"/>
      <c r="V45" s="46"/>
    </row>
    <row r="47" spans="1:22" ht="21" customHeight="1" x14ac:dyDescent="0.55000000000000004">
      <c r="B47" s="46" t="s">
        <v>136</v>
      </c>
      <c r="C47" s="386" t="s">
        <v>115</v>
      </c>
      <c r="D47" s="387"/>
      <c r="E47" s="387"/>
      <c r="F47" s="387"/>
      <c r="G47" s="379" t="s">
        <v>22</v>
      </c>
      <c r="H47" s="380"/>
      <c r="I47"/>
      <c r="K47" s="54"/>
    </row>
    <row r="48" spans="1:22" ht="42.5" customHeight="1" x14ac:dyDescent="0.55000000000000004">
      <c r="B48" s="108" t="s">
        <v>139</v>
      </c>
      <c r="C48" s="392"/>
      <c r="D48" s="393"/>
      <c r="E48" s="393"/>
      <c r="F48" s="393"/>
      <c r="G48" s="393"/>
      <c r="H48" s="394"/>
    </row>
    <row r="49" spans="1:9" ht="18.5" customHeight="1" x14ac:dyDescent="0.55000000000000004">
      <c r="A49" s="58" t="s">
        <v>15</v>
      </c>
      <c r="B49" s="384" t="s">
        <v>71</v>
      </c>
      <c r="C49" s="384" t="s">
        <v>16</v>
      </c>
      <c r="D49" s="385" t="s">
        <v>6</v>
      </c>
      <c r="E49" s="384" t="s">
        <v>72</v>
      </c>
      <c r="F49" s="388" t="s">
        <v>17</v>
      </c>
      <c r="G49" s="388" t="s">
        <v>18</v>
      </c>
      <c r="H49" s="395" t="s">
        <v>169</v>
      </c>
      <c r="I49" s="384" t="s">
        <v>19</v>
      </c>
    </row>
    <row r="50" spans="1:9" ht="18.5" customHeight="1" x14ac:dyDescent="0.55000000000000004">
      <c r="A50" s="58" t="s">
        <v>20</v>
      </c>
      <c r="B50" s="384"/>
      <c r="C50" s="384"/>
      <c r="D50" s="385"/>
      <c r="E50" s="384"/>
      <c r="F50" s="389"/>
      <c r="G50" s="389"/>
      <c r="H50" s="396"/>
      <c r="I50" s="384"/>
    </row>
    <row r="51" spans="1:9" ht="16.5" customHeight="1" x14ac:dyDescent="0.55000000000000004">
      <c r="A51" s="46">
        <v>31</v>
      </c>
      <c r="B51" s="59"/>
      <c r="C51" s="101"/>
      <c r="D51" s="102"/>
      <c r="E51" s="60"/>
      <c r="F51" s="104"/>
      <c r="G51" s="105" t="str">
        <f>IF(D51*F51=0,"",ROUND(D51*F51,0))</f>
        <v/>
      </c>
      <c r="H51" s="193"/>
      <c r="I51" s="61"/>
    </row>
    <row r="52" spans="1:9" ht="16.5" customHeight="1" x14ac:dyDescent="0.55000000000000004">
      <c r="A52" s="46">
        <v>32</v>
      </c>
      <c r="B52" s="59"/>
      <c r="C52" s="101"/>
      <c r="D52" s="102"/>
      <c r="E52" s="60"/>
      <c r="F52" s="104"/>
      <c r="G52" s="105" t="str">
        <f t="shared" ref="G52:G80" si="2">IF(D52*F52=0,"",ROUND(D52*F52,0))</f>
        <v/>
      </c>
      <c r="H52" s="193"/>
      <c r="I52" s="61"/>
    </row>
    <row r="53" spans="1:9" ht="16.5" customHeight="1" x14ac:dyDescent="0.55000000000000004">
      <c r="A53" s="46">
        <v>33</v>
      </c>
      <c r="B53" s="59"/>
      <c r="C53" s="101"/>
      <c r="D53" s="102"/>
      <c r="E53" s="60"/>
      <c r="F53" s="104"/>
      <c r="G53" s="105" t="str">
        <f t="shared" si="2"/>
        <v/>
      </c>
      <c r="H53" s="193"/>
      <c r="I53" s="61"/>
    </row>
    <row r="54" spans="1:9" ht="16.5" customHeight="1" x14ac:dyDescent="0.55000000000000004">
      <c r="A54" s="46">
        <v>34</v>
      </c>
      <c r="B54" s="59"/>
      <c r="C54" s="101"/>
      <c r="D54" s="102"/>
      <c r="E54" s="60"/>
      <c r="F54" s="104"/>
      <c r="G54" s="105" t="str">
        <f t="shared" si="2"/>
        <v/>
      </c>
      <c r="H54" s="193"/>
      <c r="I54" s="61"/>
    </row>
    <row r="55" spans="1:9" ht="16.5" customHeight="1" x14ac:dyDescent="0.55000000000000004">
      <c r="A55" s="46">
        <v>35</v>
      </c>
      <c r="B55" s="59"/>
      <c r="C55" s="101"/>
      <c r="D55" s="102"/>
      <c r="E55" s="60"/>
      <c r="F55" s="104"/>
      <c r="G55" s="105" t="str">
        <f t="shared" si="2"/>
        <v/>
      </c>
      <c r="H55" s="193"/>
      <c r="I55" s="61"/>
    </row>
    <row r="56" spans="1:9" ht="16.5" customHeight="1" x14ac:dyDescent="0.55000000000000004">
      <c r="A56" s="46">
        <v>36</v>
      </c>
      <c r="B56" s="59"/>
      <c r="C56" s="101"/>
      <c r="D56" s="102"/>
      <c r="E56" s="60"/>
      <c r="F56" s="104"/>
      <c r="G56" s="105" t="str">
        <f t="shared" si="2"/>
        <v/>
      </c>
      <c r="H56" s="193"/>
      <c r="I56" s="61"/>
    </row>
    <row r="57" spans="1:9" ht="16.5" customHeight="1" x14ac:dyDescent="0.55000000000000004">
      <c r="A57" s="46">
        <v>37</v>
      </c>
      <c r="B57" s="59"/>
      <c r="C57" s="101"/>
      <c r="D57" s="102"/>
      <c r="E57" s="60"/>
      <c r="F57" s="104"/>
      <c r="G57" s="105" t="str">
        <f t="shared" si="2"/>
        <v/>
      </c>
      <c r="H57" s="193"/>
      <c r="I57" s="61"/>
    </row>
    <row r="58" spans="1:9" ht="16.5" customHeight="1" x14ac:dyDescent="0.55000000000000004">
      <c r="A58" s="46">
        <v>38</v>
      </c>
      <c r="B58" s="59"/>
      <c r="C58" s="101"/>
      <c r="D58" s="102"/>
      <c r="E58" s="60"/>
      <c r="F58" s="104"/>
      <c r="G58" s="105" t="str">
        <f t="shared" si="2"/>
        <v/>
      </c>
      <c r="H58" s="193"/>
      <c r="I58" s="61"/>
    </row>
    <row r="59" spans="1:9" ht="16.5" customHeight="1" x14ac:dyDescent="0.55000000000000004">
      <c r="A59" s="46">
        <v>39</v>
      </c>
      <c r="B59" s="59"/>
      <c r="C59" s="101"/>
      <c r="D59" s="102"/>
      <c r="E59" s="60"/>
      <c r="F59" s="104"/>
      <c r="G59" s="105" t="str">
        <f t="shared" si="2"/>
        <v/>
      </c>
      <c r="H59" s="193"/>
      <c r="I59" s="61"/>
    </row>
    <row r="60" spans="1:9" ht="16.5" customHeight="1" x14ac:dyDescent="0.55000000000000004">
      <c r="A60" s="46">
        <v>40</v>
      </c>
      <c r="B60" s="59"/>
      <c r="C60" s="101"/>
      <c r="D60" s="102"/>
      <c r="E60" s="60"/>
      <c r="F60" s="104"/>
      <c r="G60" s="105" t="str">
        <f t="shared" si="2"/>
        <v/>
      </c>
      <c r="H60" s="193"/>
      <c r="I60" s="61"/>
    </row>
    <row r="61" spans="1:9" ht="16.5" customHeight="1" x14ac:dyDescent="0.55000000000000004">
      <c r="A61" s="46">
        <v>41</v>
      </c>
      <c r="B61" s="59"/>
      <c r="C61" s="101"/>
      <c r="D61" s="102"/>
      <c r="E61" s="60"/>
      <c r="F61" s="104"/>
      <c r="G61" s="105" t="str">
        <f t="shared" si="2"/>
        <v/>
      </c>
      <c r="H61" s="193"/>
      <c r="I61" s="61"/>
    </row>
    <row r="62" spans="1:9" ht="16.5" customHeight="1" x14ac:dyDescent="0.55000000000000004">
      <c r="A62" s="46">
        <v>42</v>
      </c>
      <c r="B62" s="59"/>
      <c r="C62" s="101"/>
      <c r="D62" s="102"/>
      <c r="E62" s="60"/>
      <c r="F62" s="104"/>
      <c r="G62" s="105" t="str">
        <f t="shared" si="2"/>
        <v/>
      </c>
      <c r="H62" s="193"/>
      <c r="I62" s="61"/>
    </row>
    <row r="63" spans="1:9" ht="16.5" customHeight="1" x14ac:dyDescent="0.55000000000000004">
      <c r="A63" s="46">
        <v>43</v>
      </c>
      <c r="B63" s="59"/>
      <c r="C63" s="101"/>
      <c r="D63" s="102"/>
      <c r="E63" s="60"/>
      <c r="F63" s="104"/>
      <c r="G63" s="105" t="str">
        <f t="shared" si="2"/>
        <v/>
      </c>
      <c r="H63" s="193"/>
      <c r="I63" s="61"/>
    </row>
    <row r="64" spans="1:9" ht="16.5" customHeight="1" x14ac:dyDescent="0.55000000000000004">
      <c r="A64" s="46">
        <v>44</v>
      </c>
      <c r="B64" s="59"/>
      <c r="C64" s="101"/>
      <c r="D64" s="102"/>
      <c r="E64" s="60"/>
      <c r="F64" s="104"/>
      <c r="G64" s="105" t="str">
        <f t="shared" si="2"/>
        <v/>
      </c>
      <c r="H64" s="193"/>
      <c r="I64" s="61"/>
    </row>
    <row r="65" spans="1:9" ht="16.5" customHeight="1" x14ac:dyDescent="0.55000000000000004">
      <c r="A65" s="46">
        <v>45</v>
      </c>
      <c r="B65" s="59"/>
      <c r="C65" s="101"/>
      <c r="D65" s="102"/>
      <c r="E65" s="60"/>
      <c r="F65" s="104"/>
      <c r="G65" s="105" t="str">
        <f t="shared" si="2"/>
        <v/>
      </c>
      <c r="H65" s="193"/>
      <c r="I65" s="61"/>
    </row>
    <row r="66" spans="1:9" ht="16.5" customHeight="1" x14ac:dyDescent="0.55000000000000004">
      <c r="A66" s="46">
        <v>46</v>
      </c>
      <c r="B66" s="59"/>
      <c r="C66" s="101"/>
      <c r="D66" s="102"/>
      <c r="E66" s="60"/>
      <c r="F66" s="104"/>
      <c r="G66" s="105" t="str">
        <f t="shared" si="2"/>
        <v/>
      </c>
      <c r="H66" s="193"/>
      <c r="I66" s="61"/>
    </row>
    <row r="67" spans="1:9" ht="16.5" customHeight="1" x14ac:dyDescent="0.55000000000000004">
      <c r="A67" s="46">
        <v>47</v>
      </c>
      <c r="B67" s="59"/>
      <c r="C67" s="101"/>
      <c r="D67" s="102"/>
      <c r="E67" s="60"/>
      <c r="F67" s="104"/>
      <c r="G67" s="105" t="str">
        <f t="shared" si="2"/>
        <v/>
      </c>
      <c r="H67" s="193"/>
      <c r="I67" s="61"/>
    </row>
    <row r="68" spans="1:9" ht="16.5" customHeight="1" x14ac:dyDescent="0.55000000000000004">
      <c r="A68" s="46">
        <v>48</v>
      </c>
      <c r="B68" s="59"/>
      <c r="C68" s="101"/>
      <c r="D68" s="102"/>
      <c r="E68" s="60"/>
      <c r="F68" s="104"/>
      <c r="G68" s="105" t="str">
        <f t="shared" si="2"/>
        <v/>
      </c>
      <c r="H68" s="193"/>
      <c r="I68" s="61"/>
    </row>
    <row r="69" spans="1:9" ht="16.5" customHeight="1" x14ac:dyDescent="0.55000000000000004">
      <c r="A69" s="46">
        <v>49</v>
      </c>
      <c r="B69" s="59"/>
      <c r="C69" s="101"/>
      <c r="D69" s="102"/>
      <c r="E69" s="60"/>
      <c r="F69" s="104"/>
      <c r="G69" s="105" t="str">
        <f t="shared" si="2"/>
        <v/>
      </c>
      <c r="H69" s="193"/>
      <c r="I69" s="61"/>
    </row>
    <row r="70" spans="1:9" ht="16.5" customHeight="1" x14ac:dyDescent="0.55000000000000004">
      <c r="A70" s="46">
        <v>50</v>
      </c>
      <c r="B70" s="59"/>
      <c r="C70" s="101"/>
      <c r="D70" s="102"/>
      <c r="E70" s="60"/>
      <c r="F70" s="104"/>
      <c r="G70" s="105" t="str">
        <f t="shared" si="2"/>
        <v/>
      </c>
      <c r="H70" s="193"/>
      <c r="I70" s="61"/>
    </row>
    <row r="71" spans="1:9" ht="16.5" customHeight="1" x14ac:dyDescent="0.55000000000000004">
      <c r="A71" s="46">
        <v>51</v>
      </c>
      <c r="B71" s="59"/>
      <c r="C71" s="101"/>
      <c r="D71" s="102"/>
      <c r="E71" s="60"/>
      <c r="F71" s="104"/>
      <c r="G71" s="105" t="str">
        <f t="shared" si="2"/>
        <v/>
      </c>
      <c r="H71" s="193"/>
      <c r="I71" s="61"/>
    </row>
    <row r="72" spans="1:9" ht="16.5" customHeight="1" x14ac:dyDescent="0.55000000000000004">
      <c r="A72" s="46">
        <v>52</v>
      </c>
      <c r="B72" s="59"/>
      <c r="C72" s="101"/>
      <c r="D72" s="102"/>
      <c r="E72" s="60"/>
      <c r="F72" s="104"/>
      <c r="G72" s="105" t="str">
        <f t="shared" si="2"/>
        <v/>
      </c>
      <c r="H72" s="193"/>
      <c r="I72" s="61"/>
    </row>
    <row r="73" spans="1:9" ht="16.5" customHeight="1" x14ac:dyDescent="0.55000000000000004">
      <c r="A73" s="46">
        <v>53</v>
      </c>
      <c r="B73" s="59"/>
      <c r="C73" s="101"/>
      <c r="D73" s="102"/>
      <c r="E73" s="60"/>
      <c r="F73" s="104"/>
      <c r="G73" s="105" t="str">
        <f t="shared" si="2"/>
        <v/>
      </c>
      <c r="H73" s="193"/>
      <c r="I73" s="61"/>
    </row>
    <row r="74" spans="1:9" ht="16.5" customHeight="1" x14ac:dyDescent="0.55000000000000004">
      <c r="A74" s="46">
        <v>54</v>
      </c>
      <c r="B74" s="59"/>
      <c r="C74" s="101"/>
      <c r="D74" s="102"/>
      <c r="E74" s="60"/>
      <c r="F74" s="104"/>
      <c r="G74" s="105" t="str">
        <f t="shared" si="2"/>
        <v/>
      </c>
      <c r="H74" s="193"/>
      <c r="I74" s="61"/>
    </row>
    <row r="75" spans="1:9" ht="16.5" customHeight="1" x14ac:dyDescent="0.55000000000000004">
      <c r="A75" s="46">
        <v>55</v>
      </c>
      <c r="B75" s="59"/>
      <c r="C75" s="101"/>
      <c r="D75" s="102"/>
      <c r="E75" s="60"/>
      <c r="F75" s="104"/>
      <c r="G75" s="105" t="str">
        <f t="shared" si="2"/>
        <v/>
      </c>
      <c r="H75" s="193"/>
      <c r="I75" s="61"/>
    </row>
    <row r="76" spans="1:9" ht="16.5" customHeight="1" x14ac:dyDescent="0.55000000000000004">
      <c r="A76" s="46">
        <v>56</v>
      </c>
      <c r="B76" s="59"/>
      <c r="C76" s="101"/>
      <c r="D76" s="102"/>
      <c r="E76" s="60"/>
      <c r="F76" s="104"/>
      <c r="G76" s="105" t="str">
        <f t="shared" si="2"/>
        <v/>
      </c>
      <c r="H76" s="193"/>
      <c r="I76" s="61"/>
    </row>
    <row r="77" spans="1:9" ht="16.5" customHeight="1" x14ac:dyDescent="0.55000000000000004">
      <c r="A77" s="46">
        <v>57</v>
      </c>
      <c r="B77" s="59"/>
      <c r="C77" s="101"/>
      <c r="D77" s="102"/>
      <c r="E77" s="60"/>
      <c r="F77" s="104"/>
      <c r="G77" s="105" t="str">
        <f t="shared" si="2"/>
        <v/>
      </c>
      <c r="H77" s="193"/>
      <c r="I77" s="61"/>
    </row>
    <row r="78" spans="1:9" ht="16.5" customHeight="1" x14ac:dyDescent="0.55000000000000004">
      <c r="A78" s="46">
        <v>58</v>
      </c>
      <c r="B78" s="59"/>
      <c r="C78" s="101"/>
      <c r="D78" s="102"/>
      <c r="E78" s="60"/>
      <c r="F78" s="104"/>
      <c r="G78" s="105" t="str">
        <f>IF(D78*F78=0,"",ROUND(D78*F78,0))</f>
        <v/>
      </c>
      <c r="H78" s="193"/>
      <c r="I78" s="61"/>
    </row>
    <row r="79" spans="1:9" ht="16.5" customHeight="1" x14ac:dyDescent="0.55000000000000004">
      <c r="A79" s="46">
        <v>59</v>
      </c>
      <c r="B79" s="59"/>
      <c r="C79" s="101"/>
      <c r="D79" s="102"/>
      <c r="E79" s="60"/>
      <c r="F79" s="104"/>
      <c r="G79" s="105" t="str">
        <f t="shared" si="2"/>
        <v/>
      </c>
      <c r="H79" s="193"/>
      <c r="I79" s="61"/>
    </row>
    <row r="80" spans="1:9" ht="16.5" customHeight="1" thickBot="1" x14ac:dyDescent="0.6">
      <c r="A80" s="46">
        <v>60</v>
      </c>
      <c r="B80" s="59"/>
      <c r="C80" s="101"/>
      <c r="D80" s="102"/>
      <c r="E80" s="60"/>
      <c r="F80" s="104"/>
      <c r="G80" s="105" t="str">
        <f t="shared" si="2"/>
        <v/>
      </c>
      <c r="H80" s="193"/>
      <c r="I80" s="61"/>
    </row>
    <row r="81" spans="1:13" ht="22.5" customHeight="1" thickBot="1" x14ac:dyDescent="0.6">
      <c r="B81" s="397"/>
      <c r="C81" s="398"/>
      <c r="D81" s="62" t="s">
        <v>21</v>
      </c>
      <c r="E81" s="63" t="s">
        <v>21</v>
      </c>
      <c r="F81" s="64" t="s">
        <v>21</v>
      </c>
      <c r="G81" s="106">
        <f>SUMIF(B51:B80,"&lt;&gt;"&amp;"▲助成対象外",G51:G80)</f>
        <v>0</v>
      </c>
      <c r="H81" s="151"/>
      <c r="I81" s="65"/>
    </row>
    <row r="82" spans="1:13" ht="22.5" customHeight="1" thickTop="1" thickBot="1" x14ac:dyDescent="0.6">
      <c r="B82" s="399"/>
      <c r="C82" s="400"/>
      <c r="D82" s="66" t="s">
        <v>21</v>
      </c>
      <c r="E82" s="67" t="s">
        <v>21</v>
      </c>
      <c r="F82" s="68" t="s">
        <v>21</v>
      </c>
      <c r="G82" s="107">
        <f>SUMIF(B51:B80,"▲助成対象外",G51:G80)</f>
        <v>0</v>
      </c>
      <c r="H82" s="152"/>
      <c r="I82" s="69"/>
    </row>
    <row r="83" spans="1:13" ht="23.5" customHeight="1" thickBot="1" x14ac:dyDescent="0.6">
      <c r="B83" s="381" t="s">
        <v>198</v>
      </c>
      <c r="C83" s="382"/>
      <c r="D83" s="382"/>
      <c r="E83" s="383"/>
      <c r="F83" s="187" t="s">
        <v>197</v>
      </c>
      <c r="G83" s="194"/>
    </row>
    <row r="85" spans="1:13" ht="21" customHeight="1" x14ac:dyDescent="0.55000000000000004">
      <c r="B85" s="46" t="s">
        <v>137</v>
      </c>
      <c r="C85" s="386" t="s">
        <v>115</v>
      </c>
      <c r="D85" s="387"/>
      <c r="E85" s="387"/>
      <c r="F85" s="387"/>
      <c r="G85" s="379" t="s">
        <v>23</v>
      </c>
      <c r="H85" s="380"/>
      <c r="K85" s="54"/>
      <c r="M85" s="53"/>
    </row>
    <row r="86" spans="1:13" ht="47" customHeight="1" x14ac:dyDescent="0.55000000000000004">
      <c r="B86" s="108" t="s">
        <v>139</v>
      </c>
      <c r="C86" s="392"/>
      <c r="D86" s="393"/>
      <c r="E86" s="393"/>
      <c r="F86" s="393"/>
      <c r="G86" s="393"/>
      <c r="H86" s="394"/>
    </row>
    <row r="87" spans="1:13" ht="20.5" customHeight="1" x14ac:dyDescent="0.55000000000000004">
      <c r="A87" s="58" t="s">
        <v>15</v>
      </c>
      <c r="B87" s="384" t="s">
        <v>71</v>
      </c>
      <c r="C87" s="384" t="s">
        <v>16</v>
      </c>
      <c r="D87" s="385" t="s">
        <v>6</v>
      </c>
      <c r="E87" s="384" t="s">
        <v>72</v>
      </c>
      <c r="F87" s="388" t="s">
        <v>17</v>
      </c>
      <c r="G87" s="388" t="s">
        <v>18</v>
      </c>
      <c r="H87" s="395" t="s">
        <v>169</v>
      </c>
      <c r="I87" s="384" t="s">
        <v>19</v>
      </c>
    </row>
    <row r="88" spans="1:13" ht="20.5" customHeight="1" x14ac:dyDescent="0.55000000000000004">
      <c r="A88" s="58" t="s">
        <v>20</v>
      </c>
      <c r="B88" s="384"/>
      <c r="C88" s="384"/>
      <c r="D88" s="385"/>
      <c r="E88" s="384"/>
      <c r="F88" s="389"/>
      <c r="G88" s="389"/>
      <c r="H88" s="396"/>
      <c r="I88" s="384"/>
    </row>
    <row r="89" spans="1:13" ht="16.5" customHeight="1" x14ac:dyDescent="0.55000000000000004">
      <c r="A89" s="46">
        <v>61</v>
      </c>
      <c r="B89" s="59"/>
      <c r="C89" s="101"/>
      <c r="D89" s="102"/>
      <c r="E89" s="60"/>
      <c r="F89" s="104"/>
      <c r="G89" s="105" t="str">
        <f>IF(D89*F89=0,"",ROUND(D89*F89,0))</f>
        <v/>
      </c>
      <c r="H89" s="193"/>
      <c r="I89" s="61"/>
    </row>
    <row r="90" spans="1:13" ht="16.5" customHeight="1" x14ac:dyDescent="0.55000000000000004">
      <c r="A90" s="46">
        <v>62</v>
      </c>
      <c r="B90" s="59"/>
      <c r="C90" s="101"/>
      <c r="D90" s="102"/>
      <c r="E90" s="60"/>
      <c r="F90" s="104"/>
      <c r="G90" s="105" t="str">
        <f t="shared" ref="G90:G115" si="3">IF(D90*F90=0,"",ROUND(D90*F90,0))</f>
        <v/>
      </c>
      <c r="H90" s="193"/>
      <c r="I90" s="61"/>
    </row>
    <row r="91" spans="1:13" ht="16.5" customHeight="1" x14ac:dyDescent="0.55000000000000004">
      <c r="A91" s="46">
        <v>63</v>
      </c>
      <c r="B91" s="59"/>
      <c r="C91" s="101"/>
      <c r="D91" s="102"/>
      <c r="E91" s="60"/>
      <c r="F91" s="104"/>
      <c r="G91" s="105" t="str">
        <f t="shared" si="3"/>
        <v/>
      </c>
      <c r="H91" s="193"/>
      <c r="I91" s="61"/>
    </row>
    <row r="92" spans="1:13" ht="16.5" customHeight="1" x14ac:dyDescent="0.55000000000000004">
      <c r="A92" s="46">
        <v>64</v>
      </c>
      <c r="B92" s="59"/>
      <c r="C92" s="101"/>
      <c r="D92" s="102"/>
      <c r="E92" s="60"/>
      <c r="F92" s="104"/>
      <c r="G92" s="105" t="str">
        <f t="shared" si="3"/>
        <v/>
      </c>
      <c r="H92" s="193"/>
      <c r="I92" s="61"/>
    </row>
    <row r="93" spans="1:13" ht="16.5" customHeight="1" x14ac:dyDescent="0.55000000000000004">
      <c r="A93" s="46">
        <v>65</v>
      </c>
      <c r="B93" s="59"/>
      <c r="C93" s="101"/>
      <c r="D93" s="102"/>
      <c r="E93" s="60"/>
      <c r="F93" s="104"/>
      <c r="G93" s="105" t="str">
        <f t="shared" si="3"/>
        <v/>
      </c>
      <c r="H93" s="193"/>
      <c r="I93" s="61"/>
    </row>
    <row r="94" spans="1:13" ht="16.5" customHeight="1" x14ac:dyDescent="0.55000000000000004">
      <c r="A94" s="46">
        <v>66</v>
      </c>
      <c r="B94" s="59"/>
      <c r="C94" s="101"/>
      <c r="D94" s="102"/>
      <c r="E94" s="60"/>
      <c r="F94" s="104"/>
      <c r="G94" s="105" t="str">
        <f t="shared" si="3"/>
        <v/>
      </c>
      <c r="H94" s="193"/>
      <c r="I94" s="61"/>
    </row>
    <row r="95" spans="1:13" ht="16.5" customHeight="1" x14ac:dyDescent="0.55000000000000004">
      <c r="A95" s="46">
        <v>67</v>
      </c>
      <c r="B95" s="59"/>
      <c r="C95" s="101"/>
      <c r="D95" s="102"/>
      <c r="E95" s="60"/>
      <c r="F95" s="104"/>
      <c r="G95" s="105" t="str">
        <f t="shared" si="3"/>
        <v/>
      </c>
      <c r="H95" s="193"/>
      <c r="I95" s="61"/>
    </row>
    <row r="96" spans="1:13" ht="16.5" customHeight="1" x14ac:dyDescent="0.55000000000000004">
      <c r="A96" s="46">
        <v>68</v>
      </c>
      <c r="B96" s="59"/>
      <c r="C96" s="101"/>
      <c r="D96" s="102"/>
      <c r="E96" s="60"/>
      <c r="F96" s="104"/>
      <c r="G96" s="105" t="str">
        <f t="shared" si="3"/>
        <v/>
      </c>
      <c r="H96" s="193"/>
      <c r="I96" s="61"/>
    </row>
    <row r="97" spans="1:9" ht="16.5" customHeight="1" x14ac:dyDescent="0.55000000000000004">
      <c r="A97" s="46">
        <v>69</v>
      </c>
      <c r="B97" s="59"/>
      <c r="C97" s="101"/>
      <c r="D97" s="102"/>
      <c r="E97" s="60"/>
      <c r="F97" s="104"/>
      <c r="G97" s="105" t="str">
        <f t="shared" si="3"/>
        <v/>
      </c>
      <c r="H97" s="193"/>
      <c r="I97" s="61"/>
    </row>
    <row r="98" spans="1:9" ht="16.5" customHeight="1" x14ac:dyDescent="0.55000000000000004">
      <c r="A98" s="46">
        <v>70</v>
      </c>
      <c r="B98" s="59"/>
      <c r="C98" s="101"/>
      <c r="D98" s="102"/>
      <c r="E98" s="60"/>
      <c r="F98" s="104"/>
      <c r="G98" s="105" t="str">
        <f t="shared" si="3"/>
        <v/>
      </c>
      <c r="H98" s="193"/>
      <c r="I98" s="61"/>
    </row>
    <row r="99" spans="1:9" ht="16.5" customHeight="1" x14ac:dyDescent="0.55000000000000004">
      <c r="A99" s="46">
        <v>71</v>
      </c>
      <c r="B99" s="59"/>
      <c r="C99" s="101"/>
      <c r="D99" s="102"/>
      <c r="E99" s="60"/>
      <c r="F99" s="104"/>
      <c r="G99" s="105" t="str">
        <f t="shared" si="3"/>
        <v/>
      </c>
      <c r="H99" s="193"/>
      <c r="I99" s="61"/>
    </row>
    <row r="100" spans="1:9" ht="16.5" customHeight="1" x14ac:dyDescent="0.55000000000000004">
      <c r="A100" s="46">
        <v>72</v>
      </c>
      <c r="B100" s="59"/>
      <c r="C100" s="101"/>
      <c r="D100" s="102"/>
      <c r="E100" s="60"/>
      <c r="F100" s="104"/>
      <c r="G100" s="105" t="str">
        <f t="shared" si="3"/>
        <v/>
      </c>
      <c r="H100" s="193"/>
      <c r="I100" s="61"/>
    </row>
    <row r="101" spans="1:9" ht="16.5" customHeight="1" x14ac:dyDescent="0.55000000000000004">
      <c r="A101" s="46">
        <v>73</v>
      </c>
      <c r="B101" s="59"/>
      <c r="C101" s="101"/>
      <c r="D101" s="102"/>
      <c r="E101" s="60"/>
      <c r="F101" s="104"/>
      <c r="G101" s="105" t="str">
        <f t="shared" si="3"/>
        <v/>
      </c>
      <c r="H101" s="193"/>
      <c r="I101" s="61"/>
    </row>
    <row r="102" spans="1:9" ht="16.5" customHeight="1" x14ac:dyDescent="0.55000000000000004">
      <c r="A102" s="46">
        <v>74</v>
      </c>
      <c r="B102" s="59"/>
      <c r="C102" s="101"/>
      <c r="D102" s="102"/>
      <c r="E102" s="60"/>
      <c r="F102" s="104"/>
      <c r="G102" s="105" t="str">
        <f t="shared" si="3"/>
        <v/>
      </c>
      <c r="H102" s="193"/>
      <c r="I102" s="61"/>
    </row>
    <row r="103" spans="1:9" ht="16.5" customHeight="1" x14ac:dyDescent="0.55000000000000004">
      <c r="A103" s="46">
        <v>75</v>
      </c>
      <c r="B103" s="59"/>
      <c r="C103" s="101"/>
      <c r="D103" s="102"/>
      <c r="E103" s="60"/>
      <c r="F103" s="104"/>
      <c r="G103" s="105" t="str">
        <f t="shared" si="3"/>
        <v/>
      </c>
      <c r="H103" s="193"/>
      <c r="I103" s="61"/>
    </row>
    <row r="104" spans="1:9" ht="16.5" customHeight="1" x14ac:dyDescent="0.55000000000000004">
      <c r="A104" s="46">
        <v>76</v>
      </c>
      <c r="B104" s="59"/>
      <c r="C104" s="101"/>
      <c r="D104" s="102"/>
      <c r="E104" s="60"/>
      <c r="F104" s="104"/>
      <c r="G104" s="105" t="str">
        <f t="shared" si="3"/>
        <v/>
      </c>
      <c r="H104" s="193"/>
      <c r="I104" s="61"/>
    </row>
    <row r="105" spans="1:9" ht="16.5" customHeight="1" x14ac:dyDescent="0.55000000000000004">
      <c r="A105" s="46">
        <v>77</v>
      </c>
      <c r="B105" s="59"/>
      <c r="C105" s="101"/>
      <c r="D105" s="102"/>
      <c r="E105" s="60"/>
      <c r="F105" s="104"/>
      <c r="G105" s="105" t="str">
        <f t="shared" si="3"/>
        <v/>
      </c>
      <c r="H105" s="193"/>
      <c r="I105" s="61"/>
    </row>
    <row r="106" spans="1:9" ht="16.5" customHeight="1" x14ac:dyDescent="0.55000000000000004">
      <c r="A106" s="46">
        <v>78</v>
      </c>
      <c r="B106" s="59"/>
      <c r="C106" s="101"/>
      <c r="D106" s="102"/>
      <c r="E106" s="60"/>
      <c r="F106" s="104"/>
      <c r="G106" s="105" t="str">
        <f t="shared" si="3"/>
        <v/>
      </c>
      <c r="H106" s="193"/>
      <c r="I106" s="61"/>
    </row>
    <row r="107" spans="1:9" ht="16.5" customHeight="1" x14ac:dyDescent="0.55000000000000004">
      <c r="A107" s="46">
        <v>79</v>
      </c>
      <c r="B107" s="59"/>
      <c r="C107" s="101"/>
      <c r="D107" s="102"/>
      <c r="E107" s="60"/>
      <c r="F107" s="104"/>
      <c r="G107" s="105" t="str">
        <f t="shared" si="3"/>
        <v/>
      </c>
      <c r="H107" s="193"/>
      <c r="I107" s="61"/>
    </row>
    <row r="108" spans="1:9" ht="16.5" customHeight="1" x14ac:dyDescent="0.55000000000000004">
      <c r="A108" s="46">
        <v>80</v>
      </c>
      <c r="B108" s="59"/>
      <c r="C108" s="101"/>
      <c r="D108" s="102"/>
      <c r="E108" s="60"/>
      <c r="F108" s="104"/>
      <c r="G108" s="105" t="str">
        <f t="shared" si="3"/>
        <v/>
      </c>
      <c r="H108" s="193"/>
      <c r="I108" s="61"/>
    </row>
    <row r="109" spans="1:9" ht="16.5" customHeight="1" x14ac:dyDescent="0.55000000000000004">
      <c r="A109" s="46">
        <v>81</v>
      </c>
      <c r="B109" s="59"/>
      <c r="C109" s="101"/>
      <c r="D109" s="102"/>
      <c r="E109" s="60"/>
      <c r="F109" s="104"/>
      <c r="G109" s="105" t="str">
        <f t="shared" si="3"/>
        <v/>
      </c>
      <c r="H109" s="193"/>
      <c r="I109" s="61"/>
    </row>
    <row r="110" spans="1:9" ht="16.5" customHeight="1" x14ac:dyDescent="0.55000000000000004">
      <c r="A110" s="46">
        <v>82</v>
      </c>
      <c r="B110" s="59"/>
      <c r="C110" s="101"/>
      <c r="D110" s="102"/>
      <c r="E110" s="60"/>
      <c r="F110" s="104"/>
      <c r="G110" s="105" t="str">
        <f t="shared" si="3"/>
        <v/>
      </c>
      <c r="H110" s="193"/>
      <c r="I110" s="61"/>
    </row>
    <row r="111" spans="1:9" ht="16.5" customHeight="1" x14ac:dyDescent="0.55000000000000004">
      <c r="A111" s="46">
        <v>83</v>
      </c>
      <c r="B111" s="59"/>
      <c r="C111" s="101"/>
      <c r="D111" s="102"/>
      <c r="E111" s="60"/>
      <c r="F111" s="104"/>
      <c r="G111" s="105" t="str">
        <f t="shared" si="3"/>
        <v/>
      </c>
      <c r="H111" s="193"/>
      <c r="I111" s="61"/>
    </row>
    <row r="112" spans="1:9" ht="16.5" customHeight="1" x14ac:dyDescent="0.55000000000000004">
      <c r="A112" s="46">
        <v>84</v>
      </c>
      <c r="B112" s="59"/>
      <c r="C112" s="101"/>
      <c r="D112" s="102"/>
      <c r="E112" s="60"/>
      <c r="F112" s="104"/>
      <c r="G112" s="105" t="str">
        <f t="shared" si="3"/>
        <v/>
      </c>
      <c r="H112" s="193"/>
      <c r="I112" s="61"/>
    </row>
    <row r="113" spans="1:11" ht="16.5" customHeight="1" x14ac:dyDescent="0.55000000000000004">
      <c r="A113" s="46">
        <v>85</v>
      </c>
      <c r="B113" s="59"/>
      <c r="C113" s="101"/>
      <c r="D113" s="102"/>
      <c r="E113" s="60"/>
      <c r="F113" s="104"/>
      <c r="G113" s="105" t="str">
        <f t="shared" si="3"/>
        <v/>
      </c>
      <c r="H113" s="193"/>
      <c r="I113" s="61"/>
    </row>
    <row r="114" spans="1:11" ht="16.5" customHeight="1" x14ac:dyDescent="0.55000000000000004">
      <c r="A114" s="46">
        <v>86</v>
      </c>
      <c r="B114" s="59"/>
      <c r="C114" s="101"/>
      <c r="D114" s="102"/>
      <c r="E114" s="60"/>
      <c r="F114" s="104"/>
      <c r="G114" s="105" t="str">
        <f t="shared" si="3"/>
        <v/>
      </c>
      <c r="H114" s="193"/>
      <c r="I114" s="61"/>
    </row>
    <row r="115" spans="1:11" ht="16.5" customHeight="1" x14ac:dyDescent="0.55000000000000004">
      <c r="A115" s="46">
        <v>87</v>
      </c>
      <c r="B115" s="59"/>
      <c r="C115" s="101"/>
      <c r="D115" s="102"/>
      <c r="E115" s="60"/>
      <c r="F115" s="104"/>
      <c r="G115" s="105" t="str">
        <f t="shared" si="3"/>
        <v/>
      </c>
      <c r="H115" s="193"/>
      <c r="I115" s="61"/>
    </row>
    <row r="116" spans="1:11" ht="16.5" customHeight="1" x14ac:dyDescent="0.55000000000000004">
      <c r="A116" s="46">
        <v>88</v>
      </c>
      <c r="B116" s="59"/>
      <c r="C116" s="101"/>
      <c r="D116" s="102"/>
      <c r="E116" s="60"/>
      <c r="F116" s="104"/>
      <c r="G116" s="105" t="str">
        <f>IF(D116*F116=0,"",ROUND(D116*F116,0))</f>
        <v/>
      </c>
      <c r="H116" s="193"/>
      <c r="I116" s="61"/>
    </row>
    <row r="117" spans="1:11" ht="16.5" customHeight="1" x14ac:dyDescent="0.55000000000000004">
      <c r="A117" s="46">
        <v>89</v>
      </c>
      <c r="B117" s="59"/>
      <c r="C117" s="101"/>
      <c r="D117" s="102"/>
      <c r="E117" s="60"/>
      <c r="F117" s="104"/>
      <c r="G117" s="105" t="str">
        <f t="shared" ref="G117:G118" si="4">IF(D117*F117=0,"",ROUND(D117*F117,0))</f>
        <v/>
      </c>
      <c r="H117" s="193"/>
      <c r="I117" s="61"/>
    </row>
    <row r="118" spans="1:11" ht="16.5" customHeight="1" thickBot="1" x14ac:dyDescent="0.6">
      <c r="A118" s="46">
        <v>90</v>
      </c>
      <c r="B118" s="59"/>
      <c r="C118" s="101"/>
      <c r="D118" s="102"/>
      <c r="E118" s="60"/>
      <c r="F118" s="104"/>
      <c r="G118" s="105" t="str">
        <f t="shared" si="4"/>
        <v/>
      </c>
      <c r="H118" s="193"/>
      <c r="I118" s="61"/>
    </row>
    <row r="119" spans="1:11" ht="22.5" customHeight="1" thickBot="1" x14ac:dyDescent="0.6">
      <c r="B119" s="397"/>
      <c r="C119" s="398"/>
      <c r="D119" s="62" t="s">
        <v>21</v>
      </c>
      <c r="E119" s="63" t="s">
        <v>21</v>
      </c>
      <c r="F119" s="64" t="s">
        <v>21</v>
      </c>
      <c r="G119" s="106">
        <f>SUMIF(B89:B118,"&lt;&gt;"&amp;"▲助成対象外",G89:G118)</f>
        <v>0</v>
      </c>
      <c r="H119" s="151"/>
      <c r="I119" s="65"/>
    </row>
    <row r="120" spans="1:11" ht="22.5" customHeight="1" thickTop="1" thickBot="1" x14ac:dyDescent="0.6">
      <c r="B120" s="399"/>
      <c r="C120" s="400"/>
      <c r="D120" s="66" t="s">
        <v>21</v>
      </c>
      <c r="E120" s="67" t="s">
        <v>21</v>
      </c>
      <c r="F120" s="68" t="s">
        <v>21</v>
      </c>
      <c r="G120" s="107">
        <f>SUMIF(B89:B118,"▲助成対象外",G89:G118)</f>
        <v>0</v>
      </c>
      <c r="H120" s="152"/>
      <c r="I120" s="69"/>
    </row>
    <row r="121" spans="1:11" ht="25" customHeight="1" thickBot="1" x14ac:dyDescent="0.6">
      <c r="B121" s="381" t="s">
        <v>198</v>
      </c>
      <c r="C121" s="382"/>
      <c r="D121" s="382"/>
      <c r="E121" s="383"/>
      <c r="F121" s="187" t="s">
        <v>197</v>
      </c>
      <c r="G121" s="194"/>
    </row>
    <row r="123" spans="1:11" ht="20.25" customHeight="1" x14ac:dyDescent="0.55000000000000004">
      <c r="B123" s="46" t="s">
        <v>140</v>
      </c>
      <c r="C123" s="386" t="s">
        <v>115</v>
      </c>
      <c r="D123" s="387"/>
      <c r="E123" s="387"/>
      <c r="F123" s="387"/>
      <c r="G123" s="379" t="s">
        <v>24</v>
      </c>
      <c r="H123" s="380"/>
      <c r="K123" s="54"/>
    </row>
    <row r="124" spans="1:11" ht="42" customHeight="1" x14ac:dyDescent="0.55000000000000004">
      <c r="B124" s="108" t="s">
        <v>139</v>
      </c>
      <c r="C124" s="392"/>
      <c r="D124" s="393"/>
      <c r="E124" s="393"/>
      <c r="F124" s="393"/>
      <c r="G124" s="393"/>
      <c r="H124" s="394"/>
    </row>
    <row r="125" spans="1:11" ht="23" customHeight="1" x14ac:dyDescent="0.55000000000000004">
      <c r="A125" s="58" t="s">
        <v>15</v>
      </c>
      <c r="B125" s="384" t="s">
        <v>71</v>
      </c>
      <c r="C125" s="384" t="s">
        <v>16</v>
      </c>
      <c r="D125" s="385" t="s">
        <v>6</v>
      </c>
      <c r="E125" s="384" t="s">
        <v>72</v>
      </c>
      <c r="F125" s="388" t="s">
        <v>17</v>
      </c>
      <c r="G125" s="388" t="s">
        <v>18</v>
      </c>
      <c r="H125" s="395" t="s">
        <v>169</v>
      </c>
      <c r="I125" s="384" t="s">
        <v>19</v>
      </c>
    </row>
    <row r="126" spans="1:11" ht="23" customHeight="1" x14ac:dyDescent="0.55000000000000004">
      <c r="A126" s="58" t="s">
        <v>20</v>
      </c>
      <c r="B126" s="384"/>
      <c r="C126" s="384"/>
      <c r="D126" s="385"/>
      <c r="E126" s="384"/>
      <c r="F126" s="389"/>
      <c r="G126" s="389"/>
      <c r="H126" s="396"/>
      <c r="I126" s="384"/>
    </row>
    <row r="127" spans="1:11" ht="16.5" customHeight="1" x14ac:dyDescent="0.55000000000000004">
      <c r="A127" s="46">
        <v>91</v>
      </c>
      <c r="B127" s="59"/>
      <c r="C127" s="101"/>
      <c r="D127" s="102"/>
      <c r="E127" s="60"/>
      <c r="F127" s="104"/>
      <c r="G127" s="105" t="str">
        <f>IF(D127*F127=0,"",ROUND(D127*F127,0))</f>
        <v/>
      </c>
      <c r="H127" s="193"/>
      <c r="I127" s="61"/>
    </row>
    <row r="128" spans="1:11" ht="16.5" customHeight="1" x14ac:dyDescent="0.55000000000000004">
      <c r="A128" s="46">
        <v>92</v>
      </c>
      <c r="B128" s="59"/>
      <c r="C128" s="101"/>
      <c r="D128" s="102"/>
      <c r="E128" s="60"/>
      <c r="F128" s="104"/>
      <c r="G128" s="105" t="str">
        <f t="shared" ref="G128:G153" si="5">IF(D128*F128=0,"",ROUND(D128*F128,0))</f>
        <v/>
      </c>
      <c r="H128" s="193"/>
      <c r="I128" s="61"/>
    </row>
    <row r="129" spans="1:9" ht="16.5" customHeight="1" x14ac:dyDescent="0.55000000000000004">
      <c r="A129" s="46">
        <v>93</v>
      </c>
      <c r="B129" s="59"/>
      <c r="C129" s="101"/>
      <c r="D129" s="102"/>
      <c r="E129" s="60"/>
      <c r="F129" s="104"/>
      <c r="G129" s="105" t="str">
        <f t="shared" si="5"/>
        <v/>
      </c>
      <c r="H129" s="193"/>
      <c r="I129" s="61"/>
    </row>
    <row r="130" spans="1:9" ht="16.5" customHeight="1" x14ac:dyDescent="0.55000000000000004">
      <c r="A130" s="46">
        <v>94</v>
      </c>
      <c r="B130" s="59"/>
      <c r="C130" s="101"/>
      <c r="D130" s="102"/>
      <c r="E130" s="60"/>
      <c r="F130" s="104"/>
      <c r="G130" s="105" t="str">
        <f t="shared" si="5"/>
        <v/>
      </c>
      <c r="H130" s="193"/>
      <c r="I130" s="61"/>
    </row>
    <row r="131" spans="1:9" ht="16.5" customHeight="1" x14ac:dyDescent="0.55000000000000004">
      <c r="A131" s="46">
        <v>95</v>
      </c>
      <c r="B131" s="59"/>
      <c r="C131" s="101"/>
      <c r="D131" s="102"/>
      <c r="E131" s="60"/>
      <c r="F131" s="104"/>
      <c r="G131" s="105" t="str">
        <f t="shared" si="5"/>
        <v/>
      </c>
      <c r="H131" s="193"/>
      <c r="I131" s="61"/>
    </row>
    <row r="132" spans="1:9" ht="16.5" customHeight="1" x14ac:dyDescent="0.55000000000000004">
      <c r="A132" s="46">
        <v>96</v>
      </c>
      <c r="B132" s="59"/>
      <c r="C132" s="101"/>
      <c r="D132" s="102"/>
      <c r="E132" s="60"/>
      <c r="F132" s="104"/>
      <c r="G132" s="105" t="str">
        <f t="shared" si="5"/>
        <v/>
      </c>
      <c r="H132" s="193"/>
      <c r="I132" s="61"/>
    </row>
    <row r="133" spans="1:9" ht="16.5" customHeight="1" x14ac:dyDescent="0.55000000000000004">
      <c r="A133" s="46">
        <v>97</v>
      </c>
      <c r="B133" s="59"/>
      <c r="C133" s="101"/>
      <c r="D133" s="102"/>
      <c r="E133" s="60"/>
      <c r="F133" s="104"/>
      <c r="G133" s="105" t="str">
        <f t="shared" si="5"/>
        <v/>
      </c>
      <c r="H133" s="193"/>
      <c r="I133" s="61"/>
    </row>
    <row r="134" spans="1:9" ht="16.5" customHeight="1" x14ac:dyDescent="0.55000000000000004">
      <c r="A134" s="46">
        <v>98</v>
      </c>
      <c r="B134" s="59"/>
      <c r="C134" s="101"/>
      <c r="D134" s="102"/>
      <c r="E134" s="60"/>
      <c r="F134" s="104"/>
      <c r="G134" s="105" t="str">
        <f t="shared" si="5"/>
        <v/>
      </c>
      <c r="H134" s="193"/>
      <c r="I134" s="61"/>
    </row>
    <row r="135" spans="1:9" ht="16.5" customHeight="1" x14ac:dyDescent="0.55000000000000004">
      <c r="A135" s="46">
        <v>99</v>
      </c>
      <c r="B135" s="59"/>
      <c r="C135" s="101"/>
      <c r="D135" s="102"/>
      <c r="E135" s="60"/>
      <c r="F135" s="104"/>
      <c r="G135" s="105" t="str">
        <f t="shared" si="5"/>
        <v/>
      </c>
      <c r="H135" s="193"/>
      <c r="I135" s="61"/>
    </row>
    <row r="136" spans="1:9" ht="16.5" customHeight="1" x14ac:dyDescent="0.55000000000000004">
      <c r="A136" s="46">
        <v>100</v>
      </c>
      <c r="B136" s="59"/>
      <c r="C136" s="101"/>
      <c r="D136" s="102"/>
      <c r="E136" s="60"/>
      <c r="F136" s="104"/>
      <c r="G136" s="105" t="str">
        <f t="shared" si="5"/>
        <v/>
      </c>
      <c r="H136" s="193"/>
      <c r="I136" s="61"/>
    </row>
    <row r="137" spans="1:9" ht="16.5" customHeight="1" x14ac:dyDescent="0.55000000000000004">
      <c r="A137" s="46">
        <v>101</v>
      </c>
      <c r="B137" s="59"/>
      <c r="C137" s="101"/>
      <c r="D137" s="102"/>
      <c r="E137" s="60"/>
      <c r="F137" s="104"/>
      <c r="G137" s="105" t="str">
        <f t="shared" si="5"/>
        <v/>
      </c>
      <c r="H137" s="193"/>
      <c r="I137" s="61"/>
    </row>
    <row r="138" spans="1:9" ht="16.5" customHeight="1" x14ac:dyDescent="0.55000000000000004">
      <c r="A138" s="46">
        <v>102</v>
      </c>
      <c r="B138" s="59"/>
      <c r="C138" s="101"/>
      <c r="D138" s="102"/>
      <c r="E138" s="60"/>
      <c r="F138" s="104"/>
      <c r="G138" s="105" t="str">
        <f t="shared" si="5"/>
        <v/>
      </c>
      <c r="H138" s="193"/>
      <c r="I138" s="61"/>
    </row>
    <row r="139" spans="1:9" ht="16.5" customHeight="1" x14ac:dyDescent="0.55000000000000004">
      <c r="A139" s="46">
        <v>103</v>
      </c>
      <c r="B139" s="59"/>
      <c r="C139" s="101"/>
      <c r="D139" s="102"/>
      <c r="E139" s="60"/>
      <c r="F139" s="104"/>
      <c r="G139" s="105" t="str">
        <f t="shared" si="5"/>
        <v/>
      </c>
      <c r="H139" s="193"/>
      <c r="I139" s="61"/>
    </row>
    <row r="140" spans="1:9" ht="16.5" customHeight="1" x14ac:dyDescent="0.55000000000000004">
      <c r="A140" s="46">
        <v>104</v>
      </c>
      <c r="B140" s="59"/>
      <c r="C140" s="101"/>
      <c r="D140" s="102"/>
      <c r="E140" s="60"/>
      <c r="F140" s="104"/>
      <c r="G140" s="105" t="str">
        <f t="shared" si="5"/>
        <v/>
      </c>
      <c r="H140" s="193"/>
      <c r="I140" s="61"/>
    </row>
    <row r="141" spans="1:9" ht="16.5" customHeight="1" x14ac:dyDescent="0.55000000000000004">
      <c r="A141" s="46">
        <v>105</v>
      </c>
      <c r="B141" s="59"/>
      <c r="C141" s="101"/>
      <c r="D141" s="102"/>
      <c r="E141" s="60"/>
      <c r="F141" s="104"/>
      <c r="G141" s="105" t="str">
        <f t="shared" si="5"/>
        <v/>
      </c>
      <c r="H141" s="193"/>
      <c r="I141" s="61"/>
    </row>
    <row r="142" spans="1:9" ht="16.5" customHeight="1" x14ac:dyDescent="0.55000000000000004">
      <c r="A142" s="46">
        <v>106</v>
      </c>
      <c r="B142" s="59"/>
      <c r="C142" s="101"/>
      <c r="D142" s="102"/>
      <c r="E142" s="60"/>
      <c r="F142" s="104"/>
      <c r="G142" s="105" t="str">
        <f t="shared" si="5"/>
        <v/>
      </c>
      <c r="H142" s="193"/>
      <c r="I142" s="61"/>
    </row>
    <row r="143" spans="1:9" ht="16.5" customHeight="1" x14ac:dyDescent="0.55000000000000004">
      <c r="A143" s="46">
        <v>107</v>
      </c>
      <c r="B143" s="59"/>
      <c r="C143" s="101"/>
      <c r="D143" s="102"/>
      <c r="E143" s="60"/>
      <c r="F143" s="104"/>
      <c r="G143" s="105" t="str">
        <f t="shared" si="5"/>
        <v/>
      </c>
      <c r="H143" s="193"/>
      <c r="I143" s="61"/>
    </row>
    <row r="144" spans="1:9" ht="16.5" customHeight="1" x14ac:dyDescent="0.55000000000000004">
      <c r="A144" s="46">
        <v>108</v>
      </c>
      <c r="B144" s="59"/>
      <c r="C144" s="101"/>
      <c r="D144" s="102"/>
      <c r="E144" s="60"/>
      <c r="F144" s="104"/>
      <c r="G144" s="105" t="str">
        <f t="shared" si="5"/>
        <v/>
      </c>
      <c r="H144" s="193"/>
      <c r="I144" s="61"/>
    </row>
    <row r="145" spans="1:9" ht="16.5" customHeight="1" x14ac:dyDescent="0.55000000000000004">
      <c r="A145" s="46">
        <v>109</v>
      </c>
      <c r="B145" s="59"/>
      <c r="C145" s="101"/>
      <c r="D145" s="102"/>
      <c r="E145" s="60"/>
      <c r="F145" s="104"/>
      <c r="G145" s="105" t="str">
        <f t="shared" si="5"/>
        <v/>
      </c>
      <c r="H145" s="193"/>
      <c r="I145" s="61"/>
    </row>
    <row r="146" spans="1:9" ht="16.5" customHeight="1" x14ac:dyDescent="0.55000000000000004">
      <c r="A146" s="46">
        <v>110</v>
      </c>
      <c r="B146" s="59"/>
      <c r="C146" s="101"/>
      <c r="D146" s="102"/>
      <c r="E146" s="60"/>
      <c r="F146" s="104"/>
      <c r="G146" s="105" t="str">
        <f t="shared" si="5"/>
        <v/>
      </c>
      <c r="H146" s="193"/>
      <c r="I146" s="61"/>
    </row>
    <row r="147" spans="1:9" ht="16.5" customHeight="1" x14ac:dyDescent="0.55000000000000004">
      <c r="A147" s="46">
        <v>111</v>
      </c>
      <c r="B147" s="59"/>
      <c r="C147" s="101"/>
      <c r="D147" s="102"/>
      <c r="E147" s="60"/>
      <c r="F147" s="104"/>
      <c r="G147" s="105" t="str">
        <f t="shared" si="5"/>
        <v/>
      </c>
      <c r="H147" s="193"/>
      <c r="I147" s="61"/>
    </row>
    <row r="148" spans="1:9" ht="16.5" customHeight="1" x14ac:dyDescent="0.55000000000000004">
      <c r="A148" s="46">
        <v>112</v>
      </c>
      <c r="B148" s="59"/>
      <c r="C148" s="101"/>
      <c r="D148" s="102"/>
      <c r="E148" s="60"/>
      <c r="F148" s="104"/>
      <c r="G148" s="105" t="str">
        <f t="shared" si="5"/>
        <v/>
      </c>
      <c r="H148" s="193"/>
      <c r="I148" s="61"/>
    </row>
    <row r="149" spans="1:9" ht="16.5" customHeight="1" x14ac:dyDescent="0.55000000000000004">
      <c r="A149" s="46">
        <v>113</v>
      </c>
      <c r="B149" s="59"/>
      <c r="C149" s="101"/>
      <c r="D149" s="102"/>
      <c r="E149" s="60"/>
      <c r="F149" s="104"/>
      <c r="G149" s="105" t="str">
        <f t="shared" si="5"/>
        <v/>
      </c>
      <c r="H149" s="193"/>
      <c r="I149" s="61"/>
    </row>
    <row r="150" spans="1:9" ht="16.5" customHeight="1" x14ac:dyDescent="0.55000000000000004">
      <c r="A150" s="46">
        <v>114</v>
      </c>
      <c r="B150" s="59"/>
      <c r="C150" s="101"/>
      <c r="D150" s="102"/>
      <c r="E150" s="60"/>
      <c r="F150" s="104"/>
      <c r="G150" s="105" t="str">
        <f t="shared" si="5"/>
        <v/>
      </c>
      <c r="H150" s="193"/>
      <c r="I150" s="61"/>
    </row>
    <row r="151" spans="1:9" ht="16.5" customHeight="1" x14ac:dyDescent="0.55000000000000004">
      <c r="A151" s="46">
        <v>115</v>
      </c>
      <c r="B151" s="59"/>
      <c r="C151" s="101"/>
      <c r="D151" s="102"/>
      <c r="E151" s="60"/>
      <c r="F151" s="104"/>
      <c r="G151" s="105" t="str">
        <f t="shared" si="5"/>
        <v/>
      </c>
      <c r="H151" s="193"/>
      <c r="I151" s="61"/>
    </row>
    <row r="152" spans="1:9" ht="16.5" customHeight="1" x14ac:dyDescent="0.55000000000000004">
      <c r="A152" s="46">
        <v>116</v>
      </c>
      <c r="B152" s="59"/>
      <c r="C152" s="101"/>
      <c r="D152" s="102"/>
      <c r="E152" s="60"/>
      <c r="F152" s="104"/>
      <c r="G152" s="105" t="str">
        <f t="shared" si="5"/>
        <v/>
      </c>
      <c r="H152" s="193"/>
      <c r="I152" s="61"/>
    </row>
    <row r="153" spans="1:9" ht="16.5" customHeight="1" x14ac:dyDescent="0.55000000000000004">
      <c r="A153" s="46">
        <v>117</v>
      </c>
      <c r="B153" s="59"/>
      <c r="C153" s="101"/>
      <c r="D153" s="102"/>
      <c r="E153" s="60"/>
      <c r="F153" s="104"/>
      <c r="G153" s="105" t="str">
        <f t="shared" si="5"/>
        <v/>
      </c>
      <c r="H153" s="193"/>
      <c r="I153" s="61"/>
    </row>
    <row r="154" spans="1:9" ht="16.5" customHeight="1" x14ac:dyDescent="0.55000000000000004">
      <c r="A154" s="46">
        <v>118</v>
      </c>
      <c r="B154" s="59"/>
      <c r="C154" s="101"/>
      <c r="D154" s="102"/>
      <c r="E154" s="60"/>
      <c r="F154" s="104"/>
      <c r="G154" s="105" t="str">
        <f>IF(D154*F154=0,"",ROUND(D154*F154,0))</f>
        <v/>
      </c>
      <c r="H154" s="193"/>
      <c r="I154" s="61"/>
    </row>
    <row r="155" spans="1:9" ht="16.5" customHeight="1" x14ac:dyDescent="0.55000000000000004">
      <c r="A155" s="46">
        <v>119</v>
      </c>
      <c r="B155" s="59"/>
      <c r="C155" s="101"/>
      <c r="D155" s="102"/>
      <c r="E155" s="60"/>
      <c r="F155" s="104"/>
      <c r="G155" s="105" t="str">
        <f t="shared" ref="G155:G156" si="6">IF(D155*F155=0,"",ROUND(D155*F155,0))</f>
        <v/>
      </c>
      <c r="H155" s="193"/>
      <c r="I155" s="61"/>
    </row>
    <row r="156" spans="1:9" ht="16.5" customHeight="1" thickBot="1" x14ac:dyDescent="0.6">
      <c r="A156" s="46">
        <v>120</v>
      </c>
      <c r="B156" s="59"/>
      <c r="C156" s="101"/>
      <c r="D156" s="102"/>
      <c r="E156" s="60"/>
      <c r="F156" s="104"/>
      <c r="G156" s="105" t="str">
        <f t="shared" si="6"/>
        <v/>
      </c>
      <c r="H156" s="193"/>
      <c r="I156" s="61"/>
    </row>
    <row r="157" spans="1:9" ht="22.5" customHeight="1" thickBot="1" x14ac:dyDescent="0.6">
      <c r="B157" s="397"/>
      <c r="C157" s="398"/>
      <c r="D157" s="62" t="s">
        <v>21</v>
      </c>
      <c r="E157" s="63" t="s">
        <v>21</v>
      </c>
      <c r="F157" s="64" t="s">
        <v>21</v>
      </c>
      <c r="G157" s="106">
        <f>SUMIF(B127:B156,"&lt;&gt;"&amp;"▲助成対象外",G127:G156)</f>
        <v>0</v>
      </c>
      <c r="H157" s="151"/>
      <c r="I157" s="65"/>
    </row>
    <row r="158" spans="1:9" ht="22.5" customHeight="1" thickTop="1" thickBot="1" x14ac:dyDescent="0.6">
      <c r="B158" s="399"/>
      <c r="C158" s="400"/>
      <c r="D158" s="66" t="s">
        <v>21</v>
      </c>
      <c r="E158" s="67" t="s">
        <v>21</v>
      </c>
      <c r="F158" s="68" t="s">
        <v>21</v>
      </c>
      <c r="G158" s="107">
        <f>SUMIF(B127:B156,"▲助成対象外",G127:G156)</f>
        <v>0</v>
      </c>
      <c r="H158" s="152"/>
      <c r="I158" s="69"/>
    </row>
    <row r="159" spans="1:9" ht="25" customHeight="1" thickBot="1" x14ac:dyDescent="0.6">
      <c r="B159" s="381" t="s">
        <v>198</v>
      </c>
      <c r="C159" s="382"/>
      <c r="D159" s="382"/>
      <c r="E159" s="383"/>
      <c r="F159" s="187" t="s">
        <v>197</v>
      </c>
      <c r="G159" s="194"/>
    </row>
    <row r="161" spans="1:11" ht="21" customHeight="1" x14ac:dyDescent="0.55000000000000004">
      <c r="B161" s="46" t="s">
        <v>141</v>
      </c>
      <c r="C161" s="386" t="s">
        <v>115</v>
      </c>
      <c r="D161" s="387"/>
      <c r="E161" s="387"/>
      <c r="F161" s="387"/>
      <c r="G161" s="379" t="s">
        <v>25</v>
      </c>
      <c r="H161" s="380"/>
      <c r="K161" s="54"/>
    </row>
    <row r="162" spans="1:11" ht="40.5" customHeight="1" x14ac:dyDescent="0.55000000000000004">
      <c r="B162" s="108" t="s">
        <v>139</v>
      </c>
      <c r="C162" s="392"/>
      <c r="D162" s="393"/>
      <c r="E162" s="393"/>
      <c r="F162" s="393"/>
      <c r="G162" s="393"/>
      <c r="H162" s="394"/>
    </row>
    <row r="163" spans="1:11" ht="20" customHeight="1" x14ac:dyDescent="0.55000000000000004">
      <c r="A163" s="58" t="s">
        <v>15</v>
      </c>
      <c r="B163" s="384" t="s">
        <v>71</v>
      </c>
      <c r="C163" s="384" t="s">
        <v>16</v>
      </c>
      <c r="D163" s="385" t="s">
        <v>6</v>
      </c>
      <c r="E163" s="384" t="s">
        <v>72</v>
      </c>
      <c r="F163" s="388" t="s">
        <v>17</v>
      </c>
      <c r="G163" s="388" t="s">
        <v>18</v>
      </c>
      <c r="H163" s="395" t="s">
        <v>169</v>
      </c>
      <c r="I163" s="384" t="s">
        <v>19</v>
      </c>
    </row>
    <row r="164" spans="1:11" ht="20" customHeight="1" x14ac:dyDescent="0.55000000000000004">
      <c r="A164" s="58" t="s">
        <v>20</v>
      </c>
      <c r="B164" s="384"/>
      <c r="C164" s="384"/>
      <c r="D164" s="385"/>
      <c r="E164" s="384"/>
      <c r="F164" s="389"/>
      <c r="G164" s="389"/>
      <c r="H164" s="396"/>
      <c r="I164" s="384"/>
    </row>
    <row r="165" spans="1:11" ht="16.5" customHeight="1" x14ac:dyDescent="0.55000000000000004">
      <c r="A165" s="46">
        <v>121</v>
      </c>
      <c r="B165" s="59"/>
      <c r="C165" s="101"/>
      <c r="D165" s="102"/>
      <c r="E165" s="60"/>
      <c r="F165" s="104"/>
      <c r="G165" s="105" t="str">
        <f>IF(D165*F165=0,"",ROUND(D165*F165,0))</f>
        <v/>
      </c>
      <c r="H165" s="193"/>
      <c r="I165" s="61"/>
    </row>
    <row r="166" spans="1:11" ht="16.5" customHeight="1" x14ac:dyDescent="0.55000000000000004">
      <c r="A166" s="46">
        <v>122</v>
      </c>
      <c r="B166" s="59"/>
      <c r="C166" s="101"/>
      <c r="D166" s="102"/>
      <c r="E166" s="60"/>
      <c r="F166" s="104"/>
      <c r="G166" s="105" t="str">
        <f t="shared" ref="G166:G191" si="7">IF(D166*F166=0,"",ROUND(D166*F166,0))</f>
        <v/>
      </c>
      <c r="H166" s="193"/>
      <c r="I166" s="61"/>
    </row>
    <row r="167" spans="1:11" ht="16.5" customHeight="1" x14ac:dyDescent="0.55000000000000004">
      <c r="A167" s="46">
        <v>123</v>
      </c>
      <c r="B167" s="59"/>
      <c r="C167" s="101"/>
      <c r="D167" s="102"/>
      <c r="E167" s="60"/>
      <c r="F167" s="104"/>
      <c r="G167" s="105" t="str">
        <f t="shared" si="7"/>
        <v/>
      </c>
      <c r="H167" s="193"/>
      <c r="I167" s="61"/>
    </row>
    <row r="168" spans="1:11" ht="16.5" customHeight="1" x14ac:dyDescent="0.55000000000000004">
      <c r="A168" s="46">
        <v>124</v>
      </c>
      <c r="B168" s="59"/>
      <c r="C168" s="101"/>
      <c r="D168" s="102"/>
      <c r="E168" s="60"/>
      <c r="F168" s="104"/>
      <c r="G168" s="105" t="str">
        <f t="shared" si="7"/>
        <v/>
      </c>
      <c r="H168" s="193"/>
      <c r="I168" s="61"/>
    </row>
    <row r="169" spans="1:11" ht="16.5" customHeight="1" x14ac:dyDescent="0.55000000000000004">
      <c r="A169" s="46">
        <v>125</v>
      </c>
      <c r="B169" s="59"/>
      <c r="C169" s="101"/>
      <c r="D169" s="102"/>
      <c r="E169" s="60"/>
      <c r="F169" s="104"/>
      <c r="G169" s="105" t="str">
        <f t="shared" si="7"/>
        <v/>
      </c>
      <c r="H169" s="193"/>
      <c r="I169" s="61"/>
    </row>
    <row r="170" spans="1:11" ht="16.5" customHeight="1" x14ac:dyDescent="0.55000000000000004">
      <c r="A170" s="46">
        <v>126</v>
      </c>
      <c r="B170" s="59"/>
      <c r="C170" s="101"/>
      <c r="D170" s="102"/>
      <c r="E170" s="60"/>
      <c r="F170" s="104"/>
      <c r="G170" s="105" t="str">
        <f t="shared" si="7"/>
        <v/>
      </c>
      <c r="H170" s="193"/>
      <c r="I170" s="61"/>
    </row>
    <row r="171" spans="1:11" ht="16.5" customHeight="1" x14ac:dyDescent="0.55000000000000004">
      <c r="A171" s="46">
        <v>127</v>
      </c>
      <c r="B171" s="59"/>
      <c r="C171" s="101"/>
      <c r="D171" s="102"/>
      <c r="E171" s="60"/>
      <c r="F171" s="104"/>
      <c r="G171" s="105" t="str">
        <f t="shared" si="7"/>
        <v/>
      </c>
      <c r="H171" s="193"/>
      <c r="I171" s="61"/>
    </row>
    <row r="172" spans="1:11" ht="16.5" customHeight="1" x14ac:dyDescent="0.55000000000000004">
      <c r="A172" s="46">
        <v>128</v>
      </c>
      <c r="B172" s="59"/>
      <c r="C172" s="101"/>
      <c r="D172" s="102"/>
      <c r="E172" s="60"/>
      <c r="F172" s="104"/>
      <c r="G172" s="105" t="str">
        <f t="shared" si="7"/>
        <v/>
      </c>
      <c r="H172" s="193"/>
      <c r="I172" s="61"/>
    </row>
    <row r="173" spans="1:11" ht="16.5" customHeight="1" x14ac:dyDescent="0.55000000000000004">
      <c r="A173" s="46">
        <v>129</v>
      </c>
      <c r="B173" s="59"/>
      <c r="C173" s="101"/>
      <c r="D173" s="102"/>
      <c r="E173" s="60"/>
      <c r="F173" s="104"/>
      <c r="G173" s="105" t="str">
        <f t="shared" si="7"/>
        <v/>
      </c>
      <c r="H173" s="193"/>
      <c r="I173" s="61"/>
    </row>
    <row r="174" spans="1:11" ht="16.5" customHeight="1" x14ac:dyDescent="0.55000000000000004">
      <c r="A174" s="46">
        <v>130</v>
      </c>
      <c r="B174" s="59"/>
      <c r="C174" s="101"/>
      <c r="D174" s="102"/>
      <c r="E174" s="60"/>
      <c r="F174" s="104"/>
      <c r="G174" s="105" t="str">
        <f t="shared" si="7"/>
        <v/>
      </c>
      <c r="H174" s="193"/>
      <c r="I174" s="61"/>
    </row>
    <row r="175" spans="1:11" ht="16.5" customHeight="1" x14ac:dyDescent="0.55000000000000004">
      <c r="A175" s="46">
        <v>131</v>
      </c>
      <c r="B175" s="59"/>
      <c r="C175" s="101"/>
      <c r="D175" s="102"/>
      <c r="E175" s="60"/>
      <c r="F175" s="104"/>
      <c r="G175" s="105" t="str">
        <f t="shared" si="7"/>
        <v/>
      </c>
      <c r="H175" s="193"/>
      <c r="I175" s="61"/>
    </row>
    <row r="176" spans="1:11" ht="16.5" customHeight="1" x14ac:dyDescent="0.55000000000000004">
      <c r="A176" s="46">
        <v>132</v>
      </c>
      <c r="B176" s="59"/>
      <c r="C176" s="101"/>
      <c r="D176" s="102"/>
      <c r="E176" s="60"/>
      <c r="F176" s="104"/>
      <c r="G176" s="105" t="str">
        <f t="shared" si="7"/>
        <v/>
      </c>
      <c r="H176" s="193"/>
      <c r="I176" s="61"/>
    </row>
    <row r="177" spans="1:9" ht="16.5" customHeight="1" x14ac:dyDescent="0.55000000000000004">
      <c r="A177" s="46">
        <v>133</v>
      </c>
      <c r="B177" s="59"/>
      <c r="C177" s="101"/>
      <c r="D177" s="102"/>
      <c r="E177" s="60"/>
      <c r="F177" s="104"/>
      <c r="G177" s="105" t="str">
        <f t="shared" si="7"/>
        <v/>
      </c>
      <c r="H177" s="193"/>
      <c r="I177" s="61"/>
    </row>
    <row r="178" spans="1:9" ht="16.5" customHeight="1" x14ac:dyDescent="0.55000000000000004">
      <c r="A178" s="46">
        <v>134</v>
      </c>
      <c r="B178" s="59"/>
      <c r="C178" s="101"/>
      <c r="D178" s="102"/>
      <c r="E178" s="60"/>
      <c r="F178" s="104"/>
      <c r="G178" s="105" t="str">
        <f t="shared" si="7"/>
        <v/>
      </c>
      <c r="H178" s="193"/>
      <c r="I178" s="61"/>
    </row>
    <row r="179" spans="1:9" ht="16.5" customHeight="1" x14ac:dyDescent="0.55000000000000004">
      <c r="A179" s="46">
        <v>135</v>
      </c>
      <c r="B179" s="59"/>
      <c r="C179" s="101"/>
      <c r="D179" s="102"/>
      <c r="E179" s="60"/>
      <c r="F179" s="104"/>
      <c r="G179" s="105" t="str">
        <f t="shared" si="7"/>
        <v/>
      </c>
      <c r="H179" s="193"/>
      <c r="I179" s="61"/>
    </row>
    <row r="180" spans="1:9" ht="16.5" customHeight="1" x14ac:dyDescent="0.55000000000000004">
      <c r="A180" s="46">
        <v>136</v>
      </c>
      <c r="B180" s="59"/>
      <c r="C180" s="101"/>
      <c r="D180" s="102"/>
      <c r="E180" s="60"/>
      <c r="F180" s="104"/>
      <c r="G180" s="105" t="str">
        <f t="shared" si="7"/>
        <v/>
      </c>
      <c r="H180" s="193"/>
      <c r="I180" s="61"/>
    </row>
    <row r="181" spans="1:9" ht="16.5" customHeight="1" x14ac:dyDescent="0.55000000000000004">
      <c r="A181" s="46">
        <v>137</v>
      </c>
      <c r="B181" s="59"/>
      <c r="C181" s="101"/>
      <c r="D181" s="102"/>
      <c r="E181" s="60"/>
      <c r="F181" s="104"/>
      <c r="G181" s="105" t="str">
        <f t="shared" si="7"/>
        <v/>
      </c>
      <c r="H181" s="193"/>
      <c r="I181" s="61"/>
    </row>
    <row r="182" spans="1:9" ht="16.5" customHeight="1" x14ac:dyDescent="0.55000000000000004">
      <c r="A182" s="46">
        <v>138</v>
      </c>
      <c r="B182" s="59"/>
      <c r="C182" s="101"/>
      <c r="D182" s="102"/>
      <c r="E182" s="60"/>
      <c r="F182" s="104"/>
      <c r="G182" s="105" t="str">
        <f t="shared" si="7"/>
        <v/>
      </c>
      <c r="H182" s="193"/>
      <c r="I182" s="61"/>
    </row>
    <row r="183" spans="1:9" ht="16.5" customHeight="1" x14ac:dyDescent="0.55000000000000004">
      <c r="A183" s="46">
        <v>139</v>
      </c>
      <c r="B183" s="59"/>
      <c r="C183" s="101"/>
      <c r="D183" s="102"/>
      <c r="E183" s="60"/>
      <c r="F183" s="104"/>
      <c r="G183" s="105" t="str">
        <f t="shared" si="7"/>
        <v/>
      </c>
      <c r="H183" s="193"/>
      <c r="I183" s="61"/>
    </row>
    <row r="184" spans="1:9" ht="16.5" customHeight="1" x14ac:dyDescent="0.55000000000000004">
      <c r="A184" s="46">
        <v>140</v>
      </c>
      <c r="B184" s="59"/>
      <c r="C184" s="101"/>
      <c r="D184" s="102"/>
      <c r="E184" s="60"/>
      <c r="F184" s="104"/>
      <c r="G184" s="105" t="str">
        <f t="shared" si="7"/>
        <v/>
      </c>
      <c r="H184" s="193"/>
      <c r="I184" s="61"/>
    </row>
    <row r="185" spans="1:9" ht="16.5" customHeight="1" x14ac:dyDescent="0.55000000000000004">
      <c r="A185" s="46">
        <v>141</v>
      </c>
      <c r="B185" s="59"/>
      <c r="C185" s="101"/>
      <c r="D185" s="102"/>
      <c r="E185" s="60"/>
      <c r="F185" s="104"/>
      <c r="G185" s="105" t="str">
        <f t="shared" si="7"/>
        <v/>
      </c>
      <c r="H185" s="193"/>
      <c r="I185" s="61"/>
    </row>
    <row r="186" spans="1:9" ht="16.5" customHeight="1" x14ac:dyDescent="0.55000000000000004">
      <c r="A186" s="46">
        <v>142</v>
      </c>
      <c r="B186" s="59"/>
      <c r="C186" s="101"/>
      <c r="D186" s="102"/>
      <c r="E186" s="60"/>
      <c r="F186" s="104"/>
      <c r="G186" s="105" t="str">
        <f t="shared" si="7"/>
        <v/>
      </c>
      <c r="H186" s="193"/>
      <c r="I186" s="61"/>
    </row>
    <row r="187" spans="1:9" ht="16.5" customHeight="1" x14ac:dyDescent="0.55000000000000004">
      <c r="A187" s="46">
        <v>143</v>
      </c>
      <c r="B187" s="59"/>
      <c r="C187" s="101"/>
      <c r="D187" s="102"/>
      <c r="E187" s="60"/>
      <c r="F187" s="104"/>
      <c r="G187" s="105" t="str">
        <f t="shared" si="7"/>
        <v/>
      </c>
      <c r="H187" s="193"/>
      <c r="I187" s="61"/>
    </row>
    <row r="188" spans="1:9" ht="16.5" customHeight="1" x14ac:dyDescent="0.55000000000000004">
      <c r="A188" s="46">
        <v>144</v>
      </c>
      <c r="B188" s="59"/>
      <c r="C188" s="101"/>
      <c r="D188" s="102"/>
      <c r="E188" s="60"/>
      <c r="F188" s="104"/>
      <c r="G188" s="105" t="str">
        <f t="shared" si="7"/>
        <v/>
      </c>
      <c r="H188" s="193"/>
      <c r="I188" s="61"/>
    </row>
    <row r="189" spans="1:9" ht="16.5" customHeight="1" x14ac:dyDescent="0.55000000000000004">
      <c r="A189" s="46">
        <v>145</v>
      </c>
      <c r="B189" s="59"/>
      <c r="C189" s="101"/>
      <c r="D189" s="102"/>
      <c r="E189" s="60"/>
      <c r="F189" s="104"/>
      <c r="G189" s="105" t="str">
        <f t="shared" si="7"/>
        <v/>
      </c>
      <c r="H189" s="193"/>
      <c r="I189" s="61"/>
    </row>
    <row r="190" spans="1:9" ht="16.5" customHeight="1" x14ac:dyDescent="0.55000000000000004">
      <c r="A190" s="46">
        <v>146</v>
      </c>
      <c r="B190" s="59"/>
      <c r="C190" s="101"/>
      <c r="D190" s="102"/>
      <c r="E190" s="60"/>
      <c r="F190" s="104"/>
      <c r="G190" s="105" t="str">
        <f t="shared" si="7"/>
        <v/>
      </c>
      <c r="H190" s="193"/>
      <c r="I190" s="61"/>
    </row>
    <row r="191" spans="1:9" ht="16.5" customHeight="1" x14ac:dyDescent="0.55000000000000004">
      <c r="A191" s="46">
        <v>147</v>
      </c>
      <c r="B191" s="59"/>
      <c r="C191" s="101"/>
      <c r="D191" s="102"/>
      <c r="E191" s="60"/>
      <c r="F191" s="104"/>
      <c r="G191" s="105" t="str">
        <f t="shared" si="7"/>
        <v/>
      </c>
      <c r="H191" s="193"/>
      <c r="I191" s="61"/>
    </row>
    <row r="192" spans="1:9" ht="16.5" customHeight="1" x14ac:dyDescent="0.55000000000000004">
      <c r="A192" s="46">
        <v>148</v>
      </c>
      <c r="B192" s="59"/>
      <c r="C192" s="101"/>
      <c r="D192" s="102"/>
      <c r="E192" s="60"/>
      <c r="F192" s="104"/>
      <c r="G192" s="105" t="str">
        <f>IF(D192*F192=0,"",ROUND(D192*F192,0))</f>
        <v/>
      </c>
      <c r="H192" s="193"/>
      <c r="I192" s="61"/>
    </row>
    <row r="193" spans="1:11" ht="16.5" customHeight="1" x14ac:dyDescent="0.55000000000000004">
      <c r="A193" s="46">
        <v>149</v>
      </c>
      <c r="B193" s="59"/>
      <c r="C193" s="101"/>
      <c r="D193" s="102"/>
      <c r="E193" s="60"/>
      <c r="F193" s="104"/>
      <c r="G193" s="105" t="str">
        <f t="shared" ref="G193:G194" si="8">IF(D193*F193=0,"",ROUND(D193*F193,0))</f>
        <v/>
      </c>
      <c r="H193" s="193"/>
      <c r="I193" s="61"/>
    </row>
    <row r="194" spans="1:11" ht="16.5" customHeight="1" thickBot="1" x14ac:dyDescent="0.6">
      <c r="A194" s="46">
        <v>150</v>
      </c>
      <c r="B194" s="59"/>
      <c r="C194" s="101"/>
      <c r="D194" s="102"/>
      <c r="E194" s="60"/>
      <c r="F194" s="104"/>
      <c r="G194" s="105" t="str">
        <f t="shared" si="8"/>
        <v/>
      </c>
      <c r="H194" s="193"/>
      <c r="I194" s="61"/>
    </row>
    <row r="195" spans="1:11" ht="22.5" customHeight="1" thickBot="1" x14ac:dyDescent="0.6">
      <c r="B195" s="397"/>
      <c r="C195" s="398"/>
      <c r="D195" s="62" t="s">
        <v>21</v>
      </c>
      <c r="E195" s="63" t="s">
        <v>21</v>
      </c>
      <c r="F195" s="64" t="s">
        <v>21</v>
      </c>
      <c r="G195" s="106">
        <f>SUMIF(B165:B194,"&lt;&gt;"&amp;"▲助成対象外",G165:G194)</f>
        <v>0</v>
      </c>
      <c r="H195" s="151"/>
      <c r="I195" s="65"/>
    </row>
    <row r="196" spans="1:11" ht="22.5" customHeight="1" thickTop="1" thickBot="1" x14ac:dyDescent="0.6">
      <c r="B196" s="399"/>
      <c r="C196" s="400"/>
      <c r="D196" s="66" t="s">
        <v>21</v>
      </c>
      <c r="E196" s="67" t="s">
        <v>21</v>
      </c>
      <c r="F196" s="68" t="s">
        <v>21</v>
      </c>
      <c r="G196" s="107">
        <f>SUMIF(B165:B194,"▲助成対象外",G165:G194)</f>
        <v>0</v>
      </c>
      <c r="H196" s="152"/>
      <c r="I196" s="69"/>
    </row>
    <row r="197" spans="1:11" ht="23.5" customHeight="1" thickBot="1" x14ac:dyDescent="0.6">
      <c r="B197" s="381" t="s">
        <v>198</v>
      </c>
      <c r="C197" s="382"/>
      <c r="D197" s="382"/>
      <c r="E197" s="383"/>
      <c r="F197" s="187" t="s">
        <v>197</v>
      </c>
      <c r="G197" s="194"/>
    </row>
    <row r="199" spans="1:11" ht="21" customHeight="1" x14ac:dyDescent="0.55000000000000004">
      <c r="B199" s="46" t="s">
        <v>142</v>
      </c>
      <c r="C199" s="386" t="s">
        <v>115</v>
      </c>
      <c r="D199" s="387"/>
      <c r="E199" s="387"/>
      <c r="F199" s="387"/>
      <c r="G199" s="379" t="s">
        <v>66</v>
      </c>
      <c r="H199" s="380"/>
      <c r="K199" s="54"/>
    </row>
    <row r="200" spans="1:11" ht="42" customHeight="1" x14ac:dyDescent="0.55000000000000004">
      <c r="B200" s="108" t="s">
        <v>139</v>
      </c>
      <c r="C200" s="392"/>
      <c r="D200" s="393"/>
      <c r="E200" s="393"/>
      <c r="F200" s="393"/>
      <c r="G200" s="393"/>
      <c r="H200" s="394"/>
    </row>
    <row r="201" spans="1:11" ht="20.5" customHeight="1" x14ac:dyDescent="0.55000000000000004">
      <c r="A201" s="58" t="s">
        <v>15</v>
      </c>
      <c r="B201" s="384" t="s">
        <v>71</v>
      </c>
      <c r="C201" s="384" t="s">
        <v>16</v>
      </c>
      <c r="D201" s="385" t="s">
        <v>6</v>
      </c>
      <c r="E201" s="384" t="s">
        <v>72</v>
      </c>
      <c r="F201" s="388" t="s">
        <v>17</v>
      </c>
      <c r="G201" s="388" t="s">
        <v>18</v>
      </c>
      <c r="H201" s="395" t="s">
        <v>169</v>
      </c>
      <c r="I201" s="384" t="s">
        <v>19</v>
      </c>
    </row>
    <row r="202" spans="1:11" ht="20.5" customHeight="1" x14ac:dyDescent="0.55000000000000004">
      <c r="A202" s="58" t="s">
        <v>20</v>
      </c>
      <c r="B202" s="384"/>
      <c r="C202" s="384"/>
      <c r="D202" s="385"/>
      <c r="E202" s="384"/>
      <c r="F202" s="389"/>
      <c r="G202" s="389"/>
      <c r="H202" s="396"/>
      <c r="I202" s="384"/>
    </row>
    <row r="203" spans="1:11" ht="16.5" customHeight="1" x14ac:dyDescent="0.55000000000000004">
      <c r="A203" s="46">
        <v>151</v>
      </c>
      <c r="B203" s="59"/>
      <c r="C203" s="101"/>
      <c r="D203" s="102"/>
      <c r="E203" s="60"/>
      <c r="F203" s="104"/>
      <c r="G203" s="105" t="str">
        <f>IF(D203*F203=0,"",ROUND(D203*F203,0))</f>
        <v/>
      </c>
      <c r="H203" s="193"/>
      <c r="I203" s="61"/>
    </row>
    <row r="204" spans="1:11" ht="16.5" customHeight="1" x14ac:dyDescent="0.55000000000000004">
      <c r="A204" s="46">
        <v>152</v>
      </c>
      <c r="B204" s="59"/>
      <c r="C204" s="101"/>
      <c r="D204" s="102"/>
      <c r="E204" s="60"/>
      <c r="F204" s="104"/>
      <c r="G204" s="105" t="str">
        <f t="shared" ref="G204:G229" si="9">IF(D204*F204=0,"",ROUND(D204*F204,0))</f>
        <v/>
      </c>
      <c r="H204" s="193"/>
      <c r="I204" s="61"/>
    </row>
    <row r="205" spans="1:11" ht="16.5" customHeight="1" x14ac:dyDescent="0.55000000000000004">
      <c r="A205" s="46">
        <v>153</v>
      </c>
      <c r="B205" s="59"/>
      <c r="C205" s="101"/>
      <c r="D205" s="102"/>
      <c r="E205" s="60"/>
      <c r="F205" s="104"/>
      <c r="G205" s="105" t="str">
        <f t="shared" si="9"/>
        <v/>
      </c>
      <c r="H205" s="193"/>
      <c r="I205" s="61"/>
    </row>
    <row r="206" spans="1:11" ht="16.5" customHeight="1" x14ac:dyDescent="0.55000000000000004">
      <c r="A206" s="46">
        <v>154</v>
      </c>
      <c r="B206" s="59"/>
      <c r="C206" s="101"/>
      <c r="D206" s="102"/>
      <c r="E206" s="60"/>
      <c r="F206" s="104"/>
      <c r="G206" s="105" t="str">
        <f t="shared" si="9"/>
        <v/>
      </c>
      <c r="H206" s="193"/>
      <c r="I206" s="61"/>
    </row>
    <row r="207" spans="1:11" ht="16.5" customHeight="1" x14ac:dyDescent="0.55000000000000004">
      <c r="A207" s="46">
        <v>155</v>
      </c>
      <c r="B207" s="59"/>
      <c r="C207" s="101"/>
      <c r="D207" s="102"/>
      <c r="E207" s="60"/>
      <c r="F207" s="104"/>
      <c r="G207" s="105" t="str">
        <f t="shared" si="9"/>
        <v/>
      </c>
      <c r="H207" s="193"/>
      <c r="I207" s="61"/>
    </row>
    <row r="208" spans="1:11" ht="16.5" customHeight="1" x14ac:dyDescent="0.55000000000000004">
      <c r="A208" s="46">
        <v>156</v>
      </c>
      <c r="B208" s="59"/>
      <c r="C208" s="101"/>
      <c r="D208" s="102"/>
      <c r="E208" s="60"/>
      <c r="F208" s="104"/>
      <c r="G208" s="105" t="str">
        <f t="shared" si="9"/>
        <v/>
      </c>
      <c r="H208" s="193"/>
      <c r="I208" s="61"/>
    </row>
    <row r="209" spans="1:9" ht="16.5" customHeight="1" x14ac:dyDescent="0.55000000000000004">
      <c r="A209" s="46">
        <v>157</v>
      </c>
      <c r="B209" s="59"/>
      <c r="C209" s="101"/>
      <c r="D209" s="102"/>
      <c r="E209" s="60"/>
      <c r="F209" s="104"/>
      <c r="G209" s="105" t="str">
        <f t="shared" si="9"/>
        <v/>
      </c>
      <c r="H209" s="193"/>
      <c r="I209" s="61"/>
    </row>
    <row r="210" spans="1:9" ht="16.5" customHeight="1" x14ac:dyDescent="0.55000000000000004">
      <c r="A210" s="46">
        <v>158</v>
      </c>
      <c r="B210" s="59"/>
      <c r="C210" s="101"/>
      <c r="D210" s="102"/>
      <c r="E210" s="60"/>
      <c r="F210" s="104"/>
      <c r="G210" s="105" t="str">
        <f t="shared" si="9"/>
        <v/>
      </c>
      <c r="H210" s="193"/>
      <c r="I210" s="61"/>
    </row>
    <row r="211" spans="1:9" ht="16.5" customHeight="1" x14ac:dyDescent="0.55000000000000004">
      <c r="A211" s="46">
        <v>159</v>
      </c>
      <c r="B211" s="59"/>
      <c r="C211" s="101"/>
      <c r="D211" s="102"/>
      <c r="E211" s="60"/>
      <c r="F211" s="104"/>
      <c r="G211" s="105" t="str">
        <f t="shared" si="9"/>
        <v/>
      </c>
      <c r="H211" s="193"/>
      <c r="I211" s="61"/>
    </row>
    <row r="212" spans="1:9" ht="16.5" customHeight="1" x14ac:dyDescent="0.55000000000000004">
      <c r="A212" s="46">
        <v>160</v>
      </c>
      <c r="B212" s="59"/>
      <c r="C212" s="101"/>
      <c r="D212" s="102"/>
      <c r="E212" s="60"/>
      <c r="F212" s="104"/>
      <c r="G212" s="105" t="str">
        <f t="shared" si="9"/>
        <v/>
      </c>
      <c r="H212" s="193"/>
      <c r="I212" s="61"/>
    </row>
    <row r="213" spans="1:9" ht="16.5" customHeight="1" x14ac:dyDescent="0.55000000000000004">
      <c r="A213" s="46">
        <v>161</v>
      </c>
      <c r="B213" s="59"/>
      <c r="C213" s="101"/>
      <c r="D213" s="102"/>
      <c r="E213" s="60"/>
      <c r="F213" s="104"/>
      <c r="G213" s="105" t="str">
        <f t="shared" si="9"/>
        <v/>
      </c>
      <c r="H213" s="193"/>
      <c r="I213" s="61"/>
    </row>
    <row r="214" spans="1:9" ht="16.5" customHeight="1" x14ac:dyDescent="0.55000000000000004">
      <c r="A214" s="46">
        <v>162</v>
      </c>
      <c r="B214" s="59"/>
      <c r="C214" s="101"/>
      <c r="D214" s="102"/>
      <c r="E214" s="60"/>
      <c r="F214" s="104"/>
      <c r="G214" s="105" t="str">
        <f t="shared" si="9"/>
        <v/>
      </c>
      <c r="H214" s="193"/>
      <c r="I214" s="61"/>
    </row>
    <row r="215" spans="1:9" ht="16.5" customHeight="1" x14ac:dyDescent="0.55000000000000004">
      <c r="A215" s="46">
        <v>163</v>
      </c>
      <c r="B215" s="59"/>
      <c r="C215" s="101"/>
      <c r="D215" s="102"/>
      <c r="E215" s="60"/>
      <c r="F215" s="104"/>
      <c r="G215" s="105" t="str">
        <f t="shared" si="9"/>
        <v/>
      </c>
      <c r="H215" s="193"/>
      <c r="I215" s="61"/>
    </row>
    <row r="216" spans="1:9" ht="16.5" customHeight="1" x14ac:dyDescent="0.55000000000000004">
      <c r="A216" s="46">
        <v>164</v>
      </c>
      <c r="B216" s="59"/>
      <c r="C216" s="101"/>
      <c r="D216" s="102"/>
      <c r="E216" s="60"/>
      <c r="F216" s="104"/>
      <c r="G216" s="105" t="str">
        <f t="shared" si="9"/>
        <v/>
      </c>
      <c r="H216" s="193"/>
      <c r="I216" s="61"/>
    </row>
    <row r="217" spans="1:9" ht="16.5" customHeight="1" x14ac:dyDescent="0.55000000000000004">
      <c r="A217" s="46">
        <v>165</v>
      </c>
      <c r="B217" s="59"/>
      <c r="C217" s="101"/>
      <c r="D217" s="102"/>
      <c r="E217" s="60"/>
      <c r="F217" s="104"/>
      <c r="G217" s="105" t="str">
        <f t="shared" si="9"/>
        <v/>
      </c>
      <c r="H217" s="193"/>
      <c r="I217" s="61"/>
    </row>
    <row r="218" spans="1:9" ht="16.5" customHeight="1" x14ac:dyDescent="0.55000000000000004">
      <c r="A218" s="46">
        <v>166</v>
      </c>
      <c r="B218" s="59"/>
      <c r="C218" s="101"/>
      <c r="D218" s="102"/>
      <c r="E218" s="60"/>
      <c r="F218" s="104"/>
      <c r="G218" s="105" t="str">
        <f t="shared" si="9"/>
        <v/>
      </c>
      <c r="H218" s="193"/>
      <c r="I218" s="61"/>
    </row>
    <row r="219" spans="1:9" ht="16.5" customHeight="1" x14ac:dyDescent="0.55000000000000004">
      <c r="A219" s="46">
        <v>167</v>
      </c>
      <c r="B219" s="59"/>
      <c r="C219" s="101"/>
      <c r="D219" s="102"/>
      <c r="E219" s="60"/>
      <c r="F219" s="104"/>
      <c r="G219" s="105" t="str">
        <f t="shared" si="9"/>
        <v/>
      </c>
      <c r="H219" s="193"/>
      <c r="I219" s="61"/>
    </row>
    <row r="220" spans="1:9" ht="16.5" customHeight="1" x14ac:dyDescent="0.55000000000000004">
      <c r="A220" s="46">
        <v>168</v>
      </c>
      <c r="B220" s="59"/>
      <c r="C220" s="101"/>
      <c r="D220" s="102"/>
      <c r="E220" s="60"/>
      <c r="F220" s="104"/>
      <c r="G220" s="105" t="str">
        <f t="shared" si="9"/>
        <v/>
      </c>
      <c r="H220" s="193"/>
      <c r="I220" s="61"/>
    </row>
    <row r="221" spans="1:9" ht="16.5" customHeight="1" x14ac:dyDescent="0.55000000000000004">
      <c r="A221" s="46">
        <v>169</v>
      </c>
      <c r="B221" s="59"/>
      <c r="C221" s="101"/>
      <c r="D221" s="102"/>
      <c r="E221" s="60"/>
      <c r="F221" s="104"/>
      <c r="G221" s="105" t="str">
        <f t="shared" si="9"/>
        <v/>
      </c>
      <c r="H221" s="193"/>
      <c r="I221" s="61"/>
    </row>
    <row r="222" spans="1:9" ht="16.5" customHeight="1" x14ac:dyDescent="0.55000000000000004">
      <c r="A222" s="46">
        <v>170</v>
      </c>
      <c r="B222" s="59"/>
      <c r="C222" s="101"/>
      <c r="D222" s="102"/>
      <c r="E222" s="60"/>
      <c r="F222" s="104"/>
      <c r="G222" s="105" t="str">
        <f t="shared" si="9"/>
        <v/>
      </c>
      <c r="H222" s="193"/>
      <c r="I222" s="61"/>
    </row>
    <row r="223" spans="1:9" ht="16.5" customHeight="1" x14ac:dyDescent="0.55000000000000004">
      <c r="A223" s="46">
        <v>171</v>
      </c>
      <c r="B223" s="59"/>
      <c r="C223" s="101"/>
      <c r="D223" s="102"/>
      <c r="E223" s="60"/>
      <c r="F223" s="104"/>
      <c r="G223" s="105" t="str">
        <f t="shared" si="9"/>
        <v/>
      </c>
      <c r="H223" s="193"/>
      <c r="I223" s="61"/>
    </row>
    <row r="224" spans="1:9" ht="16.5" customHeight="1" x14ac:dyDescent="0.55000000000000004">
      <c r="A224" s="46">
        <v>172</v>
      </c>
      <c r="B224" s="59"/>
      <c r="C224" s="101"/>
      <c r="D224" s="102"/>
      <c r="E224" s="60"/>
      <c r="F224" s="104"/>
      <c r="G224" s="105" t="str">
        <f t="shared" si="9"/>
        <v/>
      </c>
      <c r="H224" s="193"/>
      <c r="I224" s="61"/>
    </row>
    <row r="225" spans="1:11" ht="16.5" customHeight="1" x14ac:dyDescent="0.55000000000000004">
      <c r="A225" s="46">
        <v>173</v>
      </c>
      <c r="B225" s="59"/>
      <c r="C225" s="101"/>
      <c r="D225" s="102"/>
      <c r="E225" s="60"/>
      <c r="F225" s="104"/>
      <c r="G225" s="105" t="str">
        <f t="shared" si="9"/>
        <v/>
      </c>
      <c r="H225" s="193"/>
      <c r="I225" s="61"/>
    </row>
    <row r="226" spans="1:11" ht="16.5" customHeight="1" x14ac:dyDescent="0.55000000000000004">
      <c r="A226" s="46">
        <v>174</v>
      </c>
      <c r="B226" s="59"/>
      <c r="C226" s="101"/>
      <c r="D226" s="102"/>
      <c r="E226" s="60"/>
      <c r="F226" s="104"/>
      <c r="G226" s="105" t="str">
        <f t="shared" si="9"/>
        <v/>
      </c>
      <c r="H226" s="193"/>
      <c r="I226" s="61"/>
    </row>
    <row r="227" spans="1:11" ht="16.5" customHeight="1" x14ac:dyDescent="0.55000000000000004">
      <c r="A227" s="46">
        <v>175</v>
      </c>
      <c r="B227" s="59"/>
      <c r="C227" s="101"/>
      <c r="D227" s="102"/>
      <c r="E227" s="60"/>
      <c r="F227" s="104"/>
      <c r="G227" s="105" t="str">
        <f t="shared" si="9"/>
        <v/>
      </c>
      <c r="H227" s="193"/>
      <c r="I227" s="61"/>
    </row>
    <row r="228" spans="1:11" ht="16.5" customHeight="1" x14ac:dyDescent="0.55000000000000004">
      <c r="A228" s="46">
        <v>176</v>
      </c>
      <c r="B228" s="59"/>
      <c r="C228" s="101"/>
      <c r="D228" s="102"/>
      <c r="E228" s="60"/>
      <c r="F228" s="104"/>
      <c r="G228" s="105" t="str">
        <f t="shared" si="9"/>
        <v/>
      </c>
      <c r="H228" s="193"/>
      <c r="I228" s="61"/>
    </row>
    <row r="229" spans="1:11" ht="16.5" customHeight="1" x14ac:dyDescent="0.55000000000000004">
      <c r="A229" s="46">
        <v>177</v>
      </c>
      <c r="B229" s="59"/>
      <c r="C229" s="101"/>
      <c r="D229" s="102"/>
      <c r="E229" s="60"/>
      <c r="F229" s="104"/>
      <c r="G229" s="105" t="str">
        <f t="shared" si="9"/>
        <v/>
      </c>
      <c r="H229" s="193"/>
      <c r="I229" s="61"/>
    </row>
    <row r="230" spans="1:11" ht="16.5" customHeight="1" x14ac:dyDescent="0.55000000000000004">
      <c r="A230" s="46">
        <v>178</v>
      </c>
      <c r="B230" s="59"/>
      <c r="C230" s="101"/>
      <c r="D230" s="102"/>
      <c r="E230" s="60"/>
      <c r="F230" s="104"/>
      <c r="G230" s="105" t="str">
        <f>IF(D230*F230=0,"",ROUND(D230*F230,0))</f>
        <v/>
      </c>
      <c r="H230" s="193"/>
      <c r="I230" s="61"/>
    </row>
    <row r="231" spans="1:11" ht="16.5" customHeight="1" x14ac:dyDescent="0.55000000000000004">
      <c r="A231" s="46">
        <v>179</v>
      </c>
      <c r="B231" s="59"/>
      <c r="C231" s="101"/>
      <c r="D231" s="102"/>
      <c r="E231" s="60"/>
      <c r="F231" s="104"/>
      <c r="G231" s="105" t="str">
        <f t="shared" ref="G231:G232" si="10">IF(D231*F231=0,"",ROUND(D231*F231,0))</f>
        <v/>
      </c>
      <c r="H231" s="193"/>
      <c r="I231" s="61"/>
    </row>
    <row r="232" spans="1:11" ht="16.5" customHeight="1" thickBot="1" x14ac:dyDescent="0.6">
      <c r="A232" s="46">
        <v>180</v>
      </c>
      <c r="B232" s="59"/>
      <c r="C232" s="101"/>
      <c r="D232" s="102"/>
      <c r="E232" s="60"/>
      <c r="F232" s="104"/>
      <c r="G232" s="105" t="str">
        <f t="shared" si="10"/>
        <v/>
      </c>
      <c r="H232" s="193"/>
      <c r="I232" s="61"/>
    </row>
    <row r="233" spans="1:11" ht="22.5" customHeight="1" thickBot="1" x14ac:dyDescent="0.6">
      <c r="B233" s="397"/>
      <c r="C233" s="398"/>
      <c r="D233" s="62" t="s">
        <v>21</v>
      </c>
      <c r="E233" s="63" t="s">
        <v>21</v>
      </c>
      <c r="F233" s="64" t="s">
        <v>21</v>
      </c>
      <c r="G233" s="106">
        <f>SUMIF(B203:B232,"&lt;&gt;"&amp;"▲助成対象外",G203:G232)</f>
        <v>0</v>
      </c>
      <c r="H233" s="151"/>
      <c r="I233" s="65"/>
    </row>
    <row r="234" spans="1:11" ht="22.5" customHeight="1" thickTop="1" thickBot="1" x14ac:dyDescent="0.6">
      <c r="B234" s="399"/>
      <c r="C234" s="400"/>
      <c r="D234" s="66" t="s">
        <v>21</v>
      </c>
      <c r="E234" s="67" t="s">
        <v>21</v>
      </c>
      <c r="F234" s="68" t="s">
        <v>21</v>
      </c>
      <c r="G234" s="107">
        <f>SUMIF(B203:B232,"▲助成対象外",G203:G232)</f>
        <v>0</v>
      </c>
      <c r="H234" s="152"/>
      <c r="I234" s="69"/>
    </row>
    <row r="235" spans="1:11" ht="23.5" customHeight="1" thickBot="1" x14ac:dyDescent="0.6">
      <c r="B235" s="381" t="s">
        <v>198</v>
      </c>
      <c r="C235" s="382"/>
      <c r="D235" s="382"/>
      <c r="E235" s="383"/>
      <c r="F235" s="187" t="s">
        <v>197</v>
      </c>
      <c r="G235" s="194"/>
    </row>
    <row r="237" spans="1:11" ht="21" customHeight="1" x14ac:dyDescent="0.55000000000000004">
      <c r="B237" s="46" t="s">
        <v>143</v>
      </c>
      <c r="C237" s="386" t="s">
        <v>115</v>
      </c>
      <c r="D237" s="387"/>
      <c r="E237" s="387"/>
      <c r="F237" s="387"/>
      <c r="G237" s="379" t="s">
        <v>67</v>
      </c>
      <c r="H237" s="380"/>
      <c r="K237" s="54"/>
    </row>
    <row r="238" spans="1:11" ht="42" customHeight="1" x14ac:dyDescent="0.55000000000000004">
      <c r="B238" s="108" t="s">
        <v>139</v>
      </c>
      <c r="C238" s="392"/>
      <c r="D238" s="393"/>
      <c r="E238" s="393"/>
      <c r="F238" s="393"/>
      <c r="G238" s="393"/>
      <c r="H238" s="394"/>
    </row>
    <row r="239" spans="1:11" ht="20.5" customHeight="1" x14ac:dyDescent="0.55000000000000004">
      <c r="A239" s="58" t="s">
        <v>15</v>
      </c>
      <c r="B239" s="384" t="s">
        <v>71</v>
      </c>
      <c r="C239" s="384" t="s">
        <v>16</v>
      </c>
      <c r="D239" s="385" t="s">
        <v>6</v>
      </c>
      <c r="E239" s="384" t="s">
        <v>72</v>
      </c>
      <c r="F239" s="388" t="s">
        <v>17</v>
      </c>
      <c r="G239" s="388" t="s">
        <v>18</v>
      </c>
      <c r="H239" s="395" t="s">
        <v>169</v>
      </c>
      <c r="I239" s="384" t="s">
        <v>19</v>
      </c>
    </row>
    <row r="240" spans="1:11" ht="20.5" customHeight="1" x14ac:dyDescent="0.55000000000000004">
      <c r="A240" s="58" t="s">
        <v>20</v>
      </c>
      <c r="B240" s="384"/>
      <c r="C240" s="384"/>
      <c r="D240" s="385"/>
      <c r="E240" s="384"/>
      <c r="F240" s="389"/>
      <c r="G240" s="389"/>
      <c r="H240" s="396"/>
      <c r="I240" s="384"/>
    </row>
    <row r="241" spans="1:9" ht="16.5" customHeight="1" x14ac:dyDescent="0.55000000000000004">
      <c r="A241" s="46">
        <v>181</v>
      </c>
      <c r="B241" s="59"/>
      <c r="C241" s="101"/>
      <c r="D241" s="102"/>
      <c r="E241" s="60"/>
      <c r="F241" s="104"/>
      <c r="G241" s="105" t="str">
        <f>IF(D241*F241=0,"",ROUND(D241*F241,0))</f>
        <v/>
      </c>
      <c r="H241" s="193"/>
      <c r="I241" s="61"/>
    </row>
    <row r="242" spans="1:9" ht="16.5" customHeight="1" x14ac:dyDescent="0.55000000000000004">
      <c r="A242" s="46">
        <v>182</v>
      </c>
      <c r="B242" s="59"/>
      <c r="C242" s="101"/>
      <c r="D242" s="102"/>
      <c r="E242" s="60"/>
      <c r="F242" s="104"/>
      <c r="G242" s="105" t="str">
        <f t="shared" ref="G242:G267" si="11">IF(D242*F242=0,"",ROUND(D242*F242,0))</f>
        <v/>
      </c>
      <c r="H242" s="193"/>
      <c r="I242" s="61"/>
    </row>
    <row r="243" spans="1:9" ht="16.5" customHeight="1" x14ac:dyDescent="0.55000000000000004">
      <c r="A243" s="46">
        <v>183</v>
      </c>
      <c r="B243" s="59"/>
      <c r="C243" s="101"/>
      <c r="D243" s="102"/>
      <c r="E243" s="60"/>
      <c r="F243" s="104"/>
      <c r="G243" s="105" t="str">
        <f t="shared" si="11"/>
        <v/>
      </c>
      <c r="H243" s="193"/>
      <c r="I243" s="61"/>
    </row>
    <row r="244" spans="1:9" ht="16.5" customHeight="1" x14ac:dyDescent="0.55000000000000004">
      <c r="A244" s="46">
        <v>184</v>
      </c>
      <c r="B244" s="59"/>
      <c r="C244" s="101"/>
      <c r="D244" s="102"/>
      <c r="E244" s="60"/>
      <c r="F244" s="104"/>
      <c r="G244" s="105" t="str">
        <f t="shared" si="11"/>
        <v/>
      </c>
      <c r="H244" s="193"/>
      <c r="I244" s="61"/>
    </row>
    <row r="245" spans="1:9" ht="16.5" customHeight="1" x14ac:dyDescent="0.55000000000000004">
      <c r="A245" s="46">
        <v>185</v>
      </c>
      <c r="B245" s="59"/>
      <c r="C245" s="101"/>
      <c r="D245" s="102"/>
      <c r="E245" s="60"/>
      <c r="F245" s="104"/>
      <c r="G245" s="105" t="str">
        <f t="shared" si="11"/>
        <v/>
      </c>
      <c r="H245" s="193"/>
      <c r="I245" s="61"/>
    </row>
    <row r="246" spans="1:9" ht="16.5" customHeight="1" x14ac:dyDescent="0.55000000000000004">
      <c r="A246" s="46">
        <v>186</v>
      </c>
      <c r="B246" s="59"/>
      <c r="C246" s="101"/>
      <c r="D246" s="102"/>
      <c r="E246" s="60"/>
      <c r="F246" s="104"/>
      <c r="G246" s="105" t="str">
        <f t="shared" si="11"/>
        <v/>
      </c>
      <c r="H246" s="193"/>
      <c r="I246" s="61"/>
    </row>
    <row r="247" spans="1:9" ht="16.5" customHeight="1" x14ac:dyDescent="0.55000000000000004">
      <c r="A247" s="46">
        <v>187</v>
      </c>
      <c r="B247" s="59"/>
      <c r="C247" s="101"/>
      <c r="D247" s="102"/>
      <c r="E247" s="60"/>
      <c r="F247" s="104"/>
      <c r="G247" s="105" t="str">
        <f t="shared" si="11"/>
        <v/>
      </c>
      <c r="H247" s="193"/>
      <c r="I247" s="61"/>
    </row>
    <row r="248" spans="1:9" ht="16.5" customHeight="1" x14ac:dyDescent="0.55000000000000004">
      <c r="A248" s="46">
        <v>188</v>
      </c>
      <c r="B248" s="59"/>
      <c r="C248" s="101"/>
      <c r="D248" s="102"/>
      <c r="E248" s="60"/>
      <c r="F248" s="104"/>
      <c r="G248" s="105" t="str">
        <f t="shared" si="11"/>
        <v/>
      </c>
      <c r="H248" s="193"/>
      <c r="I248" s="61"/>
    </row>
    <row r="249" spans="1:9" ht="16.5" customHeight="1" x14ac:dyDescent="0.55000000000000004">
      <c r="A249" s="46">
        <v>189</v>
      </c>
      <c r="B249" s="59"/>
      <c r="C249" s="101"/>
      <c r="D249" s="102"/>
      <c r="E249" s="60"/>
      <c r="F249" s="104"/>
      <c r="G249" s="105" t="str">
        <f t="shared" si="11"/>
        <v/>
      </c>
      <c r="H249" s="193"/>
      <c r="I249" s="61"/>
    </row>
    <row r="250" spans="1:9" ht="16.5" customHeight="1" x14ac:dyDescent="0.55000000000000004">
      <c r="A250" s="46">
        <v>190</v>
      </c>
      <c r="B250" s="59"/>
      <c r="C250" s="101"/>
      <c r="D250" s="102"/>
      <c r="E250" s="60"/>
      <c r="F250" s="104"/>
      <c r="G250" s="105" t="str">
        <f t="shared" si="11"/>
        <v/>
      </c>
      <c r="H250" s="193"/>
      <c r="I250" s="61"/>
    </row>
    <row r="251" spans="1:9" ht="16.5" customHeight="1" x14ac:dyDescent="0.55000000000000004">
      <c r="A251" s="46">
        <v>191</v>
      </c>
      <c r="B251" s="59"/>
      <c r="C251" s="101"/>
      <c r="D251" s="102"/>
      <c r="E251" s="60"/>
      <c r="F251" s="104"/>
      <c r="G251" s="105" t="str">
        <f t="shared" si="11"/>
        <v/>
      </c>
      <c r="H251" s="193"/>
      <c r="I251" s="61"/>
    </row>
    <row r="252" spans="1:9" ht="16.5" customHeight="1" x14ac:dyDescent="0.55000000000000004">
      <c r="A252" s="46">
        <v>192</v>
      </c>
      <c r="B252" s="59"/>
      <c r="C252" s="101"/>
      <c r="D252" s="102"/>
      <c r="E252" s="60"/>
      <c r="F252" s="104"/>
      <c r="G252" s="105" t="str">
        <f t="shared" si="11"/>
        <v/>
      </c>
      <c r="H252" s="193"/>
      <c r="I252" s="61"/>
    </row>
    <row r="253" spans="1:9" ht="16.5" customHeight="1" x14ac:dyDescent="0.55000000000000004">
      <c r="A253" s="46">
        <v>193</v>
      </c>
      <c r="B253" s="59"/>
      <c r="C253" s="101"/>
      <c r="D253" s="102"/>
      <c r="E253" s="60"/>
      <c r="F253" s="104"/>
      <c r="G253" s="105" t="str">
        <f t="shared" si="11"/>
        <v/>
      </c>
      <c r="H253" s="193"/>
      <c r="I253" s="61"/>
    </row>
    <row r="254" spans="1:9" ht="16.5" customHeight="1" x14ac:dyDescent="0.55000000000000004">
      <c r="A254" s="46">
        <v>194</v>
      </c>
      <c r="B254" s="59"/>
      <c r="C254" s="101"/>
      <c r="D254" s="102"/>
      <c r="E254" s="60"/>
      <c r="F254" s="104"/>
      <c r="G254" s="105" t="str">
        <f t="shared" si="11"/>
        <v/>
      </c>
      <c r="H254" s="193"/>
      <c r="I254" s="61"/>
    </row>
    <row r="255" spans="1:9" ht="16.5" customHeight="1" x14ac:dyDescent="0.55000000000000004">
      <c r="A255" s="46">
        <v>195</v>
      </c>
      <c r="B255" s="59"/>
      <c r="C255" s="101"/>
      <c r="D255" s="102"/>
      <c r="E255" s="60"/>
      <c r="F255" s="104"/>
      <c r="G255" s="105" t="str">
        <f t="shared" si="11"/>
        <v/>
      </c>
      <c r="H255" s="193"/>
      <c r="I255" s="61"/>
    </row>
    <row r="256" spans="1:9" ht="16.5" customHeight="1" x14ac:dyDescent="0.55000000000000004">
      <c r="A256" s="46">
        <v>196</v>
      </c>
      <c r="B256" s="59"/>
      <c r="C256" s="101"/>
      <c r="D256" s="102"/>
      <c r="E256" s="60"/>
      <c r="F256" s="104"/>
      <c r="G256" s="105" t="str">
        <f t="shared" si="11"/>
        <v/>
      </c>
      <c r="H256" s="193"/>
      <c r="I256" s="61"/>
    </row>
    <row r="257" spans="1:9" ht="16.5" customHeight="1" x14ac:dyDescent="0.55000000000000004">
      <c r="A257" s="46">
        <v>197</v>
      </c>
      <c r="B257" s="59"/>
      <c r="C257" s="101"/>
      <c r="D257" s="102"/>
      <c r="E257" s="60"/>
      <c r="F257" s="104"/>
      <c r="G257" s="105" t="str">
        <f t="shared" si="11"/>
        <v/>
      </c>
      <c r="H257" s="193"/>
      <c r="I257" s="61"/>
    </row>
    <row r="258" spans="1:9" ht="16.5" customHeight="1" x14ac:dyDescent="0.55000000000000004">
      <c r="A258" s="46">
        <v>198</v>
      </c>
      <c r="B258" s="59"/>
      <c r="C258" s="101"/>
      <c r="D258" s="102"/>
      <c r="E258" s="60"/>
      <c r="F258" s="104"/>
      <c r="G258" s="105" t="str">
        <f t="shared" si="11"/>
        <v/>
      </c>
      <c r="H258" s="193"/>
      <c r="I258" s="61"/>
    </row>
    <row r="259" spans="1:9" ht="16.5" customHeight="1" x14ac:dyDescent="0.55000000000000004">
      <c r="A259" s="46">
        <v>199</v>
      </c>
      <c r="B259" s="59"/>
      <c r="C259" s="101"/>
      <c r="D259" s="102"/>
      <c r="E259" s="60"/>
      <c r="F259" s="104"/>
      <c r="G259" s="105" t="str">
        <f t="shared" si="11"/>
        <v/>
      </c>
      <c r="H259" s="193"/>
      <c r="I259" s="61"/>
    </row>
    <row r="260" spans="1:9" ht="16.5" customHeight="1" x14ac:dyDescent="0.55000000000000004">
      <c r="A260" s="46">
        <v>200</v>
      </c>
      <c r="B260" s="59"/>
      <c r="C260" s="101"/>
      <c r="D260" s="102"/>
      <c r="E260" s="60"/>
      <c r="F260" s="104"/>
      <c r="G260" s="105" t="str">
        <f t="shared" si="11"/>
        <v/>
      </c>
      <c r="H260" s="193"/>
      <c r="I260" s="61"/>
    </row>
    <row r="261" spans="1:9" ht="16.5" customHeight="1" x14ac:dyDescent="0.55000000000000004">
      <c r="A261" s="46">
        <v>201</v>
      </c>
      <c r="B261" s="59"/>
      <c r="C261" s="101"/>
      <c r="D261" s="102"/>
      <c r="E261" s="60"/>
      <c r="F261" s="104"/>
      <c r="G261" s="105" t="str">
        <f t="shared" si="11"/>
        <v/>
      </c>
      <c r="H261" s="193"/>
      <c r="I261" s="61"/>
    </row>
    <row r="262" spans="1:9" ht="16.5" customHeight="1" x14ac:dyDescent="0.55000000000000004">
      <c r="A262" s="46">
        <v>202</v>
      </c>
      <c r="B262" s="59"/>
      <c r="C262" s="101"/>
      <c r="D262" s="102"/>
      <c r="E262" s="60"/>
      <c r="F262" s="104"/>
      <c r="G262" s="105" t="str">
        <f t="shared" si="11"/>
        <v/>
      </c>
      <c r="H262" s="193"/>
      <c r="I262" s="61"/>
    </row>
    <row r="263" spans="1:9" ht="16.5" customHeight="1" x14ac:dyDescent="0.55000000000000004">
      <c r="A263" s="46">
        <v>203</v>
      </c>
      <c r="B263" s="59"/>
      <c r="C263" s="101"/>
      <c r="D263" s="102"/>
      <c r="E263" s="60"/>
      <c r="F263" s="104"/>
      <c r="G263" s="105" t="str">
        <f t="shared" si="11"/>
        <v/>
      </c>
      <c r="H263" s="193"/>
      <c r="I263" s="61"/>
    </row>
    <row r="264" spans="1:9" ht="16.5" customHeight="1" x14ac:dyDescent="0.55000000000000004">
      <c r="A264" s="46">
        <v>204</v>
      </c>
      <c r="B264" s="59"/>
      <c r="C264" s="101"/>
      <c r="D264" s="102"/>
      <c r="E264" s="60"/>
      <c r="F264" s="104"/>
      <c r="G264" s="105" t="str">
        <f t="shared" si="11"/>
        <v/>
      </c>
      <c r="H264" s="193"/>
      <c r="I264" s="61"/>
    </row>
    <row r="265" spans="1:9" ht="16.5" customHeight="1" x14ac:dyDescent="0.55000000000000004">
      <c r="A265" s="46">
        <v>205</v>
      </c>
      <c r="B265" s="59"/>
      <c r="C265" s="101"/>
      <c r="D265" s="102"/>
      <c r="E265" s="60"/>
      <c r="F265" s="104"/>
      <c r="G265" s="105" t="str">
        <f t="shared" si="11"/>
        <v/>
      </c>
      <c r="H265" s="193"/>
      <c r="I265" s="61"/>
    </row>
    <row r="266" spans="1:9" ht="16.5" customHeight="1" x14ac:dyDescent="0.55000000000000004">
      <c r="A266" s="46">
        <v>206</v>
      </c>
      <c r="B266" s="59"/>
      <c r="C266" s="101"/>
      <c r="D266" s="102"/>
      <c r="E266" s="60"/>
      <c r="F266" s="104"/>
      <c r="G266" s="105" t="str">
        <f t="shared" si="11"/>
        <v/>
      </c>
      <c r="H266" s="193"/>
      <c r="I266" s="61"/>
    </row>
    <row r="267" spans="1:9" ht="16.5" customHeight="1" x14ac:dyDescent="0.55000000000000004">
      <c r="A267" s="46">
        <v>207</v>
      </c>
      <c r="B267" s="59"/>
      <c r="C267" s="101"/>
      <c r="D267" s="102"/>
      <c r="E267" s="60"/>
      <c r="F267" s="104"/>
      <c r="G267" s="105" t="str">
        <f t="shared" si="11"/>
        <v/>
      </c>
      <c r="H267" s="193"/>
      <c r="I267" s="61"/>
    </row>
    <row r="268" spans="1:9" ht="16.5" customHeight="1" x14ac:dyDescent="0.55000000000000004">
      <c r="A268" s="46">
        <v>208</v>
      </c>
      <c r="B268" s="59"/>
      <c r="C268" s="101"/>
      <c r="D268" s="102"/>
      <c r="E268" s="60"/>
      <c r="F268" s="104"/>
      <c r="G268" s="105" t="str">
        <f>IF(D268*F268=0,"",ROUND(D268*F268,0))</f>
        <v/>
      </c>
      <c r="H268" s="193"/>
      <c r="I268" s="61"/>
    </row>
    <row r="269" spans="1:9" ht="16.5" customHeight="1" x14ac:dyDescent="0.55000000000000004">
      <c r="A269" s="46">
        <v>209</v>
      </c>
      <c r="B269" s="59"/>
      <c r="C269" s="101"/>
      <c r="D269" s="102"/>
      <c r="E269" s="60"/>
      <c r="F269" s="104"/>
      <c r="G269" s="105" t="str">
        <f t="shared" ref="G269:G270" si="12">IF(D269*F269=0,"",ROUND(D269*F269,0))</f>
        <v/>
      </c>
      <c r="H269" s="193"/>
      <c r="I269" s="61"/>
    </row>
    <row r="270" spans="1:9" ht="16.5" customHeight="1" thickBot="1" x14ac:dyDescent="0.6">
      <c r="A270" s="46">
        <v>210</v>
      </c>
      <c r="B270" s="59"/>
      <c r="C270" s="101"/>
      <c r="D270" s="102"/>
      <c r="E270" s="60"/>
      <c r="F270" s="104"/>
      <c r="G270" s="105" t="str">
        <f t="shared" si="12"/>
        <v/>
      </c>
      <c r="H270" s="193"/>
      <c r="I270" s="61"/>
    </row>
    <row r="271" spans="1:9" ht="22.5" customHeight="1" thickBot="1" x14ac:dyDescent="0.6">
      <c r="B271" s="397"/>
      <c r="C271" s="398"/>
      <c r="D271" s="62" t="s">
        <v>21</v>
      </c>
      <c r="E271" s="63" t="s">
        <v>21</v>
      </c>
      <c r="F271" s="64" t="s">
        <v>21</v>
      </c>
      <c r="G271" s="106">
        <f>SUMIF(B241:B270,"&lt;&gt;"&amp;"▲助成対象外",G241:G270)</f>
        <v>0</v>
      </c>
      <c r="H271" s="151"/>
      <c r="I271" s="65"/>
    </row>
    <row r="272" spans="1:9" ht="22.5" customHeight="1" thickTop="1" thickBot="1" x14ac:dyDescent="0.6">
      <c r="B272" s="399"/>
      <c r="C272" s="400"/>
      <c r="D272" s="66" t="s">
        <v>21</v>
      </c>
      <c r="E272" s="67" t="s">
        <v>21</v>
      </c>
      <c r="F272" s="68" t="s">
        <v>21</v>
      </c>
      <c r="G272" s="107">
        <f>SUMIF(B241:B270,"▲助成対象外",G241:G270)</f>
        <v>0</v>
      </c>
      <c r="H272" s="152"/>
      <c r="I272" s="69"/>
    </row>
    <row r="273" spans="1:11" ht="26" customHeight="1" thickBot="1" x14ac:dyDescent="0.6">
      <c r="B273" s="381" t="s">
        <v>198</v>
      </c>
      <c r="C273" s="382"/>
      <c r="D273" s="382"/>
      <c r="E273" s="383"/>
      <c r="F273" s="187" t="s">
        <v>197</v>
      </c>
      <c r="G273" s="194"/>
    </row>
    <row r="275" spans="1:11" ht="21" customHeight="1" x14ac:dyDescent="0.55000000000000004">
      <c r="B275" s="46" t="s">
        <v>144</v>
      </c>
      <c r="C275" s="386" t="s">
        <v>115</v>
      </c>
      <c r="D275" s="387"/>
      <c r="E275" s="387"/>
      <c r="F275" s="387"/>
      <c r="G275" s="379" t="s">
        <v>68</v>
      </c>
      <c r="H275" s="380"/>
      <c r="K275" s="54"/>
    </row>
    <row r="276" spans="1:11" ht="42" customHeight="1" x14ac:dyDescent="0.55000000000000004">
      <c r="B276" s="108" t="s">
        <v>139</v>
      </c>
      <c r="C276" s="392"/>
      <c r="D276" s="393"/>
      <c r="E276" s="393"/>
      <c r="F276" s="393"/>
      <c r="G276" s="393"/>
      <c r="H276" s="394"/>
    </row>
    <row r="277" spans="1:11" ht="20" customHeight="1" x14ac:dyDescent="0.55000000000000004">
      <c r="A277" s="58" t="s">
        <v>15</v>
      </c>
      <c r="B277" s="384" t="s">
        <v>71</v>
      </c>
      <c r="C277" s="384" t="s">
        <v>16</v>
      </c>
      <c r="D277" s="385" t="s">
        <v>6</v>
      </c>
      <c r="E277" s="384" t="s">
        <v>72</v>
      </c>
      <c r="F277" s="388" t="s">
        <v>17</v>
      </c>
      <c r="G277" s="388" t="s">
        <v>18</v>
      </c>
      <c r="H277" s="395" t="s">
        <v>169</v>
      </c>
      <c r="I277" s="384" t="s">
        <v>19</v>
      </c>
    </row>
    <row r="278" spans="1:11" ht="20" customHeight="1" x14ac:dyDescent="0.55000000000000004">
      <c r="A278" s="58" t="s">
        <v>20</v>
      </c>
      <c r="B278" s="384"/>
      <c r="C278" s="384"/>
      <c r="D278" s="385"/>
      <c r="E278" s="384"/>
      <c r="F278" s="389"/>
      <c r="G278" s="389"/>
      <c r="H278" s="396"/>
      <c r="I278" s="384"/>
    </row>
    <row r="279" spans="1:11" ht="16.5" customHeight="1" x14ac:dyDescent="0.55000000000000004">
      <c r="A279" s="46">
        <v>211</v>
      </c>
      <c r="B279" s="59"/>
      <c r="C279" s="101"/>
      <c r="D279" s="102"/>
      <c r="E279" s="60"/>
      <c r="F279" s="104"/>
      <c r="G279" s="105" t="str">
        <f>IF(D279*F279=0,"",ROUND(D279*F279,0))</f>
        <v/>
      </c>
      <c r="H279" s="193"/>
      <c r="I279" s="61"/>
    </row>
    <row r="280" spans="1:11" ht="16.5" customHeight="1" x14ac:dyDescent="0.55000000000000004">
      <c r="A280" s="46">
        <v>212</v>
      </c>
      <c r="B280" s="59"/>
      <c r="C280" s="101"/>
      <c r="D280" s="102"/>
      <c r="E280" s="60"/>
      <c r="F280" s="104"/>
      <c r="G280" s="105" t="str">
        <f t="shared" ref="G280:G305" si="13">IF(D280*F280=0,"",ROUND(D280*F280,0))</f>
        <v/>
      </c>
      <c r="H280" s="193"/>
      <c r="I280" s="61"/>
    </row>
    <row r="281" spans="1:11" ht="16.5" customHeight="1" x14ac:dyDescent="0.55000000000000004">
      <c r="A281" s="46">
        <v>213</v>
      </c>
      <c r="B281" s="59"/>
      <c r="C281" s="101"/>
      <c r="D281" s="102"/>
      <c r="E281" s="60"/>
      <c r="F281" s="104"/>
      <c r="G281" s="105" t="str">
        <f t="shared" si="13"/>
        <v/>
      </c>
      <c r="H281" s="193"/>
      <c r="I281" s="61"/>
    </row>
    <row r="282" spans="1:11" ht="16.5" customHeight="1" x14ac:dyDescent="0.55000000000000004">
      <c r="A282" s="46">
        <v>214</v>
      </c>
      <c r="B282" s="59"/>
      <c r="C282" s="101"/>
      <c r="D282" s="102"/>
      <c r="E282" s="60"/>
      <c r="F282" s="104"/>
      <c r="G282" s="105" t="str">
        <f t="shared" si="13"/>
        <v/>
      </c>
      <c r="H282" s="193"/>
      <c r="I282" s="61"/>
    </row>
    <row r="283" spans="1:11" ht="16.5" customHeight="1" x14ac:dyDescent="0.55000000000000004">
      <c r="A283" s="46">
        <v>215</v>
      </c>
      <c r="B283" s="59"/>
      <c r="C283" s="101"/>
      <c r="D283" s="102"/>
      <c r="E283" s="60"/>
      <c r="F283" s="104"/>
      <c r="G283" s="105" t="str">
        <f t="shared" si="13"/>
        <v/>
      </c>
      <c r="H283" s="193"/>
      <c r="I283" s="61"/>
    </row>
    <row r="284" spans="1:11" ht="16.5" customHeight="1" x14ac:dyDescent="0.55000000000000004">
      <c r="A284" s="46">
        <v>216</v>
      </c>
      <c r="B284" s="59"/>
      <c r="C284" s="101"/>
      <c r="D284" s="102"/>
      <c r="E284" s="60"/>
      <c r="F284" s="104"/>
      <c r="G284" s="105" t="str">
        <f t="shared" si="13"/>
        <v/>
      </c>
      <c r="H284" s="193"/>
      <c r="I284" s="61"/>
    </row>
    <row r="285" spans="1:11" ht="16.5" customHeight="1" x14ac:dyDescent="0.55000000000000004">
      <c r="A285" s="46">
        <v>217</v>
      </c>
      <c r="B285" s="59"/>
      <c r="C285" s="101"/>
      <c r="D285" s="102"/>
      <c r="E285" s="60"/>
      <c r="F285" s="104"/>
      <c r="G285" s="105" t="str">
        <f t="shared" si="13"/>
        <v/>
      </c>
      <c r="H285" s="193"/>
      <c r="I285" s="61"/>
    </row>
    <row r="286" spans="1:11" ht="16.5" customHeight="1" x14ac:dyDescent="0.55000000000000004">
      <c r="A286" s="46">
        <v>218</v>
      </c>
      <c r="B286" s="59"/>
      <c r="C286" s="101"/>
      <c r="D286" s="102"/>
      <c r="E286" s="60"/>
      <c r="F286" s="104"/>
      <c r="G286" s="105" t="str">
        <f t="shared" si="13"/>
        <v/>
      </c>
      <c r="H286" s="193"/>
      <c r="I286" s="61"/>
    </row>
    <row r="287" spans="1:11" ht="16.5" customHeight="1" x14ac:dyDescent="0.55000000000000004">
      <c r="A287" s="46">
        <v>219</v>
      </c>
      <c r="B287" s="59"/>
      <c r="C287" s="101"/>
      <c r="D287" s="102"/>
      <c r="E287" s="60"/>
      <c r="F287" s="104"/>
      <c r="G287" s="105" t="str">
        <f t="shared" si="13"/>
        <v/>
      </c>
      <c r="H287" s="193"/>
      <c r="I287" s="61"/>
    </row>
    <row r="288" spans="1:11" ht="16.5" customHeight="1" x14ac:dyDescent="0.55000000000000004">
      <c r="A288" s="46">
        <v>220</v>
      </c>
      <c r="B288" s="59"/>
      <c r="C288" s="101"/>
      <c r="D288" s="102"/>
      <c r="E288" s="60"/>
      <c r="F288" s="104"/>
      <c r="G288" s="105" t="str">
        <f t="shared" si="13"/>
        <v/>
      </c>
      <c r="H288" s="193"/>
      <c r="I288" s="61"/>
    </row>
    <row r="289" spans="1:9" ht="16.5" customHeight="1" x14ac:dyDescent="0.55000000000000004">
      <c r="A289" s="46">
        <v>221</v>
      </c>
      <c r="B289" s="59"/>
      <c r="C289" s="101"/>
      <c r="D289" s="102"/>
      <c r="E289" s="60"/>
      <c r="F289" s="104"/>
      <c r="G289" s="105" t="str">
        <f t="shared" si="13"/>
        <v/>
      </c>
      <c r="H289" s="193"/>
      <c r="I289" s="61"/>
    </row>
    <row r="290" spans="1:9" ht="16.5" customHeight="1" x14ac:dyDescent="0.55000000000000004">
      <c r="A290" s="46">
        <v>222</v>
      </c>
      <c r="B290" s="59"/>
      <c r="C290" s="101"/>
      <c r="D290" s="102"/>
      <c r="E290" s="60"/>
      <c r="F290" s="104"/>
      <c r="G290" s="105" t="str">
        <f t="shared" si="13"/>
        <v/>
      </c>
      <c r="H290" s="193"/>
      <c r="I290" s="61"/>
    </row>
    <row r="291" spans="1:9" ht="16.5" customHeight="1" x14ac:dyDescent="0.55000000000000004">
      <c r="A291" s="46">
        <v>223</v>
      </c>
      <c r="B291" s="59"/>
      <c r="C291" s="101"/>
      <c r="D291" s="102"/>
      <c r="E291" s="60"/>
      <c r="F291" s="104"/>
      <c r="G291" s="105" t="str">
        <f t="shared" si="13"/>
        <v/>
      </c>
      <c r="H291" s="193"/>
      <c r="I291" s="61"/>
    </row>
    <row r="292" spans="1:9" ht="16.5" customHeight="1" x14ac:dyDescent="0.55000000000000004">
      <c r="A292" s="46">
        <v>224</v>
      </c>
      <c r="B292" s="59"/>
      <c r="C292" s="101"/>
      <c r="D292" s="102"/>
      <c r="E292" s="60"/>
      <c r="F292" s="104"/>
      <c r="G292" s="105" t="str">
        <f t="shared" si="13"/>
        <v/>
      </c>
      <c r="H292" s="193"/>
      <c r="I292" s="61"/>
    </row>
    <row r="293" spans="1:9" ht="16.5" customHeight="1" x14ac:dyDescent="0.55000000000000004">
      <c r="A293" s="46">
        <v>225</v>
      </c>
      <c r="B293" s="59"/>
      <c r="C293" s="101"/>
      <c r="D293" s="102"/>
      <c r="E293" s="60"/>
      <c r="F293" s="104"/>
      <c r="G293" s="105" t="str">
        <f t="shared" si="13"/>
        <v/>
      </c>
      <c r="H293" s="193"/>
      <c r="I293" s="61"/>
    </row>
    <row r="294" spans="1:9" ht="16.5" customHeight="1" x14ac:dyDescent="0.55000000000000004">
      <c r="A294" s="46">
        <v>226</v>
      </c>
      <c r="B294" s="59"/>
      <c r="C294" s="101"/>
      <c r="D294" s="102"/>
      <c r="E294" s="60"/>
      <c r="F294" s="104"/>
      <c r="G294" s="105" t="str">
        <f t="shared" si="13"/>
        <v/>
      </c>
      <c r="H294" s="193"/>
      <c r="I294" s="61"/>
    </row>
    <row r="295" spans="1:9" ht="16.5" customHeight="1" x14ac:dyDescent="0.55000000000000004">
      <c r="A295" s="46">
        <v>227</v>
      </c>
      <c r="B295" s="59"/>
      <c r="C295" s="101"/>
      <c r="D295" s="102"/>
      <c r="E295" s="60"/>
      <c r="F295" s="104"/>
      <c r="G295" s="105" t="str">
        <f t="shared" si="13"/>
        <v/>
      </c>
      <c r="H295" s="193"/>
      <c r="I295" s="61"/>
    </row>
    <row r="296" spans="1:9" ht="16.5" customHeight="1" x14ac:dyDescent="0.55000000000000004">
      <c r="A296" s="46">
        <v>228</v>
      </c>
      <c r="B296" s="59"/>
      <c r="C296" s="101"/>
      <c r="D296" s="102"/>
      <c r="E296" s="60"/>
      <c r="F296" s="104"/>
      <c r="G296" s="105" t="str">
        <f t="shared" si="13"/>
        <v/>
      </c>
      <c r="H296" s="193"/>
      <c r="I296" s="61"/>
    </row>
    <row r="297" spans="1:9" ht="16.5" customHeight="1" x14ac:dyDescent="0.55000000000000004">
      <c r="A297" s="46">
        <v>229</v>
      </c>
      <c r="B297" s="59"/>
      <c r="C297" s="101"/>
      <c r="D297" s="102"/>
      <c r="E297" s="60"/>
      <c r="F297" s="104"/>
      <c r="G297" s="105" t="str">
        <f t="shared" si="13"/>
        <v/>
      </c>
      <c r="H297" s="193"/>
      <c r="I297" s="61"/>
    </row>
    <row r="298" spans="1:9" ht="16.5" customHeight="1" x14ac:dyDescent="0.55000000000000004">
      <c r="A298" s="46">
        <v>230</v>
      </c>
      <c r="B298" s="59"/>
      <c r="C298" s="101"/>
      <c r="D298" s="102"/>
      <c r="E298" s="60"/>
      <c r="F298" s="104"/>
      <c r="G298" s="105" t="str">
        <f t="shared" si="13"/>
        <v/>
      </c>
      <c r="H298" s="193"/>
      <c r="I298" s="61"/>
    </row>
    <row r="299" spans="1:9" ht="16.5" customHeight="1" x14ac:dyDescent="0.55000000000000004">
      <c r="A299" s="46">
        <v>231</v>
      </c>
      <c r="B299" s="59"/>
      <c r="C299" s="101"/>
      <c r="D299" s="102"/>
      <c r="E299" s="60"/>
      <c r="F299" s="104"/>
      <c r="G299" s="105" t="str">
        <f t="shared" si="13"/>
        <v/>
      </c>
      <c r="H299" s="193"/>
      <c r="I299" s="61"/>
    </row>
    <row r="300" spans="1:9" ht="16.5" customHeight="1" x14ac:dyDescent="0.55000000000000004">
      <c r="A300" s="46">
        <v>232</v>
      </c>
      <c r="B300" s="59"/>
      <c r="C300" s="101"/>
      <c r="D300" s="102"/>
      <c r="E300" s="60"/>
      <c r="F300" s="104"/>
      <c r="G300" s="105" t="str">
        <f t="shared" si="13"/>
        <v/>
      </c>
      <c r="H300" s="193"/>
      <c r="I300" s="61"/>
    </row>
    <row r="301" spans="1:9" ht="16.5" customHeight="1" x14ac:dyDescent="0.55000000000000004">
      <c r="A301" s="46">
        <v>233</v>
      </c>
      <c r="B301" s="59"/>
      <c r="C301" s="101"/>
      <c r="D301" s="102"/>
      <c r="E301" s="60"/>
      <c r="F301" s="104"/>
      <c r="G301" s="105" t="str">
        <f t="shared" si="13"/>
        <v/>
      </c>
      <c r="H301" s="193"/>
      <c r="I301" s="61"/>
    </row>
    <row r="302" spans="1:9" ht="16.5" customHeight="1" x14ac:dyDescent="0.55000000000000004">
      <c r="A302" s="46">
        <v>234</v>
      </c>
      <c r="B302" s="59"/>
      <c r="C302" s="101"/>
      <c r="D302" s="102"/>
      <c r="E302" s="60"/>
      <c r="F302" s="104"/>
      <c r="G302" s="105" t="str">
        <f t="shared" si="13"/>
        <v/>
      </c>
      <c r="H302" s="193"/>
      <c r="I302" s="61"/>
    </row>
    <row r="303" spans="1:9" ht="16.5" customHeight="1" x14ac:dyDescent="0.55000000000000004">
      <c r="A303" s="46">
        <v>235</v>
      </c>
      <c r="B303" s="59"/>
      <c r="C303" s="101"/>
      <c r="D303" s="102"/>
      <c r="E303" s="60"/>
      <c r="F303" s="104"/>
      <c r="G303" s="105" t="str">
        <f t="shared" si="13"/>
        <v/>
      </c>
      <c r="H303" s="193"/>
      <c r="I303" s="61"/>
    </row>
    <row r="304" spans="1:9" ht="16.5" customHeight="1" x14ac:dyDescent="0.55000000000000004">
      <c r="A304" s="46">
        <v>236</v>
      </c>
      <c r="B304" s="59"/>
      <c r="C304" s="101"/>
      <c r="D304" s="102"/>
      <c r="E304" s="60"/>
      <c r="F304" s="104"/>
      <c r="G304" s="105" t="str">
        <f t="shared" si="13"/>
        <v/>
      </c>
      <c r="H304" s="193"/>
      <c r="I304" s="61"/>
    </row>
    <row r="305" spans="1:11" ht="16.5" customHeight="1" x14ac:dyDescent="0.55000000000000004">
      <c r="A305" s="46">
        <v>237</v>
      </c>
      <c r="B305" s="59"/>
      <c r="C305" s="101"/>
      <c r="D305" s="102"/>
      <c r="E305" s="60"/>
      <c r="F305" s="104"/>
      <c r="G305" s="105" t="str">
        <f t="shared" si="13"/>
        <v/>
      </c>
      <c r="H305" s="193"/>
      <c r="I305" s="61"/>
    </row>
    <row r="306" spans="1:11" ht="16.5" customHeight="1" x14ac:dyDescent="0.55000000000000004">
      <c r="A306" s="46">
        <v>238</v>
      </c>
      <c r="B306" s="59"/>
      <c r="C306" s="101"/>
      <c r="D306" s="102"/>
      <c r="E306" s="60"/>
      <c r="F306" s="104"/>
      <c r="G306" s="105" t="str">
        <f>IF(D306*F306=0,"",ROUND(D306*F306,0))</f>
        <v/>
      </c>
      <c r="H306" s="193"/>
      <c r="I306" s="61"/>
    </row>
    <row r="307" spans="1:11" ht="16.5" customHeight="1" x14ac:dyDescent="0.55000000000000004">
      <c r="A307" s="46">
        <v>239</v>
      </c>
      <c r="B307" s="59"/>
      <c r="C307" s="101"/>
      <c r="D307" s="102"/>
      <c r="E307" s="60"/>
      <c r="F307" s="104"/>
      <c r="G307" s="105" t="str">
        <f t="shared" ref="G307:G308" si="14">IF(D307*F307=0,"",ROUND(D307*F307,0))</f>
        <v/>
      </c>
      <c r="H307" s="193"/>
      <c r="I307" s="61"/>
    </row>
    <row r="308" spans="1:11" ht="16.5" customHeight="1" thickBot="1" x14ac:dyDescent="0.6">
      <c r="A308" s="46">
        <v>240</v>
      </c>
      <c r="B308" s="59"/>
      <c r="C308" s="101"/>
      <c r="D308" s="102"/>
      <c r="E308" s="60"/>
      <c r="F308" s="104"/>
      <c r="G308" s="105" t="str">
        <f t="shared" si="14"/>
        <v/>
      </c>
      <c r="H308" s="193"/>
      <c r="I308" s="61"/>
    </row>
    <row r="309" spans="1:11" ht="22.5" customHeight="1" thickBot="1" x14ac:dyDescent="0.6">
      <c r="B309" s="397"/>
      <c r="C309" s="398"/>
      <c r="D309" s="62" t="s">
        <v>21</v>
      </c>
      <c r="E309" s="63" t="s">
        <v>21</v>
      </c>
      <c r="F309" s="64" t="s">
        <v>21</v>
      </c>
      <c r="G309" s="106">
        <f>SUMIF(B279:B308,"&lt;&gt;"&amp;"▲助成対象外",G279:G308)</f>
        <v>0</v>
      </c>
      <c r="H309" s="151"/>
      <c r="I309" s="65"/>
    </row>
    <row r="310" spans="1:11" ht="22.5" customHeight="1" thickTop="1" thickBot="1" x14ac:dyDescent="0.6">
      <c r="B310" s="399"/>
      <c r="C310" s="400"/>
      <c r="D310" s="66" t="s">
        <v>21</v>
      </c>
      <c r="E310" s="67" t="s">
        <v>21</v>
      </c>
      <c r="F310" s="68" t="s">
        <v>21</v>
      </c>
      <c r="G310" s="107">
        <f>SUMIF(B279:B308,"▲助成対象外",G279:G308)</f>
        <v>0</v>
      </c>
      <c r="H310" s="152"/>
      <c r="I310" s="69"/>
    </row>
    <row r="311" spans="1:11" ht="25" customHeight="1" thickBot="1" x14ac:dyDescent="0.6">
      <c r="B311" s="381" t="s">
        <v>198</v>
      </c>
      <c r="C311" s="382"/>
      <c r="D311" s="382"/>
      <c r="E311" s="383"/>
      <c r="F311" s="187" t="s">
        <v>197</v>
      </c>
      <c r="G311" s="194"/>
    </row>
    <row r="313" spans="1:11" ht="21" customHeight="1" x14ac:dyDescent="0.55000000000000004">
      <c r="B313" s="46" t="s">
        <v>145</v>
      </c>
      <c r="C313" s="386" t="s">
        <v>115</v>
      </c>
      <c r="D313" s="387"/>
      <c r="E313" s="387"/>
      <c r="F313" s="387"/>
      <c r="G313" s="379" t="s">
        <v>69</v>
      </c>
      <c r="H313" s="380"/>
      <c r="K313" s="54"/>
    </row>
    <row r="314" spans="1:11" ht="42" customHeight="1" x14ac:dyDescent="0.55000000000000004">
      <c r="B314" s="108" t="s">
        <v>139</v>
      </c>
      <c r="C314" s="392"/>
      <c r="D314" s="393"/>
      <c r="E314" s="393"/>
      <c r="F314" s="393"/>
      <c r="G314" s="393"/>
      <c r="H314" s="394"/>
    </row>
    <row r="315" spans="1:11" ht="20.5" customHeight="1" x14ac:dyDescent="0.55000000000000004">
      <c r="A315" s="58" t="s">
        <v>15</v>
      </c>
      <c r="B315" s="384" t="s">
        <v>71</v>
      </c>
      <c r="C315" s="384" t="s">
        <v>16</v>
      </c>
      <c r="D315" s="385" t="s">
        <v>6</v>
      </c>
      <c r="E315" s="384" t="s">
        <v>72</v>
      </c>
      <c r="F315" s="388" t="s">
        <v>17</v>
      </c>
      <c r="G315" s="388" t="s">
        <v>18</v>
      </c>
      <c r="H315" s="395" t="s">
        <v>169</v>
      </c>
      <c r="I315" s="384" t="s">
        <v>19</v>
      </c>
    </row>
    <row r="316" spans="1:11" ht="20.5" customHeight="1" x14ac:dyDescent="0.55000000000000004">
      <c r="A316" s="58" t="s">
        <v>20</v>
      </c>
      <c r="B316" s="384"/>
      <c r="C316" s="384"/>
      <c r="D316" s="385"/>
      <c r="E316" s="384"/>
      <c r="F316" s="389"/>
      <c r="G316" s="389"/>
      <c r="H316" s="396"/>
      <c r="I316" s="384"/>
    </row>
    <row r="317" spans="1:11" ht="16.5" customHeight="1" x14ac:dyDescent="0.55000000000000004">
      <c r="A317" s="46">
        <v>241</v>
      </c>
      <c r="B317" s="59"/>
      <c r="C317" s="101"/>
      <c r="D317" s="102"/>
      <c r="E317" s="60"/>
      <c r="F317" s="104"/>
      <c r="G317" s="105" t="str">
        <f>IF(D317*F317=0,"",ROUND(D317*F317,0))</f>
        <v/>
      </c>
      <c r="H317" s="193"/>
      <c r="I317" s="61"/>
    </row>
    <row r="318" spans="1:11" ht="16.5" customHeight="1" x14ac:dyDescent="0.55000000000000004">
      <c r="A318" s="46">
        <v>242</v>
      </c>
      <c r="B318" s="59"/>
      <c r="C318" s="101"/>
      <c r="D318" s="102"/>
      <c r="E318" s="60"/>
      <c r="F318" s="104"/>
      <c r="G318" s="105" t="str">
        <f t="shared" ref="G318:G343" si="15">IF(D318*F318=0,"",ROUND(D318*F318,0))</f>
        <v/>
      </c>
      <c r="H318" s="193"/>
      <c r="I318" s="61"/>
    </row>
    <row r="319" spans="1:11" ht="16.5" customHeight="1" x14ac:dyDescent="0.55000000000000004">
      <c r="A319" s="46">
        <v>243</v>
      </c>
      <c r="B319" s="59"/>
      <c r="C319" s="101"/>
      <c r="D319" s="102"/>
      <c r="E319" s="60"/>
      <c r="F319" s="104"/>
      <c r="G319" s="105" t="str">
        <f t="shared" si="15"/>
        <v/>
      </c>
      <c r="H319" s="193"/>
      <c r="I319" s="61"/>
    </row>
    <row r="320" spans="1:11" ht="16.5" customHeight="1" x14ac:dyDescent="0.55000000000000004">
      <c r="A320" s="46">
        <v>244</v>
      </c>
      <c r="B320" s="59"/>
      <c r="C320" s="101"/>
      <c r="D320" s="102"/>
      <c r="E320" s="60"/>
      <c r="F320" s="104"/>
      <c r="G320" s="105" t="str">
        <f t="shared" si="15"/>
        <v/>
      </c>
      <c r="H320" s="193"/>
      <c r="I320" s="61"/>
    </row>
    <row r="321" spans="1:9" ht="16.5" customHeight="1" x14ac:dyDescent="0.55000000000000004">
      <c r="A321" s="46">
        <v>245</v>
      </c>
      <c r="B321" s="59"/>
      <c r="C321" s="101"/>
      <c r="D321" s="102"/>
      <c r="E321" s="60"/>
      <c r="F321" s="104"/>
      <c r="G321" s="105" t="str">
        <f t="shared" si="15"/>
        <v/>
      </c>
      <c r="H321" s="193"/>
      <c r="I321" s="61"/>
    </row>
    <row r="322" spans="1:9" ht="16.5" customHeight="1" x14ac:dyDescent="0.55000000000000004">
      <c r="A322" s="46">
        <v>246</v>
      </c>
      <c r="B322" s="59"/>
      <c r="C322" s="101"/>
      <c r="D322" s="102"/>
      <c r="E322" s="60"/>
      <c r="F322" s="104"/>
      <c r="G322" s="105" t="str">
        <f t="shared" si="15"/>
        <v/>
      </c>
      <c r="H322" s="193"/>
      <c r="I322" s="61"/>
    </row>
    <row r="323" spans="1:9" ht="16.5" customHeight="1" x14ac:dyDescent="0.55000000000000004">
      <c r="A323" s="46">
        <v>247</v>
      </c>
      <c r="B323" s="59"/>
      <c r="C323" s="101"/>
      <c r="D323" s="102"/>
      <c r="E323" s="60"/>
      <c r="F323" s="104"/>
      <c r="G323" s="105" t="str">
        <f t="shared" si="15"/>
        <v/>
      </c>
      <c r="H323" s="193"/>
      <c r="I323" s="61"/>
    </row>
    <row r="324" spans="1:9" ht="16.5" customHeight="1" x14ac:dyDescent="0.55000000000000004">
      <c r="A324" s="46">
        <v>248</v>
      </c>
      <c r="B324" s="59"/>
      <c r="C324" s="101"/>
      <c r="D324" s="102"/>
      <c r="E324" s="60"/>
      <c r="F324" s="104"/>
      <c r="G324" s="105" t="str">
        <f t="shared" si="15"/>
        <v/>
      </c>
      <c r="H324" s="193"/>
      <c r="I324" s="61"/>
    </row>
    <row r="325" spans="1:9" ht="16.5" customHeight="1" x14ac:dyDescent="0.55000000000000004">
      <c r="A325" s="46">
        <v>249</v>
      </c>
      <c r="B325" s="59"/>
      <c r="C325" s="101"/>
      <c r="D325" s="102"/>
      <c r="E325" s="60"/>
      <c r="F325" s="104"/>
      <c r="G325" s="105" t="str">
        <f t="shared" si="15"/>
        <v/>
      </c>
      <c r="H325" s="193"/>
      <c r="I325" s="61"/>
    </row>
    <row r="326" spans="1:9" ht="16.5" customHeight="1" x14ac:dyDescent="0.55000000000000004">
      <c r="A326" s="46">
        <v>250</v>
      </c>
      <c r="B326" s="59"/>
      <c r="C326" s="101"/>
      <c r="D326" s="102"/>
      <c r="E326" s="60"/>
      <c r="F326" s="104"/>
      <c r="G326" s="105" t="str">
        <f t="shared" si="15"/>
        <v/>
      </c>
      <c r="H326" s="193"/>
      <c r="I326" s="61"/>
    </row>
    <row r="327" spans="1:9" ht="16.5" customHeight="1" x14ac:dyDescent="0.55000000000000004">
      <c r="A327" s="46">
        <v>251</v>
      </c>
      <c r="B327" s="59"/>
      <c r="C327" s="101"/>
      <c r="D327" s="102"/>
      <c r="E327" s="60"/>
      <c r="F327" s="104"/>
      <c r="G327" s="105" t="str">
        <f t="shared" si="15"/>
        <v/>
      </c>
      <c r="H327" s="193"/>
      <c r="I327" s="61"/>
    </row>
    <row r="328" spans="1:9" ht="16.5" customHeight="1" x14ac:dyDescent="0.55000000000000004">
      <c r="A328" s="46">
        <v>252</v>
      </c>
      <c r="B328" s="59"/>
      <c r="C328" s="101"/>
      <c r="D328" s="102"/>
      <c r="E328" s="60"/>
      <c r="F328" s="104"/>
      <c r="G328" s="105" t="str">
        <f t="shared" si="15"/>
        <v/>
      </c>
      <c r="H328" s="193"/>
      <c r="I328" s="61"/>
    </row>
    <row r="329" spans="1:9" ht="16.5" customHeight="1" x14ac:dyDescent="0.55000000000000004">
      <c r="A329" s="46">
        <v>253</v>
      </c>
      <c r="B329" s="59"/>
      <c r="C329" s="101"/>
      <c r="D329" s="102"/>
      <c r="E329" s="60"/>
      <c r="F329" s="104"/>
      <c r="G329" s="105" t="str">
        <f t="shared" si="15"/>
        <v/>
      </c>
      <c r="H329" s="193"/>
      <c r="I329" s="61"/>
    </row>
    <row r="330" spans="1:9" ht="16.5" customHeight="1" x14ac:dyDescent="0.55000000000000004">
      <c r="A330" s="46">
        <v>254</v>
      </c>
      <c r="B330" s="59"/>
      <c r="C330" s="101"/>
      <c r="D330" s="102"/>
      <c r="E330" s="60"/>
      <c r="F330" s="104"/>
      <c r="G330" s="105" t="str">
        <f t="shared" si="15"/>
        <v/>
      </c>
      <c r="H330" s="193"/>
      <c r="I330" s="61"/>
    </row>
    <row r="331" spans="1:9" ht="16.5" customHeight="1" x14ac:dyDescent="0.55000000000000004">
      <c r="A331" s="46">
        <v>255</v>
      </c>
      <c r="B331" s="59"/>
      <c r="C331" s="101"/>
      <c r="D331" s="102"/>
      <c r="E331" s="60"/>
      <c r="F331" s="104"/>
      <c r="G331" s="105" t="str">
        <f t="shared" si="15"/>
        <v/>
      </c>
      <c r="H331" s="193"/>
      <c r="I331" s="61"/>
    </row>
    <row r="332" spans="1:9" ht="16.5" customHeight="1" x14ac:dyDescent="0.55000000000000004">
      <c r="A332" s="46">
        <v>256</v>
      </c>
      <c r="B332" s="59"/>
      <c r="C332" s="101"/>
      <c r="D332" s="102"/>
      <c r="E332" s="60"/>
      <c r="F332" s="104"/>
      <c r="G332" s="105" t="str">
        <f t="shared" si="15"/>
        <v/>
      </c>
      <c r="H332" s="193"/>
      <c r="I332" s="61"/>
    </row>
    <row r="333" spans="1:9" ht="16.5" customHeight="1" x14ac:dyDescent="0.55000000000000004">
      <c r="A333" s="46">
        <v>257</v>
      </c>
      <c r="B333" s="59"/>
      <c r="C333" s="101"/>
      <c r="D333" s="102"/>
      <c r="E333" s="60"/>
      <c r="F333" s="104"/>
      <c r="G333" s="105" t="str">
        <f t="shared" si="15"/>
        <v/>
      </c>
      <c r="H333" s="193"/>
      <c r="I333" s="61"/>
    </row>
    <row r="334" spans="1:9" ht="16.5" customHeight="1" x14ac:dyDescent="0.55000000000000004">
      <c r="A334" s="46">
        <v>258</v>
      </c>
      <c r="B334" s="59"/>
      <c r="C334" s="101"/>
      <c r="D334" s="102"/>
      <c r="E334" s="60"/>
      <c r="F334" s="104"/>
      <c r="G334" s="105" t="str">
        <f t="shared" si="15"/>
        <v/>
      </c>
      <c r="H334" s="193"/>
      <c r="I334" s="61"/>
    </row>
    <row r="335" spans="1:9" ht="16.5" customHeight="1" x14ac:dyDescent="0.55000000000000004">
      <c r="A335" s="46">
        <v>259</v>
      </c>
      <c r="B335" s="59"/>
      <c r="C335" s="101"/>
      <c r="D335" s="102"/>
      <c r="E335" s="60"/>
      <c r="F335" s="104"/>
      <c r="G335" s="105" t="str">
        <f t="shared" si="15"/>
        <v/>
      </c>
      <c r="H335" s="193"/>
      <c r="I335" s="61"/>
    </row>
    <row r="336" spans="1:9" ht="16.5" customHeight="1" x14ac:dyDescent="0.55000000000000004">
      <c r="A336" s="46">
        <v>260</v>
      </c>
      <c r="B336" s="59"/>
      <c r="C336" s="101"/>
      <c r="D336" s="102"/>
      <c r="E336" s="60"/>
      <c r="F336" s="104"/>
      <c r="G336" s="105" t="str">
        <f t="shared" si="15"/>
        <v/>
      </c>
      <c r="H336" s="193"/>
      <c r="I336" s="61"/>
    </row>
    <row r="337" spans="1:11" ht="16.5" customHeight="1" x14ac:dyDescent="0.55000000000000004">
      <c r="A337" s="46">
        <v>261</v>
      </c>
      <c r="B337" s="59"/>
      <c r="C337" s="101"/>
      <c r="D337" s="102"/>
      <c r="E337" s="60"/>
      <c r="F337" s="104"/>
      <c r="G337" s="105" t="str">
        <f t="shared" si="15"/>
        <v/>
      </c>
      <c r="H337" s="193"/>
      <c r="I337" s="61"/>
    </row>
    <row r="338" spans="1:11" ht="16.5" customHeight="1" x14ac:dyDescent="0.55000000000000004">
      <c r="A338" s="46">
        <v>262</v>
      </c>
      <c r="B338" s="59"/>
      <c r="C338" s="101"/>
      <c r="D338" s="102"/>
      <c r="E338" s="60"/>
      <c r="F338" s="104"/>
      <c r="G338" s="105" t="str">
        <f t="shared" si="15"/>
        <v/>
      </c>
      <c r="H338" s="193"/>
      <c r="I338" s="61"/>
    </row>
    <row r="339" spans="1:11" ht="16.5" customHeight="1" x14ac:dyDescent="0.55000000000000004">
      <c r="A339" s="46">
        <v>263</v>
      </c>
      <c r="B339" s="59"/>
      <c r="C339" s="101"/>
      <c r="D339" s="102"/>
      <c r="E339" s="60"/>
      <c r="F339" s="104"/>
      <c r="G339" s="105" t="str">
        <f t="shared" si="15"/>
        <v/>
      </c>
      <c r="H339" s="193"/>
      <c r="I339" s="61"/>
    </row>
    <row r="340" spans="1:11" ht="16.5" customHeight="1" x14ac:dyDescent="0.55000000000000004">
      <c r="A340" s="46">
        <v>264</v>
      </c>
      <c r="B340" s="59"/>
      <c r="C340" s="101"/>
      <c r="D340" s="102"/>
      <c r="E340" s="60"/>
      <c r="F340" s="104"/>
      <c r="G340" s="105" t="str">
        <f t="shared" si="15"/>
        <v/>
      </c>
      <c r="H340" s="193"/>
      <c r="I340" s="61"/>
    </row>
    <row r="341" spans="1:11" ht="16.5" customHeight="1" x14ac:dyDescent="0.55000000000000004">
      <c r="A341" s="46">
        <v>265</v>
      </c>
      <c r="B341" s="59"/>
      <c r="C341" s="101"/>
      <c r="D341" s="102"/>
      <c r="E341" s="60"/>
      <c r="F341" s="104"/>
      <c r="G341" s="105" t="str">
        <f t="shared" si="15"/>
        <v/>
      </c>
      <c r="H341" s="193"/>
      <c r="I341" s="61"/>
    </row>
    <row r="342" spans="1:11" ht="16.5" customHeight="1" x14ac:dyDescent="0.55000000000000004">
      <c r="A342" s="46">
        <v>266</v>
      </c>
      <c r="B342" s="59"/>
      <c r="C342" s="101"/>
      <c r="D342" s="102"/>
      <c r="E342" s="60"/>
      <c r="F342" s="104"/>
      <c r="G342" s="105" t="str">
        <f t="shared" si="15"/>
        <v/>
      </c>
      <c r="H342" s="193"/>
      <c r="I342" s="61"/>
    </row>
    <row r="343" spans="1:11" ht="16.5" customHeight="1" x14ac:dyDescent="0.55000000000000004">
      <c r="A343" s="46">
        <v>267</v>
      </c>
      <c r="B343" s="59"/>
      <c r="C343" s="101"/>
      <c r="D343" s="102"/>
      <c r="E343" s="60"/>
      <c r="F343" s="104"/>
      <c r="G343" s="105" t="str">
        <f t="shared" si="15"/>
        <v/>
      </c>
      <c r="H343" s="193"/>
      <c r="I343" s="61"/>
    </row>
    <row r="344" spans="1:11" ht="16.5" customHeight="1" x14ac:dyDescent="0.55000000000000004">
      <c r="A344" s="46">
        <v>268</v>
      </c>
      <c r="B344" s="59"/>
      <c r="C344" s="101"/>
      <c r="D344" s="102"/>
      <c r="E344" s="60"/>
      <c r="F344" s="104"/>
      <c r="G344" s="105" t="str">
        <f>IF(D344*F344=0,"",ROUND(D344*F344,0))</f>
        <v/>
      </c>
      <c r="H344" s="193"/>
      <c r="I344" s="61"/>
    </row>
    <row r="345" spans="1:11" ht="16.5" customHeight="1" x14ac:dyDescent="0.55000000000000004">
      <c r="A345" s="46">
        <v>269</v>
      </c>
      <c r="B345" s="59"/>
      <c r="C345" s="101"/>
      <c r="D345" s="102"/>
      <c r="E345" s="60"/>
      <c r="F345" s="104"/>
      <c r="G345" s="105" t="str">
        <f t="shared" ref="G345:G346" si="16">IF(D345*F345=0,"",ROUND(D345*F345,0))</f>
        <v/>
      </c>
      <c r="H345" s="193"/>
      <c r="I345" s="61"/>
    </row>
    <row r="346" spans="1:11" ht="16.5" customHeight="1" thickBot="1" x14ac:dyDescent="0.6">
      <c r="A346" s="46">
        <v>270</v>
      </c>
      <c r="B346" s="59"/>
      <c r="C346" s="101"/>
      <c r="D346" s="102"/>
      <c r="E346" s="60"/>
      <c r="F346" s="104"/>
      <c r="G346" s="105" t="str">
        <f t="shared" si="16"/>
        <v/>
      </c>
      <c r="H346" s="193"/>
      <c r="I346" s="61"/>
    </row>
    <row r="347" spans="1:11" ht="22.5" customHeight="1" thickBot="1" x14ac:dyDescent="0.6">
      <c r="B347" s="397"/>
      <c r="C347" s="398"/>
      <c r="D347" s="62" t="s">
        <v>21</v>
      </c>
      <c r="E347" s="63" t="s">
        <v>21</v>
      </c>
      <c r="F347" s="64" t="s">
        <v>21</v>
      </c>
      <c r="G347" s="106">
        <f>SUMIF(B317:B346,"&lt;&gt;"&amp;"▲助成対象外",G317:G346)</f>
        <v>0</v>
      </c>
      <c r="H347" s="151"/>
      <c r="I347" s="65"/>
    </row>
    <row r="348" spans="1:11" ht="22.5" customHeight="1" thickTop="1" thickBot="1" x14ac:dyDescent="0.6">
      <c r="B348" s="399"/>
      <c r="C348" s="400"/>
      <c r="D348" s="66" t="s">
        <v>21</v>
      </c>
      <c r="E348" s="67" t="s">
        <v>21</v>
      </c>
      <c r="F348" s="68" t="s">
        <v>21</v>
      </c>
      <c r="G348" s="107">
        <f>SUMIF(B317:B346,"▲助成対象外",G317:G346)</f>
        <v>0</v>
      </c>
      <c r="H348" s="152"/>
      <c r="I348" s="69"/>
    </row>
    <row r="349" spans="1:11" ht="23.5" customHeight="1" thickBot="1" x14ac:dyDescent="0.6">
      <c r="B349" s="381" t="s">
        <v>198</v>
      </c>
      <c r="C349" s="382"/>
      <c r="D349" s="382"/>
      <c r="E349" s="383"/>
      <c r="F349" s="187" t="s">
        <v>197</v>
      </c>
      <c r="G349" s="194"/>
    </row>
    <row r="351" spans="1:11" ht="21" customHeight="1" x14ac:dyDescent="0.55000000000000004">
      <c r="B351" s="46" t="s">
        <v>146</v>
      </c>
      <c r="C351" s="386" t="s">
        <v>115</v>
      </c>
      <c r="D351" s="387"/>
      <c r="E351" s="387"/>
      <c r="F351" s="387"/>
      <c r="G351" s="379" t="s">
        <v>70</v>
      </c>
      <c r="H351" s="380"/>
      <c r="K351" s="54"/>
    </row>
    <row r="352" spans="1:11" ht="42" customHeight="1" x14ac:dyDescent="0.55000000000000004">
      <c r="B352" s="108" t="s">
        <v>139</v>
      </c>
      <c r="C352" s="392"/>
      <c r="D352" s="393"/>
      <c r="E352" s="393"/>
      <c r="F352" s="393"/>
      <c r="G352" s="393"/>
      <c r="H352" s="394"/>
    </row>
    <row r="353" spans="1:9" ht="20.5" customHeight="1" x14ac:dyDescent="0.55000000000000004">
      <c r="A353" s="58" t="s">
        <v>15</v>
      </c>
      <c r="B353" s="384" t="s">
        <v>71</v>
      </c>
      <c r="C353" s="384" t="s">
        <v>16</v>
      </c>
      <c r="D353" s="385" t="s">
        <v>6</v>
      </c>
      <c r="E353" s="384" t="s">
        <v>72</v>
      </c>
      <c r="F353" s="388" t="s">
        <v>17</v>
      </c>
      <c r="G353" s="388" t="s">
        <v>18</v>
      </c>
      <c r="H353" s="395" t="s">
        <v>169</v>
      </c>
      <c r="I353" s="384" t="s">
        <v>19</v>
      </c>
    </row>
    <row r="354" spans="1:9" ht="20.5" customHeight="1" x14ac:dyDescent="0.55000000000000004">
      <c r="A354" s="58" t="s">
        <v>20</v>
      </c>
      <c r="B354" s="384"/>
      <c r="C354" s="384"/>
      <c r="D354" s="385"/>
      <c r="E354" s="384"/>
      <c r="F354" s="389"/>
      <c r="G354" s="389"/>
      <c r="H354" s="396"/>
      <c r="I354" s="384"/>
    </row>
    <row r="355" spans="1:9" ht="16.5" customHeight="1" x14ac:dyDescent="0.55000000000000004">
      <c r="A355" s="46">
        <v>271</v>
      </c>
      <c r="B355" s="59"/>
      <c r="C355" s="101"/>
      <c r="D355" s="102"/>
      <c r="E355" s="60"/>
      <c r="F355" s="104"/>
      <c r="G355" s="105" t="str">
        <f>IF(D355*F355=0,"",ROUND(D355*F355,0))</f>
        <v/>
      </c>
      <c r="H355" s="193"/>
      <c r="I355" s="61"/>
    </row>
    <row r="356" spans="1:9" ht="16.5" customHeight="1" x14ac:dyDescent="0.55000000000000004">
      <c r="A356" s="46">
        <v>272</v>
      </c>
      <c r="B356" s="59"/>
      <c r="C356" s="101"/>
      <c r="D356" s="102"/>
      <c r="E356" s="60"/>
      <c r="F356" s="104"/>
      <c r="G356" s="105" t="str">
        <f t="shared" ref="G356:G381" si="17">IF(D356*F356=0,"",ROUND(D356*F356,0))</f>
        <v/>
      </c>
      <c r="H356" s="193"/>
      <c r="I356" s="61"/>
    </row>
    <row r="357" spans="1:9" ht="16.5" customHeight="1" x14ac:dyDescent="0.55000000000000004">
      <c r="A357" s="46">
        <v>273</v>
      </c>
      <c r="B357" s="59"/>
      <c r="C357" s="101"/>
      <c r="D357" s="102"/>
      <c r="E357" s="60"/>
      <c r="F357" s="104"/>
      <c r="G357" s="105" t="str">
        <f t="shared" si="17"/>
        <v/>
      </c>
      <c r="H357" s="193"/>
      <c r="I357" s="61"/>
    </row>
    <row r="358" spans="1:9" ht="16.5" customHeight="1" x14ac:dyDescent="0.55000000000000004">
      <c r="A358" s="46">
        <v>274</v>
      </c>
      <c r="B358" s="59"/>
      <c r="C358" s="101"/>
      <c r="D358" s="102"/>
      <c r="E358" s="60"/>
      <c r="F358" s="104"/>
      <c r="G358" s="105" t="str">
        <f t="shared" si="17"/>
        <v/>
      </c>
      <c r="H358" s="193"/>
      <c r="I358" s="61"/>
    </row>
    <row r="359" spans="1:9" ht="16.5" customHeight="1" x14ac:dyDescent="0.55000000000000004">
      <c r="A359" s="46">
        <v>275</v>
      </c>
      <c r="B359" s="59"/>
      <c r="C359" s="101"/>
      <c r="D359" s="102"/>
      <c r="E359" s="60"/>
      <c r="F359" s="104"/>
      <c r="G359" s="105" t="str">
        <f t="shared" si="17"/>
        <v/>
      </c>
      <c r="H359" s="193"/>
      <c r="I359" s="61"/>
    </row>
    <row r="360" spans="1:9" ht="16.5" customHeight="1" x14ac:dyDescent="0.55000000000000004">
      <c r="A360" s="46">
        <v>276</v>
      </c>
      <c r="B360" s="59"/>
      <c r="C360" s="101"/>
      <c r="D360" s="102"/>
      <c r="E360" s="60"/>
      <c r="F360" s="104"/>
      <c r="G360" s="105" t="str">
        <f t="shared" si="17"/>
        <v/>
      </c>
      <c r="H360" s="193"/>
      <c r="I360" s="61"/>
    </row>
    <row r="361" spans="1:9" ht="16.5" customHeight="1" x14ac:dyDescent="0.55000000000000004">
      <c r="A361" s="46">
        <v>277</v>
      </c>
      <c r="B361" s="59"/>
      <c r="C361" s="101"/>
      <c r="D361" s="102"/>
      <c r="E361" s="60"/>
      <c r="F361" s="104"/>
      <c r="G361" s="105" t="str">
        <f t="shared" si="17"/>
        <v/>
      </c>
      <c r="H361" s="193"/>
      <c r="I361" s="61"/>
    </row>
    <row r="362" spans="1:9" ht="16.5" customHeight="1" x14ac:dyDescent="0.55000000000000004">
      <c r="A362" s="46">
        <v>278</v>
      </c>
      <c r="B362" s="59"/>
      <c r="C362" s="101"/>
      <c r="D362" s="102"/>
      <c r="E362" s="60"/>
      <c r="F362" s="104"/>
      <c r="G362" s="105" t="str">
        <f t="shared" si="17"/>
        <v/>
      </c>
      <c r="H362" s="193"/>
      <c r="I362" s="61"/>
    </row>
    <row r="363" spans="1:9" ht="16.5" customHeight="1" x14ac:dyDescent="0.55000000000000004">
      <c r="A363" s="46">
        <v>279</v>
      </c>
      <c r="B363" s="59"/>
      <c r="C363" s="101"/>
      <c r="D363" s="102"/>
      <c r="E363" s="60"/>
      <c r="F363" s="104"/>
      <c r="G363" s="105" t="str">
        <f t="shared" si="17"/>
        <v/>
      </c>
      <c r="H363" s="193"/>
      <c r="I363" s="61"/>
    </row>
    <row r="364" spans="1:9" ht="16.5" customHeight="1" x14ac:dyDescent="0.55000000000000004">
      <c r="A364" s="46">
        <v>280</v>
      </c>
      <c r="B364" s="59"/>
      <c r="C364" s="101"/>
      <c r="D364" s="102"/>
      <c r="E364" s="60"/>
      <c r="F364" s="104"/>
      <c r="G364" s="105" t="str">
        <f t="shared" si="17"/>
        <v/>
      </c>
      <c r="H364" s="193"/>
      <c r="I364" s="61"/>
    </row>
    <row r="365" spans="1:9" ht="16.5" customHeight="1" x14ac:dyDescent="0.55000000000000004">
      <c r="A365" s="46">
        <v>281</v>
      </c>
      <c r="B365" s="59"/>
      <c r="C365" s="101"/>
      <c r="D365" s="102"/>
      <c r="E365" s="60"/>
      <c r="F365" s="104"/>
      <c r="G365" s="105" t="str">
        <f t="shared" si="17"/>
        <v/>
      </c>
      <c r="H365" s="193"/>
      <c r="I365" s="61"/>
    </row>
    <row r="366" spans="1:9" ht="16.5" customHeight="1" x14ac:dyDescent="0.55000000000000004">
      <c r="A366" s="46">
        <v>282</v>
      </c>
      <c r="B366" s="59"/>
      <c r="C366" s="101"/>
      <c r="D366" s="102"/>
      <c r="E366" s="60"/>
      <c r="F366" s="104"/>
      <c r="G366" s="105" t="str">
        <f t="shared" si="17"/>
        <v/>
      </c>
      <c r="H366" s="193"/>
      <c r="I366" s="61"/>
    </row>
    <row r="367" spans="1:9" ht="16.5" customHeight="1" x14ac:dyDescent="0.55000000000000004">
      <c r="A367" s="46">
        <v>283</v>
      </c>
      <c r="B367" s="59"/>
      <c r="C367" s="101"/>
      <c r="D367" s="102"/>
      <c r="E367" s="60"/>
      <c r="F367" s="104"/>
      <c r="G367" s="105" t="str">
        <f t="shared" si="17"/>
        <v/>
      </c>
      <c r="H367" s="193"/>
      <c r="I367" s="61"/>
    </row>
    <row r="368" spans="1:9" ht="16.5" customHeight="1" x14ac:dyDescent="0.55000000000000004">
      <c r="A368" s="46">
        <v>284</v>
      </c>
      <c r="B368" s="59"/>
      <c r="C368" s="101"/>
      <c r="D368" s="102"/>
      <c r="E368" s="60"/>
      <c r="F368" s="104"/>
      <c r="G368" s="105" t="str">
        <f t="shared" si="17"/>
        <v/>
      </c>
      <c r="H368" s="193"/>
      <c r="I368" s="61"/>
    </row>
    <row r="369" spans="1:9" ht="16.5" customHeight="1" x14ac:dyDescent="0.55000000000000004">
      <c r="A369" s="46">
        <v>285</v>
      </c>
      <c r="B369" s="59"/>
      <c r="C369" s="101"/>
      <c r="D369" s="102"/>
      <c r="E369" s="60"/>
      <c r="F369" s="104"/>
      <c r="G369" s="105" t="str">
        <f t="shared" si="17"/>
        <v/>
      </c>
      <c r="H369" s="193"/>
      <c r="I369" s="61"/>
    </row>
    <row r="370" spans="1:9" ht="16.5" customHeight="1" x14ac:dyDescent="0.55000000000000004">
      <c r="A370" s="46">
        <v>286</v>
      </c>
      <c r="B370" s="59"/>
      <c r="C370" s="101"/>
      <c r="D370" s="102"/>
      <c r="E370" s="60"/>
      <c r="F370" s="104"/>
      <c r="G370" s="105" t="str">
        <f t="shared" si="17"/>
        <v/>
      </c>
      <c r="H370" s="193"/>
      <c r="I370" s="61"/>
    </row>
    <row r="371" spans="1:9" ht="16.5" customHeight="1" x14ac:dyDescent="0.55000000000000004">
      <c r="A371" s="46">
        <v>287</v>
      </c>
      <c r="B371" s="59"/>
      <c r="C371" s="101"/>
      <c r="D371" s="102"/>
      <c r="E371" s="60"/>
      <c r="F371" s="104"/>
      <c r="G371" s="105" t="str">
        <f t="shared" si="17"/>
        <v/>
      </c>
      <c r="H371" s="193"/>
      <c r="I371" s="61"/>
    </row>
    <row r="372" spans="1:9" ht="16.5" customHeight="1" x14ac:dyDescent="0.55000000000000004">
      <c r="A372" s="46">
        <v>288</v>
      </c>
      <c r="B372" s="59"/>
      <c r="C372" s="101"/>
      <c r="D372" s="102"/>
      <c r="E372" s="60"/>
      <c r="F372" s="104"/>
      <c r="G372" s="105" t="str">
        <f t="shared" si="17"/>
        <v/>
      </c>
      <c r="H372" s="193"/>
      <c r="I372" s="61"/>
    </row>
    <row r="373" spans="1:9" ht="16.5" customHeight="1" x14ac:dyDescent="0.55000000000000004">
      <c r="A373" s="46">
        <v>289</v>
      </c>
      <c r="B373" s="59"/>
      <c r="C373" s="101"/>
      <c r="D373" s="102"/>
      <c r="E373" s="60"/>
      <c r="F373" s="104"/>
      <c r="G373" s="105" t="str">
        <f t="shared" si="17"/>
        <v/>
      </c>
      <c r="H373" s="193"/>
      <c r="I373" s="61"/>
    </row>
    <row r="374" spans="1:9" ht="16.5" customHeight="1" x14ac:dyDescent="0.55000000000000004">
      <c r="A374" s="46">
        <v>290</v>
      </c>
      <c r="B374" s="59"/>
      <c r="C374" s="101"/>
      <c r="D374" s="102"/>
      <c r="E374" s="60"/>
      <c r="F374" s="104"/>
      <c r="G374" s="105" t="str">
        <f t="shared" si="17"/>
        <v/>
      </c>
      <c r="H374" s="193"/>
      <c r="I374" s="61"/>
    </row>
    <row r="375" spans="1:9" ht="16.5" customHeight="1" x14ac:dyDescent="0.55000000000000004">
      <c r="A375" s="46">
        <v>291</v>
      </c>
      <c r="B375" s="59"/>
      <c r="C375" s="101"/>
      <c r="D375" s="102"/>
      <c r="E375" s="60"/>
      <c r="F375" s="104"/>
      <c r="G375" s="105" t="str">
        <f t="shared" si="17"/>
        <v/>
      </c>
      <c r="H375" s="193"/>
      <c r="I375" s="61"/>
    </row>
    <row r="376" spans="1:9" ht="16.5" customHeight="1" x14ac:dyDescent="0.55000000000000004">
      <c r="A376" s="46">
        <v>292</v>
      </c>
      <c r="B376" s="59"/>
      <c r="C376" s="101"/>
      <c r="D376" s="102"/>
      <c r="E376" s="60"/>
      <c r="F376" s="104"/>
      <c r="G376" s="105" t="str">
        <f t="shared" si="17"/>
        <v/>
      </c>
      <c r="H376" s="193"/>
      <c r="I376" s="61"/>
    </row>
    <row r="377" spans="1:9" ht="16.5" customHeight="1" x14ac:dyDescent="0.55000000000000004">
      <c r="A377" s="46">
        <v>293</v>
      </c>
      <c r="B377" s="59"/>
      <c r="C377" s="101"/>
      <c r="D377" s="102"/>
      <c r="E377" s="60"/>
      <c r="F377" s="104"/>
      <c r="G377" s="105" t="str">
        <f t="shared" si="17"/>
        <v/>
      </c>
      <c r="H377" s="193"/>
      <c r="I377" s="61"/>
    </row>
    <row r="378" spans="1:9" ht="16.5" customHeight="1" x14ac:dyDescent="0.55000000000000004">
      <c r="A378" s="46">
        <v>294</v>
      </c>
      <c r="B378" s="59"/>
      <c r="C378" s="101"/>
      <c r="D378" s="102"/>
      <c r="E378" s="60"/>
      <c r="F378" s="104"/>
      <c r="G378" s="105" t="str">
        <f t="shared" si="17"/>
        <v/>
      </c>
      <c r="H378" s="193"/>
      <c r="I378" s="61"/>
    </row>
    <row r="379" spans="1:9" ht="16.5" customHeight="1" x14ac:dyDescent="0.55000000000000004">
      <c r="A379" s="46">
        <v>295</v>
      </c>
      <c r="B379" s="59"/>
      <c r="C379" s="101"/>
      <c r="D379" s="102"/>
      <c r="E379" s="60"/>
      <c r="F379" s="104"/>
      <c r="G379" s="105" t="str">
        <f t="shared" si="17"/>
        <v/>
      </c>
      <c r="H379" s="193"/>
      <c r="I379" s="61"/>
    </row>
    <row r="380" spans="1:9" ht="16.5" customHeight="1" x14ac:dyDescent="0.55000000000000004">
      <c r="A380" s="46">
        <v>296</v>
      </c>
      <c r="B380" s="59"/>
      <c r="C380" s="101"/>
      <c r="D380" s="102"/>
      <c r="E380" s="60"/>
      <c r="F380" s="104"/>
      <c r="G380" s="105" t="str">
        <f t="shared" si="17"/>
        <v/>
      </c>
      <c r="H380" s="193"/>
      <c r="I380" s="61"/>
    </row>
    <row r="381" spans="1:9" ht="16.5" customHeight="1" x14ac:dyDescent="0.55000000000000004">
      <c r="A381" s="46">
        <v>297</v>
      </c>
      <c r="B381" s="59"/>
      <c r="C381" s="101"/>
      <c r="D381" s="102"/>
      <c r="E381" s="60"/>
      <c r="F381" s="104"/>
      <c r="G381" s="105" t="str">
        <f t="shared" si="17"/>
        <v/>
      </c>
      <c r="H381" s="193"/>
      <c r="I381" s="61"/>
    </row>
    <row r="382" spans="1:9" ht="16.5" customHeight="1" x14ac:dyDescent="0.55000000000000004">
      <c r="A382" s="46">
        <v>298</v>
      </c>
      <c r="B382" s="59"/>
      <c r="C382" s="101"/>
      <c r="D382" s="102"/>
      <c r="E382" s="60"/>
      <c r="F382" s="104"/>
      <c r="G382" s="105" t="str">
        <f>IF(D382*F382=0,"",ROUND(D382*F382,0))</f>
        <v/>
      </c>
      <c r="H382" s="193"/>
      <c r="I382" s="61"/>
    </row>
    <row r="383" spans="1:9" ht="16.5" customHeight="1" x14ac:dyDescent="0.55000000000000004">
      <c r="A383" s="46">
        <v>299</v>
      </c>
      <c r="B383" s="59"/>
      <c r="C383" s="101"/>
      <c r="D383" s="102"/>
      <c r="E383" s="60"/>
      <c r="F383" s="104"/>
      <c r="G383" s="105" t="str">
        <f t="shared" ref="G383:G384" si="18">IF(D383*F383=0,"",ROUND(D383*F383,0))</f>
        <v/>
      </c>
      <c r="H383" s="193"/>
      <c r="I383" s="61"/>
    </row>
    <row r="384" spans="1:9" ht="16.5" customHeight="1" thickBot="1" x14ac:dyDescent="0.6">
      <c r="A384" s="46">
        <v>300</v>
      </c>
      <c r="B384" s="59"/>
      <c r="C384" s="101"/>
      <c r="D384" s="102"/>
      <c r="E384" s="60"/>
      <c r="F384" s="104"/>
      <c r="G384" s="105" t="str">
        <f t="shared" si="18"/>
        <v/>
      </c>
      <c r="H384" s="193"/>
      <c r="I384" s="61"/>
    </row>
    <row r="385" spans="2:9" ht="22.5" customHeight="1" thickBot="1" x14ac:dyDescent="0.6">
      <c r="B385" s="397"/>
      <c r="C385" s="398"/>
      <c r="D385" s="62" t="s">
        <v>21</v>
      </c>
      <c r="E385" s="63" t="s">
        <v>21</v>
      </c>
      <c r="F385" s="64" t="s">
        <v>21</v>
      </c>
      <c r="G385" s="106">
        <f>SUMIF(B355:B384,"&lt;&gt;"&amp;"▲助成対象外",G355:G384)</f>
        <v>0</v>
      </c>
      <c r="H385" s="151"/>
      <c r="I385" s="65"/>
    </row>
    <row r="386" spans="2:9" ht="22.5" customHeight="1" thickTop="1" thickBot="1" x14ac:dyDescent="0.6">
      <c r="B386" s="399"/>
      <c r="C386" s="400"/>
      <c r="D386" s="66" t="s">
        <v>21</v>
      </c>
      <c r="E386" s="67" t="s">
        <v>21</v>
      </c>
      <c r="F386" s="68" t="s">
        <v>21</v>
      </c>
      <c r="G386" s="107">
        <f>SUMIF(B355:B384,"▲助成対象外",G355:G384)</f>
        <v>0</v>
      </c>
      <c r="H386" s="152"/>
      <c r="I386" s="69"/>
    </row>
    <row r="387" spans="2:9" ht="23.5" customHeight="1" thickBot="1" x14ac:dyDescent="0.6">
      <c r="B387" s="381" t="s">
        <v>198</v>
      </c>
      <c r="C387" s="382"/>
      <c r="D387" s="382"/>
      <c r="E387" s="383"/>
      <c r="F387" s="187" t="s">
        <v>197</v>
      </c>
      <c r="G387" s="194"/>
    </row>
  </sheetData>
  <sheetProtection algorithmName="SHA-512" hashValue="MoP1v1eVjmz3Pz/sn7PBBAU9c9zBTO11UUfrzacz17qoDPBioyXKVrK9AGFOMPcgb1T1OIY2MUolIsJ3qThUqQ==" saltValue="0MZNeKWlpYXlGSXEQ0fHYQ==" spinCount="100000" sheet="1" selectLockedCells="1"/>
  <mergeCells count="155">
    <mergeCell ref="B7:I7"/>
    <mergeCell ref="C9:F9"/>
    <mergeCell ref="P9:S9"/>
    <mergeCell ref="C47:F47"/>
    <mergeCell ref="B49:B50"/>
    <mergeCell ref="C49:C50"/>
    <mergeCell ref="D49:D50"/>
    <mergeCell ref="E49:E50"/>
    <mergeCell ref="F49:F50"/>
    <mergeCell ref="G49:G50"/>
    <mergeCell ref="O7:V7"/>
    <mergeCell ref="T9:U9"/>
    <mergeCell ref="P10:U10"/>
    <mergeCell ref="G47:H47"/>
    <mergeCell ref="C48:H48"/>
    <mergeCell ref="G9:H9"/>
    <mergeCell ref="C10:H10"/>
    <mergeCell ref="B45:E45"/>
    <mergeCell ref="T11:T12"/>
    <mergeCell ref="V11:V12"/>
    <mergeCell ref="B43:C43"/>
    <mergeCell ref="O43:P43"/>
    <mergeCell ref="B44:C44"/>
    <mergeCell ref="O44:P44"/>
    <mergeCell ref="U11:U12"/>
    <mergeCell ref="I11:I12"/>
    <mergeCell ref="O11:O12"/>
    <mergeCell ref="P11:P12"/>
    <mergeCell ref="Q11:Q12"/>
    <mergeCell ref="R11:R12"/>
    <mergeCell ref="S11:S12"/>
    <mergeCell ref="B11:B12"/>
    <mergeCell ref="C11:C12"/>
    <mergeCell ref="D11:D12"/>
    <mergeCell ref="E11:E12"/>
    <mergeCell ref="H11:H12"/>
    <mergeCell ref="F11:F12"/>
    <mergeCell ref="G11:G12"/>
    <mergeCell ref="G87:G88"/>
    <mergeCell ref="I87:I88"/>
    <mergeCell ref="B119:C119"/>
    <mergeCell ref="B120:C120"/>
    <mergeCell ref="C123:F123"/>
    <mergeCell ref="G123:H123"/>
    <mergeCell ref="C124:H124"/>
    <mergeCell ref="B121:E121"/>
    <mergeCell ref="I49:I50"/>
    <mergeCell ref="B81:C81"/>
    <mergeCell ref="B82:C82"/>
    <mergeCell ref="C85:F85"/>
    <mergeCell ref="B87:B88"/>
    <mergeCell ref="C87:C88"/>
    <mergeCell ref="D87:D88"/>
    <mergeCell ref="E87:E88"/>
    <mergeCell ref="F87:F88"/>
    <mergeCell ref="H49:H50"/>
    <mergeCell ref="H87:H88"/>
    <mergeCell ref="G85:H85"/>
    <mergeCell ref="C86:H86"/>
    <mergeCell ref="B83:E83"/>
    <mergeCell ref="G163:G164"/>
    <mergeCell ref="I163:I164"/>
    <mergeCell ref="B195:C195"/>
    <mergeCell ref="B196:C196"/>
    <mergeCell ref="C199:F199"/>
    <mergeCell ref="I125:I126"/>
    <mergeCell ref="B157:C157"/>
    <mergeCell ref="B158:C158"/>
    <mergeCell ref="C161:F161"/>
    <mergeCell ref="B163:B164"/>
    <mergeCell ref="C163:C164"/>
    <mergeCell ref="D163:D164"/>
    <mergeCell ref="E163:E164"/>
    <mergeCell ref="F163:F164"/>
    <mergeCell ref="B125:B126"/>
    <mergeCell ref="C125:C126"/>
    <mergeCell ref="D125:D126"/>
    <mergeCell ref="E125:E126"/>
    <mergeCell ref="F125:F126"/>
    <mergeCell ref="G125:G126"/>
    <mergeCell ref="H125:H126"/>
    <mergeCell ref="H163:H164"/>
    <mergeCell ref="I201:I202"/>
    <mergeCell ref="B233:C233"/>
    <mergeCell ref="B234:C234"/>
    <mergeCell ref="C237:F237"/>
    <mergeCell ref="B239:B240"/>
    <mergeCell ref="C239:C240"/>
    <mergeCell ref="D239:D240"/>
    <mergeCell ref="E239:E240"/>
    <mergeCell ref="F239:F240"/>
    <mergeCell ref="B201:B202"/>
    <mergeCell ref="C201:C202"/>
    <mergeCell ref="D201:D202"/>
    <mergeCell ref="E201:E202"/>
    <mergeCell ref="F201:F202"/>
    <mergeCell ref="G201:G202"/>
    <mergeCell ref="H201:H202"/>
    <mergeCell ref="G237:H237"/>
    <mergeCell ref="G239:G240"/>
    <mergeCell ref="I239:I240"/>
    <mergeCell ref="B271:C271"/>
    <mergeCell ref="B272:C272"/>
    <mergeCell ref="C275:F275"/>
    <mergeCell ref="H239:H240"/>
    <mergeCell ref="G275:H275"/>
    <mergeCell ref="C276:H276"/>
    <mergeCell ref="I277:I278"/>
    <mergeCell ref="I315:I316"/>
    <mergeCell ref="B347:C347"/>
    <mergeCell ref="B348:C348"/>
    <mergeCell ref="C351:F351"/>
    <mergeCell ref="I353:I354"/>
    <mergeCell ref="B277:B278"/>
    <mergeCell ref="C277:C278"/>
    <mergeCell ref="D277:D278"/>
    <mergeCell ref="E277:E278"/>
    <mergeCell ref="F277:F278"/>
    <mergeCell ref="G277:G278"/>
    <mergeCell ref="H353:H354"/>
    <mergeCell ref="G351:H351"/>
    <mergeCell ref="C352:H352"/>
    <mergeCell ref="G313:H313"/>
    <mergeCell ref="C314:H314"/>
    <mergeCell ref="B353:B354"/>
    <mergeCell ref="C353:C354"/>
    <mergeCell ref="D353:D354"/>
    <mergeCell ref="E353:E354"/>
    <mergeCell ref="F353:F354"/>
    <mergeCell ref="G353:G354"/>
    <mergeCell ref="G315:G316"/>
    <mergeCell ref="B385:C385"/>
    <mergeCell ref="B386:C386"/>
    <mergeCell ref="D315:D316"/>
    <mergeCell ref="E315:E316"/>
    <mergeCell ref="F315:F316"/>
    <mergeCell ref="B387:E387"/>
    <mergeCell ref="B159:E159"/>
    <mergeCell ref="B197:E197"/>
    <mergeCell ref="B235:E235"/>
    <mergeCell ref="B273:E273"/>
    <mergeCell ref="B311:E311"/>
    <mergeCell ref="B349:E349"/>
    <mergeCell ref="C238:H238"/>
    <mergeCell ref="G199:H199"/>
    <mergeCell ref="C200:H200"/>
    <mergeCell ref="G161:H161"/>
    <mergeCell ref="C162:H162"/>
    <mergeCell ref="H277:H278"/>
    <mergeCell ref="B309:C309"/>
    <mergeCell ref="B310:C310"/>
    <mergeCell ref="C313:F313"/>
    <mergeCell ref="B315:B316"/>
    <mergeCell ref="C315:C316"/>
    <mergeCell ref="H315:H316"/>
  </mergeCells>
  <phoneticPr fontId="2"/>
  <conditionalFormatting sqref="B13:F14">
    <cfRule type="expression" dxfId="121" priority="47">
      <formula>$B13="▲助成対象外"</formula>
    </cfRule>
  </conditionalFormatting>
  <conditionalFormatting sqref="C10">
    <cfRule type="containsBlanks" dxfId="120" priority="79">
      <formula>LEN(TRIM(C10))=0</formula>
    </cfRule>
  </conditionalFormatting>
  <conditionalFormatting sqref="C48">
    <cfRule type="containsBlanks" dxfId="119" priority="78">
      <formula>LEN(TRIM(C48))=0</formula>
    </cfRule>
  </conditionalFormatting>
  <conditionalFormatting sqref="C86">
    <cfRule type="containsBlanks" dxfId="118" priority="76">
      <formula>LEN(TRIM(C86))=0</formula>
    </cfRule>
  </conditionalFormatting>
  <conditionalFormatting sqref="C124">
    <cfRule type="containsBlanks" dxfId="117" priority="74">
      <formula>LEN(TRIM(C124))=0</formula>
    </cfRule>
  </conditionalFormatting>
  <conditionalFormatting sqref="C162">
    <cfRule type="containsBlanks" dxfId="116" priority="72">
      <formula>LEN(TRIM(C162))=0</formula>
    </cfRule>
  </conditionalFormatting>
  <conditionalFormatting sqref="C200">
    <cfRule type="containsBlanks" dxfId="115" priority="70">
      <formula>LEN(TRIM(C200))=0</formula>
    </cfRule>
  </conditionalFormatting>
  <conditionalFormatting sqref="C238">
    <cfRule type="containsBlanks" dxfId="114" priority="68">
      <formula>LEN(TRIM(C238))=0</formula>
    </cfRule>
  </conditionalFormatting>
  <conditionalFormatting sqref="C276">
    <cfRule type="containsBlanks" dxfId="113" priority="66">
      <formula>LEN(TRIM(C276))=0</formula>
    </cfRule>
  </conditionalFormatting>
  <conditionalFormatting sqref="C314">
    <cfRule type="containsBlanks" dxfId="112" priority="64">
      <formula>LEN(TRIM(C314))=0</formula>
    </cfRule>
  </conditionalFormatting>
  <conditionalFormatting sqref="C352">
    <cfRule type="containsBlanks" dxfId="111" priority="62">
      <formula>LEN(TRIM(C352))=0</formula>
    </cfRule>
  </conditionalFormatting>
  <conditionalFormatting sqref="D8">
    <cfRule type="containsBlanks" priority="60">
      <formula>LEN(TRIM(D8))=0</formula>
    </cfRule>
    <cfRule type="containsBlanks" dxfId="110" priority="59">
      <formula>LEN(TRIM(D8))=0</formula>
    </cfRule>
  </conditionalFormatting>
  <conditionalFormatting sqref="D15:F29 B15:C42 D30:G42 B51:F51 D52:F67 B52:C80 D68:G80 B89:F89 D90:F105 B90:C118 D106:G118 B127:F127 D128:F143 B128:C156 D144:G156 B165:F165 D166:F181 B166:C194 D182:G194 B203:F203 D204:F219 B204:C232 D220:G232 B241:F241 D242:F257 B242:C270 D258:G270 B279:F279 D280:F295 B280:C308 D296:G308 B317:F317 D318:F333 B318:C346 D334:G346 B355:F355 D356:F371 B356:C384 D372:G384">
    <cfRule type="expression" dxfId="109" priority="80">
      <formula>$B15="▲助成対象外"</formula>
    </cfRule>
  </conditionalFormatting>
  <conditionalFormatting sqref="G13:G29">
    <cfRule type="expression" dxfId="108" priority="84">
      <formula>$B13="▲助成対象外"</formula>
    </cfRule>
  </conditionalFormatting>
  <conditionalFormatting sqref="G51:G67">
    <cfRule type="expression" dxfId="107" priority="77">
      <formula>$B51="▲助成対象外"</formula>
    </cfRule>
  </conditionalFormatting>
  <conditionalFormatting sqref="G89:G105">
    <cfRule type="expression" dxfId="106" priority="75">
      <formula>$B89="▲助成対象外"</formula>
    </cfRule>
  </conditionalFormatting>
  <conditionalFormatting sqref="G127:G143">
    <cfRule type="expression" dxfId="105" priority="73">
      <formula>$B127="▲助成対象外"</formula>
    </cfRule>
  </conditionalFormatting>
  <conditionalFormatting sqref="G165:G181">
    <cfRule type="expression" dxfId="104" priority="71">
      <formula>$B165="▲助成対象外"</formula>
    </cfRule>
  </conditionalFormatting>
  <conditionalFormatting sqref="G203:G219">
    <cfRule type="expression" dxfId="103" priority="69">
      <formula>$B203="▲助成対象外"</formula>
    </cfRule>
  </conditionalFormatting>
  <conditionalFormatting sqref="G241:G257">
    <cfRule type="expression" dxfId="102" priority="67">
      <formula>$B241="▲助成対象外"</formula>
    </cfRule>
  </conditionalFormatting>
  <conditionalFormatting sqref="G279:G295">
    <cfRule type="expression" dxfId="101" priority="65">
      <formula>$B279="▲助成対象外"</formula>
    </cfRule>
  </conditionalFormatting>
  <conditionalFormatting sqref="G317:G333">
    <cfRule type="expression" dxfId="100" priority="63">
      <formula>$B317="▲助成対象外"</formula>
    </cfRule>
  </conditionalFormatting>
  <conditionalFormatting sqref="G355:G371">
    <cfRule type="expression" dxfId="99" priority="61">
      <formula>$B355="▲助成対象外"</formula>
    </cfRule>
  </conditionalFormatting>
  <conditionalFormatting sqref="H13:H42">
    <cfRule type="cellIs" dxfId="98" priority="44" operator="equal">
      <formula>"✓"</formula>
    </cfRule>
  </conditionalFormatting>
  <conditionalFormatting sqref="H51:H80">
    <cfRule type="cellIs" dxfId="97" priority="41" operator="equal">
      <formula>"✓"</formula>
    </cfRule>
  </conditionalFormatting>
  <conditionalFormatting sqref="H89:H118">
    <cfRule type="cellIs" dxfId="96" priority="38" operator="equal">
      <formula>"✓"</formula>
    </cfRule>
  </conditionalFormatting>
  <conditionalFormatting sqref="H127:H156">
    <cfRule type="cellIs" dxfId="95" priority="35" operator="equal">
      <formula>"✓"</formula>
    </cfRule>
  </conditionalFormatting>
  <conditionalFormatting sqref="H165:H194">
    <cfRule type="cellIs" dxfId="94" priority="32" operator="equal">
      <formula>"✓"</formula>
    </cfRule>
  </conditionalFormatting>
  <conditionalFormatting sqref="H203:H232">
    <cfRule type="cellIs" dxfId="93" priority="29" operator="equal">
      <formula>"✓"</formula>
    </cfRule>
  </conditionalFormatting>
  <conditionalFormatting sqref="H241:H270">
    <cfRule type="cellIs" dxfId="92" priority="26" operator="equal">
      <formula>"✓"</formula>
    </cfRule>
  </conditionalFormatting>
  <conditionalFormatting sqref="H279:H308">
    <cfRule type="cellIs" dxfId="91" priority="23" operator="equal">
      <formula>"✓"</formula>
    </cfRule>
  </conditionalFormatting>
  <conditionalFormatting sqref="H317:H346">
    <cfRule type="cellIs" dxfId="90" priority="20" operator="equal">
      <formula>"✓"</formula>
    </cfRule>
  </conditionalFormatting>
  <conditionalFormatting sqref="H355:H384">
    <cfRule type="cellIs" dxfId="89" priority="17" operator="equal">
      <formula>"✓"</formula>
    </cfRule>
  </conditionalFormatting>
  <conditionalFormatting sqref="H13:I42">
    <cfRule type="expression" dxfId="88" priority="45">
      <formula>$B13="▲助成対象外"</formula>
    </cfRule>
  </conditionalFormatting>
  <conditionalFormatting sqref="H51:I80">
    <cfRule type="expression" dxfId="87" priority="42">
      <formula>$B51="▲助成対象外"</formula>
    </cfRule>
  </conditionalFormatting>
  <conditionalFormatting sqref="H89:I118">
    <cfRule type="expression" dxfId="86" priority="39">
      <formula>$B89="▲助成対象外"</formula>
    </cfRule>
  </conditionalFormatting>
  <conditionalFormatting sqref="H127:I156">
    <cfRule type="expression" dxfId="85" priority="36">
      <formula>$B127="▲助成対象外"</formula>
    </cfRule>
  </conditionalFormatting>
  <conditionalFormatting sqref="H165:I194">
    <cfRule type="expression" dxfId="84" priority="33">
      <formula>$B165="▲助成対象外"</formula>
    </cfRule>
  </conditionalFormatting>
  <conditionalFormatting sqref="H203:I232">
    <cfRule type="expression" dxfId="83" priority="30">
      <formula>$B203="▲助成対象外"</formula>
    </cfRule>
  </conditionalFormatting>
  <conditionalFormatting sqref="H241:I270">
    <cfRule type="expression" dxfId="82" priority="27">
      <formula>$B241="▲助成対象外"</formula>
    </cfRule>
  </conditionalFormatting>
  <conditionalFormatting sqref="H279:I308">
    <cfRule type="expression" dxfId="81" priority="24">
      <formula>$B279="▲助成対象外"</formula>
    </cfRule>
  </conditionalFormatting>
  <conditionalFormatting sqref="H317:I346">
    <cfRule type="expression" dxfId="80" priority="21">
      <formula>$B317="▲助成対象外"</formula>
    </cfRule>
  </conditionalFormatting>
  <conditionalFormatting sqref="H355:I384">
    <cfRule type="expression" dxfId="79" priority="18">
      <formula>$B355="▲助成対象外"</formula>
    </cfRule>
  </conditionalFormatting>
  <conditionalFormatting sqref="I9">
    <cfRule type="expression" dxfId="78" priority="83">
      <formula>$G$9&lt;&gt;""</formula>
    </cfRule>
  </conditionalFormatting>
  <conditionalFormatting sqref="O13:S14">
    <cfRule type="expression" dxfId="77" priority="4">
      <formula>$B13="▲助成対象外"</formula>
    </cfRule>
  </conditionalFormatting>
  <conditionalFormatting sqref="P10">
    <cfRule type="containsBlanks" dxfId="76" priority="7">
      <formula>LEN(TRIM(P10))=0</formula>
    </cfRule>
  </conditionalFormatting>
  <conditionalFormatting sqref="Q8">
    <cfRule type="containsBlanks" priority="6">
      <formula>LEN(TRIM(Q8))=0</formula>
    </cfRule>
    <cfRule type="containsBlanks" dxfId="75" priority="5">
      <formula>LEN(TRIM(Q8))=0</formula>
    </cfRule>
  </conditionalFormatting>
  <conditionalFormatting sqref="Q15:S29 O15:P42 Q30:T42">
    <cfRule type="expression" dxfId="74" priority="8">
      <formula>$B15="▲助成対象外"</formula>
    </cfRule>
  </conditionalFormatting>
  <conditionalFormatting sqref="T13:T29">
    <cfRule type="expression" dxfId="73" priority="10">
      <formula>$B13="▲助成対象外"</formula>
    </cfRule>
  </conditionalFormatting>
  <conditionalFormatting sqref="U13:U42">
    <cfRule type="cellIs" dxfId="72" priority="1" operator="equal">
      <formula>"✓"</formula>
    </cfRule>
  </conditionalFormatting>
  <conditionalFormatting sqref="U13:V42">
    <cfRule type="expression" dxfId="71" priority="2">
      <formula>$B13="▲助成対象外"</formula>
    </cfRule>
  </conditionalFormatting>
  <conditionalFormatting sqref="V9">
    <cfRule type="expression" dxfId="70" priority="9">
      <formula>$G$9&lt;&gt;""</formula>
    </cfRule>
  </conditionalFormatting>
  <dataValidations count="1">
    <dataValidation type="list" allowBlank="1" showInputMessage="1" showErrorMessage="1" sqref="H13:H42 H51:H80 H89:H118 H127:H156 H165:H194 H203:H232 H241:H270 H279:H308 H317:H346 H355:H384 U13:U42" xr:uid="{D55BFC02-B922-4ACB-92BF-10645CF93AE5}">
      <formula1>"　,✓"</formula1>
    </dataValidation>
  </dataValidations>
  <pageMargins left="0.56000000000000005" right="0.1" top="0.36" bottom="0.22" header="0.28000000000000003" footer="0.24"/>
  <pageSetup paperSize="9" scale="85" fitToWidth="0" fitToHeight="0" orientation="landscape" blackAndWhite="1" r:id="rId1"/>
  <rowBreaks count="9" manualBreakCount="9">
    <brk id="45" max="8" man="1"/>
    <brk id="83" max="8" man="1"/>
    <brk id="121" max="8" man="1"/>
    <brk id="159" max="8" man="1"/>
    <brk id="197" max="9" man="1"/>
    <brk id="235" max="9" man="1"/>
    <brk id="273" max="9" man="1"/>
    <brk id="311" max="9" man="1"/>
    <brk id="34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1237961D-E263-4DE9-9F29-E0C60B635E46}">
          <x14:formula1>
            <xm:f>選択肢!$D$11:$D$15</xm:f>
          </x14:formula1>
          <xm:sqref>B13:B42 B355:B384 B51:B80 B89:B118 B127:B156 B165:B194 B203:B232 B241:B270 B279:B308 B317:B346 O13:O42</xm:sqref>
        </x14:dataValidation>
        <x14:dataValidation type="list" allowBlank="1" showInputMessage="1" xr:uid="{A0005083-E1B0-462F-A63E-8A7F11CE7008}">
          <x14:formula1>
            <xm:f>選択肢!$F$2:$F$16</xm:f>
          </x14:formula1>
          <xm:sqref>E317:E346 R13:R42 E355:E384 E279:E308 E241:E270 E203:E232 E165:E194 E127:E156 E89:E118 E51:E80 E13:E42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1ACA-D2A3-4AD2-A104-582F286137D5}">
  <sheetPr>
    <tabColor theme="6"/>
  </sheetPr>
  <dimension ref="A2:V387"/>
  <sheetViews>
    <sheetView showGridLines="0" zoomScale="70" zoomScaleNormal="70" zoomScaleSheetLayoutView="70" workbookViewId="0">
      <selection activeCell="C48" sqref="C48:H48"/>
    </sheetView>
  </sheetViews>
  <sheetFormatPr defaultColWidth="8.08203125" defaultRowHeight="13" x14ac:dyDescent="0.55000000000000004"/>
  <cols>
    <col min="1" max="1" width="4.58203125" style="46" customWidth="1"/>
    <col min="2" max="2" width="23.6640625" style="53" customWidth="1"/>
    <col min="3" max="3" width="47" style="46" customWidth="1"/>
    <col min="4" max="4" width="4.6640625" style="48" customWidth="1"/>
    <col min="5" max="5" width="4.6640625" style="46" customWidth="1"/>
    <col min="6" max="7" width="13.9140625" style="49" customWidth="1"/>
    <col min="8" max="8" width="7.08203125" style="49" customWidth="1"/>
    <col min="9" max="9" width="31.1640625" style="46" customWidth="1"/>
    <col min="10" max="10" width="1.6640625" style="46" customWidth="1"/>
    <col min="11" max="12" width="8.08203125" style="46" customWidth="1"/>
    <col min="13" max="13" width="8.6640625" style="46" customWidth="1"/>
    <col min="14" max="14" width="4.58203125" style="46" customWidth="1"/>
    <col min="15" max="15" width="20.58203125" style="46" bestFit="1" customWidth="1"/>
    <col min="16" max="16" width="47.83203125" style="46" customWidth="1"/>
    <col min="17" max="17" width="6.33203125" style="46" customWidth="1"/>
    <col min="18" max="18" width="4.6640625" style="46" customWidth="1"/>
    <col min="19" max="19" width="12.08203125" style="46" customWidth="1"/>
    <col min="20" max="20" width="18.58203125" style="46" customWidth="1"/>
    <col min="21" max="21" width="7.83203125" style="46" customWidth="1"/>
    <col min="22" max="22" width="31.1640625" style="50" customWidth="1"/>
    <col min="23" max="16384" width="8.08203125" style="50"/>
  </cols>
  <sheetData>
    <row r="2" spans="1:22" x14ac:dyDescent="0.55000000000000004">
      <c r="B2" s="47"/>
      <c r="C2" s="46" t="s">
        <v>149</v>
      </c>
    </row>
    <row r="3" spans="1:22" x14ac:dyDescent="0.55000000000000004">
      <c r="B3" s="103"/>
      <c r="C3" s="46" t="s">
        <v>12</v>
      </c>
    </row>
    <row r="4" spans="1:22" x14ac:dyDescent="0.55000000000000004">
      <c r="B4" s="51"/>
      <c r="C4" s="46" t="s">
        <v>13</v>
      </c>
    </row>
    <row r="5" spans="1:22" ht="22.5" customHeight="1" x14ac:dyDescent="0.55000000000000004">
      <c r="B5" s="52" t="s">
        <v>134</v>
      </c>
    </row>
    <row r="6" spans="1:22" ht="25" customHeight="1" x14ac:dyDescent="0.55000000000000004">
      <c r="A6" s="50" t="s">
        <v>78</v>
      </c>
      <c r="B6" s="52"/>
      <c r="N6" s="46" t="s">
        <v>78</v>
      </c>
    </row>
    <row r="7" spans="1:22" ht="34.5" customHeight="1" x14ac:dyDescent="0.55000000000000004">
      <c r="B7" s="409" t="s">
        <v>119</v>
      </c>
      <c r="C7" s="410"/>
      <c r="D7" s="410"/>
      <c r="E7" s="410"/>
      <c r="F7" s="410"/>
      <c r="G7" s="410"/>
      <c r="H7" s="410"/>
      <c r="I7" s="411"/>
      <c r="J7" s="54"/>
      <c r="O7" s="412" t="s">
        <v>119</v>
      </c>
      <c r="P7" s="413"/>
      <c r="Q7" s="413"/>
      <c r="R7" s="413"/>
      <c r="S7" s="413"/>
      <c r="T7" s="413"/>
      <c r="U7" s="413"/>
      <c r="V7" s="414"/>
    </row>
    <row r="8" spans="1:22" ht="27" customHeight="1" x14ac:dyDescent="0.2">
      <c r="C8" s="111" t="s">
        <v>147</v>
      </c>
      <c r="D8" s="198"/>
      <c r="E8" s="46" t="s">
        <v>148</v>
      </c>
      <c r="I8" s="109" t="s">
        <v>11</v>
      </c>
      <c r="J8" s="55"/>
      <c r="O8" s="53"/>
      <c r="P8" s="111" t="s">
        <v>147</v>
      </c>
      <c r="Q8" s="182">
        <v>3</v>
      </c>
      <c r="R8" s="46" t="s">
        <v>148</v>
      </c>
      <c r="S8" s="171"/>
      <c r="T8" s="171"/>
      <c r="U8" s="171"/>
      <c r="V8" s="172" t="s">
        <v>11</v>
      </c>
    </row>
    <row r="9" spans="1:22" ht="21" customHeight="1" x14ac:dyDescent="0.55000000000000004">
      <c r="B9" s="46" t="s">
        <v>135</v>
      </c>
      <c r="C9" s="386" t="s">
        <v>163</v>
      </c>
      <c r="D9" s="387"/>
      <c r="E9" s="387"/>
      <c r="F9" s="387"/>
      <c r="G9" s="379" t="s">
        <v>14</v>
      </c>
      <c r="H9" s="380"/>
      <c r="I9" s="56" t="str">
        <f>IF(共通様式!$K$10="","",共通様式!$K$10)</f>
        <v/>
      </c>
      <c r="J9" s="57"/>
      <c r="K9" s="54"/>
      <c r="O9" s="46" t="s">
        <v>135</v>
      </c>
      <c r="P9" s="405" t="s">
        <v>163</v>
      </c>
      <c r="Q9" s="406"/>
      <c r="R9" s="406"/>
      <c r="S9" s="406"/>
      <c r="T9" s="415" t="s">
        <v>14</v>
      </c>
      <c r="U9" s="416"/>
      <c r="V9" s="173" t="str">
        <f>IF(共通様式!$K$10="","",共通様式!$K$10)</f>
        <v/>
      </c>
    </row>
    <row r="10" spans="1:22" ht="36.5" customHeight="1" x14ac:dyDescent="0.55000000000000004">
      <c r="B10" s="100" t="s">
        <v>138</v>
      </c>
      <c r="C10" s="392"/>
      <c r="D10" s="393"/>
      <c r="E10" s="393"/>
      <c r="F10" s="393"/>
      <c r="G10" s="393"/>
      <c r="H10" s="394"/>
      <c r="O10" s="174" t="s">
        <v>138</v>
      </c>
      <c r="P10" s="417" t="s">
        <v>195</v>
      </c>
      <c r="Q10" s="418"/>
      <c r="R10" s="418"/>
      <c r="S10" s="418"/>
      <c r="T10" s="418"/>
      <c r="U10" s="419"/>
      <c r="V10" s="46"/>
    </row>
    <row r="11" spans="1:22" ht="22" customHeight="1" x14ac:dyDescent="0.55000000000000004">
      <c r="A11" s="58" t="s">
        <v>15</v>
      </c>
      <c r="B11" s="384" t="s">
        <v>133</v>
      </c>
      <c r="C11" s="384" t="s">
        <v>16</v>
      </c>
      <c r="D11" s="385" t="s">
        <v>6</v>
      </c>
      <c r="E11" s="384" t="s">
        <v>72</v>
      </c>
      <c r="F11" s="390" t="s">
        <v>17</v>
      </c>
      <c r="G11" s="390" t="s">
        <v>18</v>
      </c>
      <c r="H11" s="395" t="s">
        <v>169</v>
      </c>
      <c r="I11" s="384" t="s">
        <v>19</v>
      </c>
      <c r="N11" s="58" t="s">
        <v>15</v>
      </c>
      <c r="O11" s="384" t="s">
        <v>133</v>
      </c>
      <c r="P11" s="384" t="s">
        <v>16</v>
      </c>
      <c r="Q11" s="385" t="s">
        <v>6</v>
      </c>
      <c r="R11" s="384" t="s">
        <v>72</v>
      </c>
      <c r="S11" s="390" t="s">
        <v>17</v>
      </c>
      <c r="T11" s="390" t="s">
        <v>18</v>
      </c>
      <c r="U11" s="395" t="s">
        <v>169</v>
      </c>
      <c r="V11" s="384" t="s">
        <v>19</v>
      </c>
    </row>
    <row r="12" spans="1:22" ht="22" customHeight="1" x14ac:dyDescent="0.55000000000000004">
      <c r="A12" s="58" t="s">
        <v>20</v>
      </c>
      <c r="B12" s="384"/>
      <c r="C12" s="384"/>
      <c r="D12" s="385"/>
      <c r="E12" s="384"/>
      <c r="F12" s="391"/>
      <c r="G12" s="391"/>
      <c r="H12" s="396"/>
      <c r="I12" s="384"/>
      <c r="N12" s="58" t="s">
        <v>20</v>
      </c>
      <c r="O12" s="384"/>
      <c r="P12" s="384"/>
      <c r="Q12" s="385"/>
      <c r="R12" s="384"/>
      <c r="S12" s="391"/>
      <c r="T12" s="391"/>
      <c r="U12" s="396"/>
      <c r="V12" s="384"/>
    </row>
    <row r="13" spans="1:22" ht="16.5" customHeight="1" x14ac:dyDescent="0.55000000000000004">
      <c r="A13" s="46">
        <v>1</v>
      </c>
      <c r="B13" s="59"/>
      <c r="C13" s="101"/>
      <c r="D13" s="102"/>
      <c r="E13" s="60"/>
      <c r="F13" s="104"/>
      <c r="G13" s="105" t="str">
        <f>IF(D13*F13=0,"",ROUND(D13*F13,0))</f>
        <v/>
      </c>
      <c r="H13" s="193"/>
      <c r="I13" s="61"/>
      <c r="N13" s="46">
        <f>ROW()-3-8*1</f>
        <v>2</v>
      </c>
      <c r="O13" s="157" t="s">
        <v>183</v>
      </c>
      <c r="P13" s="158"/>
      <c r="Q13" s="176"/>
      <c r="R13" s="177"/>
      <c r="S13" s="178"/>
      <c r="T13" s="147" t="str">
        <f>IF(Q13*S13=0,"",ROUND(Q13*S13,0))</f>
        <v/>
      </c>
      <c r="U13" s="150"/>
      <c r="V13" s="61"/>
    </row>
    <row r="14" spans="1:22" ht="16.5" customHeight="1" x14ac:dyDescent="0.55000000000000004">
      <c r="A14" s="46">
        <v>2</v>
      </c>
      <c r="B14" s="59"/>
      <c r="C14" s="101"/>
      <c r="D14" s="102"/>
      <c r="E14" s="60"/>
      <c r="F14" s="104"/>
      <c r="G14" s="105" t="str">
        <f t="shared" ref="G14:G42" si="0">IF(D14*F14=0,"",ROUND(D14*F14,0))</f>
        <v/>
      </c>
      <c r="H14" s="193"/>
      <c r="I14" s="61"/>
      <c r="N14" s="46">
        <f t="shared" ref="N14:N42" si="1">ROW()-3-8*1</f>
        <v>3</v>
      </c>
      <c r="O14" s="157" t="s">
        <v>183</v>
      </c>
      <c r="P14" s="158"/>
      <c r="Q14" s="176"/>
      <c r="R14" s="177"/>
      <c r="S14" s="178"/>
      <c r="T14" s="147" t="str">
        <f t="shared" ref="T14:T42" si="2">IF(Q14*S14=0,"",ROUND(Q14*S14,0))</f>
        <v/>
      </c>
      <c r="U14" s="150"/>
      <c r="V14" s="61"/>
    </row>
    <row r="15" spans="1:22" ht="16.5" customHeight="1" x14ac:dyDescent="0.55000000000000004">
      <c r="A15" s="46">
        <v>3</v>
      </c>
      <c r="B15" s="59"/>
      <c r="C15" s="101"/>
      <c r="D15" s="102"/>
      <c r="E15" s="60"/>
      <c r="F15" s="104"/>
      <c r="G15" s="105" t="str">
        <f t="shared" si="0"/>
        <v/>
      </c>
      <c r="H15" s="193"/>
      <c r="I15" s="61"/>
      <c r="N15" s="46">
        <f t="shared" si="1"/>
        <v>4</v>
      </c>
      <c r="O15" s="157" t="s">
        <v>183</v>
      </c>
      <c r="P15" s="158"/>
      <c r="Q15" s="176"/>
      <c r="R15" s="177"/>
      <c r="S15" s="178"/>
      <c r="T15" s="147" t="str">
        <f t="shared" si="2"/>
        <v/>
      </c>
      <c r="U15" s="150"/>
      <c r="V15" s="61"/>
    </row>
    <row r="16" spans="1:22" ht="16.5" customHeight="1" x14ac:dyDescent="0.55000000000000004">
      <c r="A16" s="46">
        <v>4</v>
      </c>
      <c r="B16" s="59"/>
      <c r="C16" s="101"/>
      <c r="D16" s="102"/>
      <c r="E16" s="60"/>
      <c r="F16" s="104"/>
      <c r="G16" s="105" t="str">
        <f t="shared" si="0"/>
        <v/>
      </c>
      <c r="H16" s="193"/>
      <c r="I16" s="61"/>
      <c r="N16" s="46">
        <f t="shared" si="1"/>
        <v>5</v>
      </c>
      <c r="O16" s="157" t="s">
        <v>183</v>
      </c>
      <c r="P16" s="158"/>
      <c r="Q16" s="176"/>
      <c r="R16" s="177"/>
      <c r="S16" s="178"/>
      <c r="T16" s="147" t="str">
        <f t="shared" si="2"/>
        <v/>
      </c>
      <c r="U16" s="150"/>
      <c r="V16" s="61"/>
    </row>
    <row r="17" spans="1:22" ht="16.5" customHeight="1" x14ac:dyDescent="0.55000000000000004">
      <c r="A17" s="46">
        <v>5</v>
      </c>
      <c r="B17" s="59"/>
      <c r="C17" s="101"/>
      <c r="D17" s="102"/>
      <c r="E17" s="60"/>
      <c r="F17" s="104"/>
      <c r="G17" s="105" t="str">
        <f t="shared" si="0"/>
        <v/>
      </c>
      <c r="H17" s="193"/>
      <c r="I17" s="61"/>
      <c r="N17" s="46">
        <f t="shared" si="1"/>
        <v>6</v>
      </c>
      <c r="O17" s="157" t="s">
        <v>184</v>
      </c>
      <c r="P17" s="158"/>
      <c r="Q17" s="176"/>
      <c r="R17" s="177"/>
      <c r="S17" s="178"/>
      <c r="T17" s="147" t="str">
        <f t="shared" si="2"/>
        <v/>
      </c>
      <c r="U17" s="150"/>
      <c r="V17" s="61"/>
    </row>
    <row r="18" spans="1:22" ht="16.5" customHeight="1" x14ac:dyDescent="0.55000000000000004">
      <c r="A18" s="46">
        <v>6</v>
      </c>
      <c r="B18" s="59"/>
      <c r="C18" s="101"/>
      <c r="D18" s="102"/>
      <c r="E18" s="60"/>
      <c r="F18" s="104"/>
      <c r="G18" s="105" t="str">
        <f t="shared" si="0"/>
        <v/>
      </c>
      <c r="H18" s="193"/>
      <c r="I18" s="61"/>
      <c r="N18" s="46">
        <f t="shared" si="1"/>
        <v>7</v>
      </c>
      <c r="O18" s="157" t="s">
        <v>196</v>
      </c>
      <c r="P18" s="158"/>
      <c r="Q18" s="176"/>
      <c r="R18" s="177"/>
      <c r="S18" s="178"/>
      <c r="T18" s="147" t="str">
        <f t="shared" si="2"/>
        <v/>
      </c>
      <c r="U18" s="150"/>
      <c r="V18" s="61"/>
    </row>
    <row r="19" spans="1:22" ht="16.5" customHeight="1" x14ac:dyDescent="0.55000000000000004">
      <c r="A19" s="46">
        <v>7</v>
      </c>
      <c r="B19" s="59"/>
      <c r="C19" s="101"/>
      <c r="D19" s="102"/>
      <c r="E19" s="60"/>
      <c r="F19" s="104"/>
      <c r="G19" s="105" t="str">
        <f t="shared" si="0"/>
        <v/>
      </c>
      <c r="H19" s="193"/>
      <c r="I19" s="61"/>
      <c r="N19" s="46">
        <f t="shared" si="1"/>
        <v>8</v>
      </c>
      <c r="O19" s="157" t="s">
        <v>73</v>
      </c>
      <c r="P19" s="158"/>
      <c r="Q19" s="176"/>
      <c r="R19" s="177"/>
      <c r="S19" s="178"/>
      <c r="T19" s="147" t="str">
        <f t="shared" si="2"/>
        <v/>
      </c>
      <c r="U19" s="150"/>
      <c r="V19" s="61"/>
    </row>
    <row r="20" spans="1:22" ht="16.5" customHeight="1" x14ac:dyDescent="0.55000000000000004">
      <c r="A20" s="46">
        <v>8</v>
      </c>
      <c r="B20" s="59"/>
      <c r="C20" s="101"/>
      <c r="D20" s="102"/>
      <c r="E20" s="60"/>
      <c r="F20" s="104"/>
      <c r="G20" s="105" t="str">
        <f t="shared" si="0"/>
        <v/>
      </c>
      <c r="H20" s="193"/>
      <c r="I20" s="61"/>
      <c r="N20" s="46">
        <f t="shared" si="1"/>
        <v>9</v>
      </c>
      <c r="O20" s="157" t="s">
        <v>73</v>
      </c>
      <c r="P20" s="158"/>
      <c r="Q20" s="176"/>
      <c r="R20" s="177"/>
      <c r="S20" s="178"/>
      <c r="T20" s="147" t="str">
        <f t="shared" si="2"/>
        <v/>
      </c>
      <c r="U20" s="150"/>
      <c r="V20" s="61"/>
    </row>
    <row r="21" spans="1:22" ht="16.5" customHeight="1" x14ac:dyDescent="0.55000000000000004">
      <c r="A21" s="46">
        <v>9</v>
      </c>
      <c r="B21" s="59"/>
      <c r="C21" s="101"/>
      <c r="D21" s="102"/>
      <c r="E21" s="60"/>
      <c r="F21" s="104"/>
      <c r="G21" s="105" t="str">
        <f t="shared" si="0"/>
        <v/>
      </c>
      <c r="H21" s="193"/>
      <c r="I21" s="61"/>
      <c r="N21" s="46">
        <f t="shared" si="1"/>
        <v>10</v>
      </c>
      <c r="O21" s="157"/>
      <c r="P21" s="158"/>
      <c r="Q21" s="176"/>
      <c r="R21" s="177"/>
      <c r="S21" s="178"/>
      <c r="T21" s="147" t="str">
        <f t="shared" si="2"/>
        <v/>
      </c>
      <c r="U21" s="150"/>
      <c r="V21" s="61"/>
    </row>
    <row r="22" spans="1:22" ht="16.5" customHeight="1" x14ac:dyDescent="0.55000000000000004">
      <c r="A22" s="46">
        <v>10</v>
      </c>
      <c r="B22" s="59"/>
      <c r="C22" s="101"/>
      <c r="D22" s="102"/>
      <c r="E22" s="60"/>
      <c r="F22" s="104"/>
      <c r="G22" s="105" t="str">
        <f t="shared" si="0"/>
        <v/>
      </c>
      <c r="H22" s="193"/>
      <c r="I22" s="61"/>
      <c r="N22" s="46">
        <f t="shared" si="1"/>
        <v>11</v>
      </c>
      <c r="O22" s="175"/>
      <c r="P22" s="61"/>
      <c r="Q22" s="176"/>
      <c r="R22" s="177"/>
      <c r="S22" s="178"/>
      <c r="T22" s="147" t="str">
        <f t="shared" si="2"/>
        <v/>
      </c>
      <c r="U22" s="150"/>
      <c r="V22" s="61"/>
    </row>
    <row r="23" spans="1:22" ht="16.5" customHeight="1" x14ac:dyDescent="0.55000000000000004">
      <c r="A23" s="46">
        <v>11</v>
      </c>
      <c r="B23" s="59"/>
      <c r="C23" s="101"/>
      <c r="D23" s="102"/>
      <c r="E23" s="60"/>
      <c r="F23" s="104"/>
      <c r="G23" s="105" t="str">
        <f t="shared" si="0"/>
        <v/>
      </c>
      <c r="H23" s="193"/>
      <c r="I23" s="61"/>
      <c r="N23" s="46">
        <f t="shared" si="1"/>
        <v>12</v>
      </c>
      <c r="O23" s="175"/>
      <c r="P23" s="61"/>
      <c r="Q23" s="176"/>
      <c r="R23" s="177"/>
      <c r="S23" s="178"/>
      <c r="T23" s="147" t="str">
        <f t="shared" si="2"/>
        <v/>
      </c>
      <c r="U23" s="150"/>
      <c r="V23" s="61"/>
    </row>
    <row r="24" spans="1:22" ht="16.5" customHeight="1" x14ac:dyDescent="0.55000000000000004">
      <c r="A24" s="46">
        <v>12</v>
      </c>
      <c r="B24" s="59"/>
      <c r="C24" s="101"/>
      <c r="D24" s="102"/>
      <c r="E24" s="60"/>
      <c r="F24" s="104"/>
      <c r="G24" s="105" t="str">
        <f t="shared" si="0"/>
        <v/>
      </c>
      <c r="H24" s="193"/>
      <c r="I24" s="61"/>
      <c r="N24" s="46">
        <f t="shared" si="1"/>
        <v>13</v>
      </c>
      <c r="O24" s="175"/>
      <c r="P24" s="61"/>
      <c r="Q24" s="176"/>
      <c r="R24" s="177"/>
      <c r="S24" s="178"/>
      <c r="T24" s="147" t="str">
        <f t="shared" si="2"/>
        <v/>
      </c>
      <c r="U24" s="150"/>
      <c r="V24" s="61"/>
    </row>
    <row r="25" spans="1:22" ht="16.5" customHeight="1" x14ac:dyDescent="0.55000000000000004">
      <c r="A25" s="46">
        <v>13</v>
      </c>
      <c r="B25" s="59"/>
      <c r="C25" s="101"/>
      <c r="D25" s="102"/>
      <c r="E25" s="60"/>
      <c r="F25" s="104"/>
      <c r="G25" s="105" t="str">
        <f t="shared" si="0"/>
        <v/>
      </c>
      <c r="H25" s="193"/>
      <c r="I25" s="61"/>
      <c r="N25" s="46">
        <f t="shared" si="1"/>
        <v>14</v>
      </c>
      <c r="O25" s="175"/>
      <c r="P25" s="61"/>
      <c r="Q25" s="176"/>
      <c r="R25" s="177"/>
      <c r="S25" s="178"/>
      <c r="T25" s="147" t="str">
        <f t="shared" si="2"/>
        <v/>
      </c>
      <c r="U25" s="150"/>
      <c r="V25" s="61"/>
    </row>
    <row r="26" spans="1:22" ht="16.5" customHeight="1" x14ac:dyDescent="0.55000000000000004">
      <c r="A26" s="46">
        <v>14</v>
      </c>
      <c r="B26" s="59"/>
      <c r="C26" s="101"/>
      <c r="D26" s="102"/>
      <c r="E26" s="60"/>
      <c r="F26" s="104"/>
      <c r="G26" s="105" t="str">
        <f t="shared" si="0"/>
        <v/>
      </c>
      <c r="H26" s="193"/>
      <c r="I26" s="61"/>
      <c r="N26" s="46">
        <f t="shared" si="1"/>
        <v>15</v>
      </c>
      <c r="O26" s="175"/>
      <c r="P26" s="61"/>
      <c r="Q26" s="176"/>
      <c r="R26" s="177"/>
      <c r="S26" s="178"/>
      <c r="T26" s="147" t="str">
        <f t="shared" si="2"/>
        <v/>
      </c>
      <c r="U26" s="150"/>
      <c r="V26" s="61"/>
    </row>
    <row r="27" spans="1:22" ht="16.5" customHeight="1" x14ac:dyDescent="0.55000000000000004">
      <c r="A27" s="46">
        <v>15</v>
      </c>
      <c r="B27" s="59"/>
      <c r="C27" s="101"/>
      <c r="D27" s="102"/>
      <c r="E27" s="60"/>
      <c r="F27" s="104"/>
      <c r="G27" s="105" t="str">
        <f t="shared" si="0"/>
        <v/>
      </c>
      <c r="H27" s="193"/>
      <c r="I27" s="61"/>
      <c r="N27" s="46">
        <f t="shared" si="1"/>
        <v>16</v>
      </c>
      <c r="O27" s="175"/>
      <c r="P27" s="61"/>
      <c r="Q27" s="176"/>
      <c r="R27" s="177"/>
      <c r="S27" s="178"/>
      <c r="T27" s="147" t="str">
        <f t="shared" si="2"/>
        <v/>
      </c>
      <c r="U27" s="150"/>
      <c r="V27" s="61"/>
    </row>
    <row r="28" spans="1:22" ht="16.5" customHeight="1" x14ac:dyDescent="0.55000000000000004">
      <c r="A28" s="46">
        <v>16</v>
      </c>
      <c r="B28" s="59"/>
      <c r="C28" s="101"/>
      <c r="D28" s="102"/>
      <c r="E28" s="60"/>
      <c r="F28" s="104"/>
      <c r="G28" s="105" t="str">
        <f t="shared" si="0"/>
        <v/>
      </c>
      <c r="H28" s="193"/>
      <c r="I28" s="61"/>
      <c r="N28" s="46">
        <f t="shared" si="1"/>
        <v>17</v>
      </c>
      <c r="O28" s="175"/>
      <c r="P28" s="61"/>
      <c r="Q28" s="176"/>
      <c r="R28" s="177"/>
      <c r="S28" s="178"/>
      <c r="T28" s="147" t="str">
        <f t="shared" si="2"/>
        <v/>
      </c>
      <c r="U28" s="150"/>
      <c r="V28" s="61"/>
    </row>
    <row r="29" spans="1:22" ht="16.5" customHeight="1" x14ac:dyDescent="0.55000000000000004">
      <c r="A29" s="46">
        <v>17</v>
      </c>
      <c r="B29" s="59"/>
      <c r="C29" s="101"/>
      <c r="D29" s="102"/>
      <c r="E29" s="60"/>
      <c r="F29" s="104"/>
      <c r="G29" s="105" t="str">
        <f t="shared" si="0"/>
        <v/>
      </c>
      <c r="H29" s="193"/>
      <c r="I29" s="61"/>
      <c r="N29" s="46">
        <f t="shared" si="1"/>
        <v>18</v>
      </c>
      <c r="O29" s="175"/>
      <c r="P29" s="61"/>
      <c r="Q29" s="176"/>
      <c r="R29" s="177"/>
      <c r="S29" s="178"/>
      <c r="T29" s="147" t="str">
        <f t="shared" si="2"/>
        <v/>
      </c>
      <c r="U29" s="150"/>
      <c r="V29" s="61"/>
    </row>
    <row r="30" spans="1:22" ht="16.5" customHeight="1" x14ac:dyDescent="0.55000000000000004">
      <c r="A30" s="46">
        <v>18</v>
      </c>
      <c r="B30" s="59"/>
      <c r="C30" s="101"/>
      <c r="D30" s="102"/>
      <c r="E30" s="60"/>
      <c r="F30" s="104"/>
      <c r="G30" s="105" t="str">
        <f t="shared" si="0"/>
        <v/>
      </c>
      <c r="H30" s="193"/>
      <c r="I30" s="61"/>
      <c r="N30" s="46">
        <f t="shared" si="1"/>
        <v>19</v>
      </c>
      <c r="O30" s="175"/>
      <c r="P30" s="61"/>
      <c r="Q30" s="176"/>
      <c r="R30" s="177"/>
      <c r="S30" s="178"/>
      <c r="T30" s="147" t="str">
        <f t="shared" si="2"/>
        <v/>
      </c>
      <c r="U30" s="150"/>
      <c r="V30" s="61"/>
    </row>
    <row r="31" spans="1:22" ht="16.5" customHeight="1" x14ac:dyDescent="0.55000000000000004">
      <c r="A31" s="46">
        <v>19</v>
      </c>
      <c r="B31" s="59"/>
      <c r="C31" s="101"/>
      <c r="D31" s="102"/>
      <c r="E31" s="60"/>
      <c r="F31" s="104"/>
      <c r="G31" s="105" t="str">
        <f t="shared" si="0"/>
        <v/>
      </c>
      <c r="H31" s="193"/>
      <c r="I31" s="61"/>
      <c r="N31" s="46">
        <f t="shared" si="1"/>
        <v>20</v>
      </c>
      <c r="O31" s="175"/>
      <c r="P31" s="61"/>
      <c r="Q31" s="176"/>
      <c r="R31" s="177"/>
      <c r="S31" s="178"/>
      <c r="T31" s="147" t="str">
        <f t="shared" si="2"/>
        <v/>
      </c>
      <c r="U31" s="150"/>
      <c r="V31" s="61"/>
    </row>
    <row r="32" spans="1:22" ht="16.5" customHeight="1" x14ac:dyDescent="0.55000000000000004">
      <c r="A32" s="46">
        <v>20</v>
      </c>
      <c r="B32" s="59"/>
      <c r="C32" s="101"/>
      <c r="D32" s="102"/>
      <c r="E32" s="60"/>
      <c r="F32" s="104"/>
      <c r="G32" s="105" t="str">
        <f t="shared" si="0"/>
        <v/>
      </c>
      <c r="H32" s="193"/>
      <c r="I32" s="61"/>
      <c r="N32" s="46">
        <f t="shared" si="1"/>
        <v>21</v>
      </c>
      <c r="O32" s="175"/>
      <c r="P32" s="61"/>
      <c r="Q32" s="176"/>
      <c r="R32" s="177"/>
      <c r="S32" s="178"/>
      <c r="T32" s="147" t="str">
        <f t="shared" si="2"/>
        <v/>
      </c>
      <c r="U32" s="150"/>
      <c r="V32" s="61"/>
    </row>
    <row r="33" spans="1:22" ht="16.5" customHeight="1" x14ac:dyDescent="0.55000000000000004">
      <c r="A33" s="46">
        <v>21</v>
      </c>
      <c r="B33" s="59"/>
      <c r="C33" s="101"/>
      <c r="D33" s="102"/>
      <c r="E33" s="60"/>
      <c r="F33" s="104"/>
      <c r="G33" s="105" t="str">
        <f t="shared" si="0"/>
        <v/>
      </c>
      <c r="H33" s="193"/>
      <c r="I33" s="61"/>
      <c r="N33" s="46">
        <f t="shared" si="1"/>
        <v>22</v>
      </c>
      <c r="O33" s="175"/>
      <c r="P33" s="61"/>
      <c r="Q33" s="176"/>
      <c r="R33" s="177"/>
      <c r="S33" s="178"/>
      <c r="T33" s="147" t="str">
        <f t="shared" si="2"/>
        <v/>
      </c>
      <c r="U33" s="150"/>
      <c r="V33" s="61"/>
    </row>
    <row r="34" spans="1:22" ht="16.5" customHeight="1" x14ac:dyDescent="0.55000000000000004">
      <c r="A34" s="46">
        <v>22</v>
      </c>
      <c r="B34" s="59"/>
      <c r="C34" s="101"/>
      <c r="D34" s="102"/>
      <c r="E34" s="60"/>
      <c r="F34" s="104"/>
      <c r="G34" s="105" t="str">
        <f t="shared" si="0"/>
        <v/>
      </c>
      <c r="H34" s="193"/>
      <c r="I34" s="61"/>
      <c r="N34" s="46">
        <f t="shared" si="1"/>
        <v>23</v>
      </c>
      <c r="O34" s="175"/>
      <c r="P34" s="61"/>
      <c r="Q34" s="176"/>
      <c r="R34" s="177"/>
      <c r="S34" s="178"/>
      <c r="T34" s="147" t="str">
        <f t="shared" si="2"/>
        <v/>
      </c>
      <c r="U34" s="150"/>
      <c r="V34" s="61"/>
    </row>
    <row r="35" spans="1:22" ht="16.5" customHeight="1" x14ac:dyDescent="0.55000000000000004">
      <c r="A35" s="46">
        <v>23</v>
      </c>
      <c r="B35" s="59"/>
      <c r="C35" s="101"/>
      <c r="D35" s="102"/>
      <c r="E35" s="60"/>
      <c r="F35" s="104"/>
      <c r="G35" s="105" t="str">
        <f t="shared" si="0"/>
        <v/>
      </c>
      <c r="H35" s="193"/>
      <c r="I35" s="61"/>
      <c r="N35" s="46">
        <f t="shared" si="1"/>
        <v>24</v>
      </c>
      <c r="O35" s="175"/>
      <c r="P35" s="61"/>
      <c r="Q35" s="176"/>
      <c r="R35" s="177"/>
      <c r="S35" s="178"/>
      <c r="T35" s="147" t="str">
        <f t="shared" si="2"/>
        <v/>
      </c>
      <c r="U35" s="150"/>
      <c r="V35" s="61"/>
    </row>
    <row r="36" spans="1:22" ht="16.5" customHeight="1" x14ac:dyDescent="0.55000000000000004">
      <c r="A36" s="46">
        <v>24</v>
      </c>
      <c r="B36" s="59"/>
      <c r="C36" s="101"/>
      <c r="D36" s="102"/>
      <c r="E36" s="60"/>
      <c r="F36" s="104"/>
      <c r="G36" s="105" t="str">
        <f t="shared" si="0"/>
        <v/>
      </c>
      <c r="H36" s="193"/>
      <c r="I36" s="61"/>
      <c r="N36" s="46">
        <f t="shared" si="1"/>
        <v>25</v>
      </c>
      <c r="O36" s="175"/>
      <c r="P36" s="61"/>
      <c r="Q36" s="176"/>
      <c r="R36" s="177"/>
      <c r="S36" s="178"/>
      <c r="T36" s="147" t="str">
        <f t="shared" si="2"/>
        <v/>
      </c>
      <c r="U36" s="150"/>
      <c r="V36" s="61"/>
    </row>
    <row r="37" spans="1:22" ht="16.5" customHeight="1" x14ac:dyDescent="0.55000000000000004">
      <c r="A37" s="46">
        <v>25</v>
      </c>
      <c r="B37" s="59"/>
      <c r="C37" s="101"/>
      <c r="D37" s="102"/>
      <c r="E37" s="60"/>
      <c r="F37" s="104"/>
      <c r="G37" s="105" t="str">
        <f t="shared" si="0"/>
        <v/>
      </c>
      <c r="H37" s="193"/>
      <c r="I37" s="61"/>
      <c r="N37" s="46">
        <f t="shared" si="1"/>
        <v>26</v>
      </c>
      <c r="O37" s="175"/>
      <c r="P37" s="61"/>
      <c r="Q37" s="176"/>
      <c r="R37" s="177"/>
      <c r="S37" s="178"/>
      <c r="T37" s="147" t="str">
        <f t="shared" si="2"/>
        <v/>
      </c>
      <c r="U37" s="150"/>
      <c r="V37" s="61"/>
    </row>
    <row r="38" spans="1:22" ht="16.5" customHeight="1" x14ac:dyDescent="0.55000000000000004">
      <c r="A38" s="46">
        <v>26</v>
      </c>
      <c r="B38" s="59"/>
      <c r="C38" s="101"/>
      <c r="D38" s="102"/>
      <c r="E38" s="60"/>
      <c r="F38" s="104"/>
      <c r="G38" s="105" t="str">
        <f t="shared" si="0"/>
        <v/>
      </c>
      <c r="H38" s="193"/>
      <c r="I38" s="61"/>
      <c r="N38" s="46">
        <f t="shared" si="1"/>
        <v>27</v>
      </c>
      <c r="O38" s="175"/>
      <c r="P38" s="61"/>
      <c r="Q38" s="176"/>
      <c r="R38" s="177"/>
      <c r="S38" s="178"/>
      <c r="T38" s="147" t="str">
        <f t="shared" si="2"/>
        <v/>
      </c>
      <c r="U38" s="150"/>
      <c r="V38" s="61"/>
    </row>
    <row r="39" spans="1:22" ht="16.5" customHeight="1" x14ac:dyDescent="0.55000000000000004">
      <c r="A39" s="46">
        <v>27</v>
      </c>
      <c r="B39" s="59"/>
      <c r="C39" s="101"/>
      <c r="D39" s="102"/>
      <c r="E39" s="60"/>
      <c r="F39" s="104"/>
      <c r="G39" s="105" t="str">
        <f t="shared" si="0"/>
        <v/>
      </c>
      <c r="H39" s="193"/>
      <c r="I39" s="61"/>
      <c r="N39" s="46">
        <f t="shared" si="1"/>
        <v>28</v>
      </c>
      <c r="O39" s="175"/>
      <c r="P39" s="61"/>
      <c r="Q39" s="176"/>
      <c r="R39" s="177"/>
      <c r="S39" s="178"/>
      <c r="T39" s="147" t="str">
        <f t="shared" si="2"/>
        <v/>
      </c>
      <c r="U39" s="150"/>
      <c r="V39" s="61"/>
    </row>
    <row r="40" spans="1:22" ht="16.5" customHeight="1" x14ac:dyDescent="0.55000000000000004">
      <c r="A40" s="46">
        <v>28</v>
      </c>
      <c r="B40" s="59"/>
      <c r="C40" s="101"/>
      <c r="D40" s="102"/>
      <c r="E40" s="60"/>
      <c r="F40" s="104"/>
      <c r="G40" s="105" t="str">
        <f t="shared" si="0"/>
        <v/>
      </c>
      <c r="H40" s="193"/>
      <c r="I40" s="61"/>
      <c r="N40" s="46">
        <f t="shared" si="1"/>
        <v>29</v>
      </c>
      <c r="O40" s="175"/>
      <c r="P40" s="61"/>
      <c r="Q40" s="176"/>
      <c r="R40" s="177"/>
      <c r="S40" s="178"/>
      <c r="T40" s="147" t="str">
        <f t="shared" si="2"/>
        <v/>
      </c>
      <c r="U40" s="150"/>
      <c r="V40" s="61"/>
    </row>
    <row r="41" spans="1:22" ht="16.5" customHeight="1" x14ac:dyDescent="0.55000000000000004">
      <c r="A41" s="46">
        <v>29</v>
      </c>
      <c r="B41" s="59"/>
      <c r="C41" s="101"/>
      <c r="D41" s="102"/>
      <c r="E41" s="60"/>
      <c r="F41" s="104"/>
      <c r="G41" s="105" t="str">
        <f t="shared" si="0"/>
        <v/>
      </c>
      <c r="H41" s="193"/>
      <c r="I41" s="61"/>
      <c r="N41" s="46">
        <f t="shared" si="1"/>
        <v>30</v>
      </c>
      <c r="O41" s="175"/>
      <c r="P41" s="61"/>
      <c r="Q41" s="176"/>
      <c r="R41" s="177"/>
      <c r="S41" s="178"/>
      <c r="T41" s="147" t="str">
        <f t="shared" si="2"/>
        <v/>
      </c>
      <c r="U41" s="150"/>
      <c r="V41" s="61"/>
    </row>
    <row r="42" spans="1:22" ht="16.5" customHeight="1" thickBot="1" x14ac:dyDescent="0.6">
      <c r="A42" s="46">
        <v>30</v>
      </c>
      <c r="B42" s="59"/>
      <c r="C42" s="101"/>
      <c r="D42" s="102"/>
      <c r="E42" s="60"/>
      <c r="F42" s="104"/>
      <c r="G42" s="105" t="str">
        <f t="shared" si="0"/>
        <v/>
      </c>
      <c r="H42" s="193"/>
      <c r="I42" s="61"/>
      <c r="N42" s="46">
        <f t="shared" si="1"/>
        <v>31</v>
      </c>
      <c r="O42" s="175"/>
      <c r="P42" s="61"/>
      <c r="Q42" s="176"/>
      <c r="R42" s="177"/>
      <c r="S42" s="178"/>
      <c r="T42" s="147" t="str">
        <f t="shared" si="2"/>
        <v/>
      </c>
      <c r="U42" s="150"/>
      <c r="V42" s="61"/>
    </row>
    <row r="43" spans="1:22" ht="22.5" customHeight="1" thickBot="1" x14ac:dyDescent="0.6">
      <c r="B43" s="397"/>
      <c r="C43" s="398"/>
      <c r="D43" s="62" t="s">
        <v>21</v>
      </c>
      <c r="E43" s="63" t="s">
        <v>21</v>
      </c>
      <c r="F43" s="64" t="s">
        <v>21</v>
      </c>
      <c r="G43" s="106">
        <f>SUMIF(B13:B42,"&lt;&gt;"&amp;"▲助成対象外",G13:G42)</f>
        <v>0</v>
      </c>
      <c r="H43" s="151"/>
      <c r="I43" s="65"/>
      <c r="O43" s="397"/>
      <c r="P43" s="398"/>
      <c r="Q43" s="62" t="s">
        <v>21</v>
      </c>
      <c r="R43" s="63" t="s">
        <v>21</v>
      </c>
      <c r="S43" s="179" t="s">
        <v>21</v>
      </c>
      <c r="T43" s="180">
        <f>SUMIF(O13:O42,"&lt;&gt;"&amp;"▲助成対象外",T13:T42)</f>
        <v>0</v>
      </c>
      <c r="U43" s="151"/>
      <c r="V43" s="65"/>
    </row>
    <row r="44" spans="1:22" ht="22.5" customHeight="1" thickTop="1" thickBot="1" x14ac:dyDescent="0.6">
      <c r="B44" s="399"/>
      <c r="C44" s="400"/>
      <c r="D44" s="66" t="s">
        <v>21</v>
      </c>
      <c r="E44" s="67" t="s">
        <v>21</v>
      </c>
      <c r="F44" s="68" t="s">
        <v>21</v>
      </c>
      <c r="G44" s="107">
        <f>SUMIF(B13:B42,"▲助成対象外",G13:G42)</f>
        <v>0</v>
      </c>
      <c r="H44" s="152"/>
      <c r="I44" s="69"/>
      <c r="O44" s="399"/>
      <c r="P44" s="400"/>
      <c r="Q44" s="66" t="s">
        <v>21</v>
      </c>
      <c r="R44" s="67" t="s">
        <v>21</v>
      </c>
      <c r="S44" s="168" t="s">
        <v>21</v>
      </c>
      <c r="T44" s="169">
        <f>SUMIF(O13:O42,"▲助成対象外",T13:T42)</f>
        <v>0</v>
      </c>
      <c r="U44" s="152"/>
      <c r="V44" s="69"/>
    </row>
    <row r="45" spans="1:22" ht="24" customHeight="1" thickBot="1" x14ac:dyDescent="0.6">
      <c r="B45" s="381" t="s">
        <v>198</v>
      </c>
      <c r="C45" s="382"/>
      <c r="D45" s="382"/>
      <c r="E45" s="383"/>
      <c r="F45" s="187" t="s">
        <v>197</v>
      </c>
      <c r="G45" s="194"/>
      <c r="O45" s="53"/>
      <c r="Q45" s="48"/>
      <c r="S45" s="49"/>
      <c r="T45" s="49"/>
      <c r="U45" s="49"/>
      <c r="V45" s="46"/>
    </row>
    <row r="47" spans="1:22" ht="21" customHeight="1" x14ac:dyDescent="0.55000000000000004">
      <c r="B47" s="46" t="s">
        <v>136</v>
      </c>
      <c r="C47" s="386" t="s">
        <v>116</v>
      </c>
      <c r="D47" s="387"/>
      <c r="E47" s="387"/>
      <c r="F47" s="387"/>
      <c r="G47" s="379" t="s">
        <v>22</v>
      </c>
      <c r="H47" s="380"/>
      <c r="I47"/>
      <c r="K47" s="54"/>
    </row>
    <row r="48" spans="1:22" ht="47" customHeight="1" x14ac:dyDescent="0.55000000000000004">
      <c r="B48" s="108" t="s">
        <v>139</v>
      </c>
      <c r="C48" s="392"/>
      <c r="D48" s="393"/>
      <c r="E48" s="393"/>
      <c r="F48" s="393"/>
      <c r="G48" s="393"/>
      <c r="H48" s="394"/>
    </row>
    <row r="49" spans="1:9" ht="23.5" customHeight="1" x14ac:dyDescent="0.55000000000000004">
      <c r="A49" s="58" t="s">
        <v>15</v>
      </c>
      <c r="B49" s="384" t="s">
        <v>71</v>
      </c>
      <c r="C49" s="384" t="s">
        <v>16</v>
      </c>
      <c r="D49" s="385" t="s">
        <v>6</v>
      </c>
      <c r="E49" s="384" t="s">
        <v>72</v>
      </c>
      <c r="F49" s="388" t="s">
        <v>17</v>
      </c>
      <c r="G49" s="388" t="s">
        <v>18</v>
      </c>
      <c r="H49" s="395" t="s">
        <v>169</v>
      </c>
      <c r="I49" s="384" t="s">
        <v>19</v>
      </c>
    </row>
    <row r="50" spans="1:9" ht="23.5" customHeight="1" x14ac:dyDescent="0.55000000000000004">
      <c r="A50" s="58" t="s">
        <v>20</v>
      </c>
      <c r="B50" s="384"/>
      <c r="C50" s="384"/>
      <c r="D50" s="385"/>
      <c r="E50" s="384"/>
      <c r="F50" s="389"/>
      <c r="G50" s="389"/>
      <c r="H50" s="396"/>
      <c r="I50" s="384"/>
    </row>
    <row r="51" spans="1:9" ht="16.5" customHeight="1" x14ac:dyDescent="0.55000000000000004">
      <c r="A51" s="46">
        <v>31</v>
      </c>
      <c r="B51" s="59"/>
      <c r="C51" s="101"/>
      <c r="D51" s="102"/>
      <c r="E51" s="60"/>
      <c r="F51" s="104"/>
      <c r="G51" s="105" t="str">
        <f>IF(D51*F51=0,"",ROUND(D51*F51,0))</f>
        <v/>
      </c>
      <c r="H51" s="193"/>
      <c r="I51" s="61"/>
    </row>
    <row r="52" spans="1:9" ht="16.5" customHeight="1" x14ac:dyDescent="0.55000000000000004">
      <c r="A52" s="46">
        <v>32</v>
      </c>
      <c r="B52" s="59"/>
      <c r="C52" s="101"/>
      <c r="D52" s="102"/>
      <c r="E52" s="60"/>
      <c r="F52" s="104"/>
      <c r="G52" s="105" t="str">
        <f t="shared" ref="G52:G80" si="3">IF(D52*F52=0,"",ROUND(D52*F52,0))</f>
        <v/>
      </c>
      <c r="H52" s="193"/>
      <c r="I52" s="61"/>
    </row>
    <row r="53" spans="1:9" ht="16.5" customHeight="1" x14ac:dyDescent="0.55000000000000004">
      <c r="A53" s="46">
        <v>33</v>
      </c>
      <c r="B53" s="59"/>
      <c r="C53" s="101"/>
      <c r="D53" s="102"/>
      <c r="E53" s="60"/>
      <c r="F53" s="104"/>
      <c r="G53" s="105" t="str">
        <f t="shared" si="3"/>
        <v/>
      </c>
      <c r="H53" s="193"/>
      <c r="I53" s="61"/>
    </row>
    <row r="54" spans="1:9" ht="16.5" customHeight="1" x14ac:dyDescent="0.55000000000000004">
      <c r="A54" s="46">
        <v>34</v>
      </c>
      <c r="B54" s="59"/>
      <c r="C54" s="101"/>
      <c r="D54" s="102"/>
      <c r="E54" s="60"/>
      <c r="F54" s="104"/>
      <c r="G54" s="105" t="str">
        <f t="shared" si="3"/>
        <v/>
      </c>
      <c r="H54" s="193"/>
      <c r="I54" s="61"/>
    </row>
    <row r="55" spans="1:9" ht="16.5" customHeight="1" x14ac:dyDescent="0.55000000000000004">
      <c r="A55" s="46">
        <v>35</v>
      </c>
      <c r="B55" s="59"/>
      <c r="C55" s="101"/>
      <c r="D55" s="102"/>
      <c r="E55" s="60"/>
      <c r="F55" s="104"/>
      <c r="G55" s="105" t="str">
        <f t="shared" si="3"/>
        <v/>
      </c>
      <c r="H55" s="193"/>
      <c r="I55" s="61"/>
    </row>
    <row r="56" spans="1:9" ht="16.5" customHeight="1" x14ac:dyDescent="0.55000000000000004">
      <c r="A56" s="46">
        <v>36</v>
      </c>
      <c r="B56" s="59"/>
      <c r="C56" s="101"/>
      <c r="D56" s="102"/>
      <c r="E56" s="60"/>
      <c r="F56" s="104"/>
      <c r="G56" s="105" t="str">
        <f t="shared" si="3"/>
        <v/>
      </c>
      <c r="H56" s="193"/>
      <c r="I56" s="61"/>
    </row>
    <row r="57" spans="1:9" ht="16.5" customHeight="1" x14ac:dyDescent="0.55000000000000004">
      <c r="A57" s="46">
        <v>37</v>
      </c>
      <c r="B57" s="59"/>
      <c r="C57" s="101"/>
      <c r="D57" s="102"/>
      <c r="E57" s="60"/>
      <c r="F57" s="104"/>
      <c r="G57" s="105" t="str">
        <f t="shared" si="3"/>
        <v/>
      </c>
      <c r="H57" s="193"/>
      <c r="I57" s="61"/>
    </row>
    <row r="58" spans="1:9" ht="16.5" customHeight="1" x14ac:dyDescent="0.55000000000000004">
      <c r="A58" s="46">
        <v>38</v>
      </c>
      <c r="B58" s="59"/>
      <c r="C58" s="101"/>
      <c r="D58" s="102"/>
      <c r="E58" s="60"/>
      <c r="F58" s="104"/>
      <c r="G58" s="105" t="str">
        <f t="shared" si="3"/>
        <v/>
      </c>
      <c r="H58" s="193"/>
      <c r="I58" s="61"/>
    </row>
    <row r="59" spans="1:9" ht="16.5" customHeight="1" x14ac:dyDescent="0.55000000000000004">
      <c r="A59" s="46">
        <v>39</v>
      </c>
      <c r="B59" s="59"/>
      <c r="C59" s="101"/>
      <c r="D59" s="102"/>
      <c r="E59" s="60"/>
      <c r="F59" s="104"/>
      <c r="G59" s="105" t="str">
        <f t="shared" si="3"/>
        <v/>
      </c>
      <c r="H59" s="193"/>
      <c r="I59" s="61"/>
    </row>
    <row r="60" spans="1:9" ht="16.5" customHeight="1" x14ac:dyDescent="0.55000000000000004">
      <c r="A60" s="46">
        <v>40</v>
      </c>
      <c r="B60" s="59"/>
      <c r="C60" s="101"/>
      <c r="D60" s="102"/>
      <c r="E60" s="60"/>
      <c r="F60" s="104"/>
      <c r="G60" s="105" t="str">
        <f t="shared" si="3"/>
        <v/>
      </c>
      <c r="H60" s="193"/>
      <c r="I60" s="61"/>
    </row>
    <row r="61" spans="1:9" ht="16.5" customHeight="1" x14ac:dyDescent="0.55000000000000004">
      <c r="A61" s="46">
        <v>41</v>
      </c>
      <c r="B61" s="59"/>
      <c r="C61" s="101"/>
      <c r="D61" s="102"/>
      <c r="E61" s="60"/>
      <c r="F61" s="104"/>
      <c r="G61" s="105" t="str">
        <f t="shared" si="3"/>
        <v/>
      </c>
      <c r="H61" s="193"/>
      <c r="I61" s="61"/>
    </row>
    <row r="62" spans="1:9" ht="16.5" customHeight="1" x14ac:dyDescent="0.55000000000000004">
      <c r="A62" s="46">
        <v>42</v>
      </c>
      <c r="B62" s="59"/>
      <c r="C62" s="101"/>
      <c r="D62" s="102"/>
      <c r="E62" s="60"/>
      <c r="F62" s="104"/>
      <c r="G62" s="105" t="str">
        <f t="shared" si="3"/>
        <v/>
      </c>
      <c r="H62" s="193"/>
      <c r="I62" s="61"/>
    </row>
    <row r="63" spans="1:9" ht="16.5" customHeight="1" x14ac:dyDescent="0.55000000000000004">
      <c r="A63" s="46">
        <v>43</v>
      </c>
      <c r="B63" s="59"/>
      <c r="C63" s="101"/>
      <c r="D63" s="102"/>
      <c r="E63" s="60"/>
      <c r="F63" s="104"/>
      <c r="G63" s="105" t="str">
        <f t="shared" si="3"/>
        <v/>
      </c>
      <c r="H63" s="193"/>
      <c r="I63" s="61"/>
    </row>
    <row r="64" spans="1:9" ht="16.5" customHeight="1" x14ac:dyDescent="0.55000000000000004">
      <c r="A64" s="46">
        <v>44</v>
      </c>
      <c r="B64" s="59"/>
      <c r="C64" s="101"/>
      <c r="D64" s="102"/>
      <c r="E64" s="60"/>
      <c r="F64" s="104"/>
      <c r="G64" s="105" t="str">
        <f t="shared" si="3"/>
        <v/>
      </c>
      <c r="H64" s="193"/>
      <c r="I64" s="61"/>
    </row>
    <row r="65" spans="1:9" ht="16.5" customHeight="1" x14ac:dyDescent="0.55000000000000004">
      <c r="A65" s="46">
        <v>45</v>
      </c>
      <c r="B65" s="59"/>
      <c r="C65" s="101"/>
      <c r="D65" s="102"/>
      <c r="E65" s="60"/>
      <c r="F65" s="104"/>
      <c r="G65" s="105" t="str">
        <f t="shared" si="3"/>
        <v/>
      </c>
      <c r="H65" s="193"/>
      <c r="I65" s="61"/>
    </row>
    <row r="66" spans="1:9" ht="16.5" customHeight="1" x14ac:dyDescent="0.55000000000000004">
      <c r="A66" s="46">
        <v>46</v>
      </c>
      <c r="B66" s="59"/>
      <c r="C66" s="101"/>
      <c r="D66" s="102"/>
      <c r="E66" s="60"/>
      <c r="F66" s="104"/>
      <c r="G66" s="105" t="str">
        <f t="shared" si="3"/>
        <v/>
      </c>
      <c r="H66" s="193"/>
      <c r="I66" s="61"/>
    </row>
    <row r="67" spans="1:9" ht="16.5" customHeight="1" x14ac:dyDescent="0.55000000000000004">
      <c r="A67" s="46">
        <v>47</v>
      </c>
      <c r="B67" s="59"/>
      <c r="C67" s="101"/>
      <c r="D67" s="102"/>
      <c r="E67" s="60"/>
      <c r="F67" s="104"/>
      <c r="G67" s="105" t="str">
        <f t="shared" si="3"/>
        <v/>
      </c>
      <c r="H67" s="193"/>
      <c r="I67" s="61"/>
    </row>
    <row r="68" spans="1:9" ht="16.5" customHeight="1" x14ac:dyDescent="0.55000000000000004">
      <c r="A68" s="46">
        <v>48</v>
      </c>
      <c r="B68" s="59"/>
      <c r="C68" s="101"/>
      <c r="D68" s="102"/>
      <c r="E68" s="60"/>
      <c r="F68" s="104"/>
      <c r="G68" s="105" t="str">
        <f t="shared" si="3"/>
        <v/>
      </c>
      <c r="H68" s="193"/>
      <c r="I68" s="61"/>
    </row>
    <row r="69" spans="1:9" ht="16.5" customHeight="1" x14ac:dyDescent="0.55000000000000004">
      <c r="A69" s="46">
        <v>49</v>
      </c>
      <c r="B69" s="59"/>
      <c r="C69" s="101"/>
      <c r="D69" s="102"/>
      <c r="E69" s="60"/>
      <c r="F69" s="104"/>
      <c r="G69" s="105" t="str">
        <f t="shared" si="3"/>
        <v/>
      </c>
      <c r="H69" s="193"/>
      <c r="I69" s="61"/>
    </row>
    <row r="70" spans="1:9" ht="16.5" customHeight="1" x14ac:dyDescent="0.55000000000000004">
      <c r="A70" s="46">
        <v>50</v>
      </c>
      <c r="B70" s="59"/>
      <c r="C70" s="101"/>
      <c r="D70" s="102"/>
      <c r="E70" s="60"/>
      <c r="F70" s="104"/>
      <c r="G70" s="105" t="str">
        <f t="shared" si="3"/>
        <v/>
      </c>
      <c r="H70" s="193"/>
      <c r="I70" s="61"/>
    </row>
    <row r="71" spans="1:9" ht="16.5" customHeight="1" x14ac:dyDescent="0.55000000000000004">
      <c r="A71" s="46">
        <v>51</v>
      </c>
      <c r="B71" s="59"/>
      <c r="C71" s="101"/>
      <c r="D71" s="102"/>
      <c r="E71" s="60"/>
      <c r="F71" s="104"/>
      <c r="G71" s="105" t="str">
        <f t="shared" si="3"/>
        <v/>
      </c>
      <c r="H71" s="193"/>
      <c r="I71" s="61"/>
    </row>
    <row r="72" spans="1:9" ht="16.5" customHeight="1" x14ac:dyDescent="0.55000000000000004">
      <c r="A72" s="46">
        <v>52</v>
      </c>
      <c r="B72" s="59"/>
      <c r="C72" s="101"/>
      <c r="D72" s="102"/>
      <c r="E72" s="60"/>
      <c r="F72" s="104"/>
      <c r="G72" s="105" t="str">
        <f t="shared" si="3"/>
        <v/>
      </c>
      <c r="H72" s="193"/>
      <c r="I72" s="61"/>
    </row>
    <row r="73" spans="1:9" ht="16.5" customHeight="1" x14ac:dyDescent="0.55000000000000004">
      <c r="A73" s="46">
        <v>53</v>
      </c>
      <c r="B73" s="59"/>
      <c r="C73" s="101"/>
      <c r="D73" s="102"/>
      <c r="E73" s="60"/>
      <c r="F73" s="104"/>
      <c r="G73" s="105" t="str">
        <f t="shared" si="3"/>
        <v/>
      </c>
      <c r="H73" s="193"/>
      <c r="I73" s="61"/>
    </row>
    <row r="74" spans="1:9" ht="16.5" customHeight="1" x14ac:dyDescent="0.55000000000000004">
      <c r="A74" s="46">
        <v>54</v>
      </c>
      <c r="B74" s="59"/>
      <c r="C74" s="101"/>
      <c r="D74" s="102"/>
      <c r="E74" s="60"/>
      <c r="F74" s="104"/>
      <c r="G74" s="105" t="str">
        <f t="shared" si="3"/>
        <v/>
      </c>
      <c r="H74" s="193"/>
      <c r="I74" s="61"/>
    </row>
    <row r="75" spans="1:9" ht="16.5" customHeight="1" x14ac:dyDescent="0.55000000000000004">
      <c r="A75" s="46">
        <v>55</v>
      </c>
      <c r="B75" s="59"/>
      <c r="C75" s="101"/>
      <c r="D75" s="102"/>
      <c r="E75" s="60"/>
      <c r="F75" s="104"/>
      <c r="G75" s="105" t="str">
        <f t="shared" si="3"/>
        <v/>
      </c>
      <c r="H75" s="193"/>
      <c r="I75" s="61"/>
    </row>
    <row r="76" spans="1:9" ht="16.5" customHeight="1" x14ac:dyDescent="0.55000000000000004">
      <c r="A76" s="46">
        <v>56</v>
      </c>
      <c r="B76" s="59"/>
      <c r="C76" s="101"/>
      <c r="D76" s="102"/>
      <c r="E76" s="60"/>
      <c r="F76" s="104"/>
      <c r="G76" s="105" t="str">
        <f t="shared" si="3"/>
        <v/>
      </c>
      <c r="H76" s="193"/>
      <c r="I76" s="61"/>
    </row>
    <row r="77" spans="1:9" ht="16.5" customHeight="1" x14ac:dyDescent="0.55000000000000004">
      <c r="A77" s="46">
        <v>57</v>
      </c>
      <c r="B77" s="59"/>
      <c r="C77" s="101"/>
      <c r="D77" s="102"/>
      <c r="E77" s="60"/>
      <c r="F77" s="104"/>
      <c r="G77" s="105" t="str">
        <f t="shared" si="3"/>
        <v/>
      </c>
      <c r="H77" s="193"/>
      <c r="I77" s="61"/>
    </row>
    <row r="78" spans="1:9" ht="16.5" customHeight="1" x14ac:dyDescent="0.55000000000000004">
      <c r="A78" s="46">
        <v>58</v>
      </c>
      <c r="B78" s="59"/>
      <c r="C78" s="101"/>
      <c r="D78" s="102"/>
      <c r="E78" s="60"/>
      <c r="F78" s="104"/>
      <c r="G78" s="105" t="str">
        <f>IF(D78*F78=0,"",ROUND(D78*F78,0))</f>
        <v/>
      </c>
      <c r="H78" s="193"/>
      <c r="I78" s="61"/>
    </row>
    <row r="79" spans="1:9" ht="16.5" customHeight="1" x14ac:dyDescent="0.55000000000000004">
      <c r="A79" s="46">
        <v>59</v>
      </c>
      <c r="B79" s="59"/>
      <c r="C79" s="101"/>
      <c r="D79" s="102"/>
      <c r="E79" s="60"/>
      <c r="F79" s="104"/>
      <c r="G79" s="105" t="str">
        <f t="shared" si="3"/>
        <v/>
      </c>
      <c r="H79" s="193"/>
      <c r="I79" s="61"/>
    </row>
    <row r="80" spans="1:9" ht="16.5" customHeight="1" thickBot="1" x14ac:dyDescent="0.6">
      <c r="A80" s="46">
        <v>60</v>
      </c>
      <c r="B80" s="59"/>
      <c r="C80" s="101"/>
      <c r="D80" s="102"/>
      <c r="E80" s="60"/>
      <c r="F80" s="104"/>
      <c r="G80" s="105" t="str">
        <f t="shared" si="3"/>
        <v/>
      </c>
      <c r="H80" s="193"/>
      <c r="I80" s="61"/>
    </row>
    <row r="81" spans="1:13" ht="22.5" customHeight="1" thickBot="1" x14ac:dyDescent="0.6">
      <c r="B81" s="397"/>
      <c r="C81" s="398"/>
      <c r="D81" s="62" t="s">
        <v>21</v>
      </c>
      <c r="E81" s="63" t="s">
        <v>21</v>
      </c>
      <c r="F81" s="64" t="s">
        <v>21</v>
      </c>
      <c r="G81" s="106">
        <f>SUMIF(B51:B80,"&lt;&gt;"&amp;"▲助成対象外",G51:G80)</f>
        <v>0</v>
      </c>
      <c r="H81" s="151"/>
      <c r="I81" s="65"/>
    </row>
    <row r="82" spans="1:13" ht="22.5" customHeight="1" thickTop="1" thickBot="1" x14ac:dyDescent="0.6">
      <c r="B82" s="399"/>
      <c r="C82" s="400"/>
      <c r="D82" s="66" t="s">
        <v>21</v>
      </c>
      <c r="E82" s="67" t="s">
        <v>21</v>
      </c>
      <c r="F82" s="68" t="s">
        <v>21</v>
      </c>
      <c r="G82" s="107">
        <f>SUMIF(B51:B80,"▲助成対象外",G51:G80)</f>
        <v>0</v>
      </c>
      <c r="H82" s="152"/>
      <c r="I82" s="69"/>
    </row>
    <row r="83" spans="1:13" ht="25" customHeight="1" thickBot="1" x14ac:dyDescent="0.6">
      <c r="B83" s="381" t="s">
        <v>198</v>
      </c>
      <c r="C83" s="382"/>
      <c r="D83" s="382"/>
      <c r="E83" s="383"/>
      <c r="F83" s="187" t="s">
        <v>197</v>
      </c>
      <c r="G83" s="194"/>
    </row>
    <row r="85" spans="1:13" ht="21" customHeight="1" x14ac:dyDescent="0.55000000000000004">
      <c r="B85" s="46" t="s">
        <v>137</v>
      </c>
      <c r="C85" s="386" t="s">
        <v>116</v>
      </c>
      <c r="D85" s="387"/>
      <c r="E85" s="387"/>
      <c r="F85" s="387"/>
      <c r="G85" s="379" t="s">
        <v>23</v>
      </c>
      <c r="H85" s="380"/>
      <c r="K85" s="54"/>
      <c r="M85" s="53"/>
    </row>
    <row r="86" spans="1:13" ht="42.5" customHeight="1" x14ac:dyDescent="0.55000000000000004">
      <c r="B86" s="108" t="s">
        <v>139</v>
      </c>
      <c r="C86" s="392"/>
      <c r="D86" s="393"/>
      <c r="E86" s="393"/>
      <c r="F86" s="393"/>
      <c r="G86" s="393"/>
      <c r="H86" s="394"/>
    </row>
    <row r="87" spans="1:13" ht="20.5" customHeight="1" x14ac:dyDescent="0.55000000000000004">
      <c r="A87" s="58" t="s">
        <v>15</v>
      </c>
      <c r="B87" s="384" t="s">
        <v>71</v>
      </c>
      <c r="C87" s="384" t="s">
        <v>16</v>
      </c>
      <c r="D87" s="385" t="s">
        <v>6</v>
      </c>
      <c r="E87" s="384" t="s">
        <v>72</v>
      </c>
      <c r="F87" s="388" t="s">
        <v>17</v>
      </c>
      <c r="G87" s="388" t="s">
        <v>18</v>
      </c>
      <c r="H87" s="395" t="s">
        <v>169</v>
      </c>
      <c r="I87" s="384" t="s">
        <v>19</v>
      </c>
    </row>
    <row r="88" spans="1:13" ht="20.5" customHeight="1" x14ac:dyDescent="0.55000000000000004">
      <c r="A88" s="58" t="s">
        <v>20</v>
      </c>
      <c r="B88" s="384"/>
      <c r="C88" s="384"/>
      <c r="D88" s="385"/>
      <c r="E88" s="384"/>
      <c r="F88" s="389"/>
      <c r="G88" s="389"/>
      <c r="H88" s="396"/>
      <c r="I88" s="384"/>
    </row>
    <row r="89" spans="1:13" ht="16.5" customHeight="1" x14ac:dyDescent="0.55000000000000004">
      <c r="A89" s="46">
        <v>61</v>
      </c>
      <c r="B89" s="59"/>
      <c r="C89" s="101"/>
      <c r="D89" s="102"/>
      <c r="E89" s="60"/>
      <c r="F89" s="104"/>
      <c r="G89" s="105" t="str">
        <f>IF(D89*F89=0,"",ROUND(D89*F89,0))</f>
        <v/>
      </c>
      <c r="H89" s="193"/>
      <c r="I89" s="61"/>
    </row>
    <row r="90" spans="1:13" ht="16.5" customHeight="1" x14ac:dyDescent="0.55000000000000004">
      <c r="A90" s="46">
        <v>62</v>
      </c>
      <c r="B90" s="59"/>
      <c r="C90" s="101"/>
      <c r="D90" s="102"/>
      <c r="E90" s="60"/>
      <c r="F90" s="104"/>
      <c r="G90" s="105" t="str">
        <f t="shared" ref="G90:G115" si="4">IF(D90*F90=0,"",ROUND(D90*F90,0))</f>
        <v/>
      </c>
      <c r="H90" s="193"/>
      <c r="I90" s="61"/>
    </row>
    <row r="91" spans="1:13" ht="16.5" customHeight="1" x14ac:dyDescent="0.55000000000000004">
      <c r="A91" s="46">
        <v>63</v>
      </c>
      <c r="B91" s="59"/>
      <c r="C91" s="101"/>
      <c r="D91" s="102"/>
      <c r="E91" s="60"/>
      <c r="F91" s="104"/>
      <c r="G91" s="105" t="str">
        <f t="shared" si="4"/>
        <v/>
      </c>
      <c r="H91" s="193"/>
      <c r="I91" s="61"/>
    </row>
    <row r="92" spans="1:13" ht="16.5" customHeight="1" x14ac:dyDescent="0.55000000000000004">
      <c r="A92" s="46">
        <v>64</v>
      </c>
      <c r="B92" s="59"/>
      <c r="C92" s="101"/>
      <c r="D92" s="102"/>
      <c r="E92" s="60"/>
      <c r="F92" s="104"/>
      <c r="G92" s="105" t="str">
        <f t="shared" si="4"/>
        <v/>
      </c>
      <c r="H92" s="193"/>
      <c r="I92" s="61"/>
    </row>
    <row r="93" spans="1:13" ht="16.5" customHeight="1" x14ac:dyDescent="0.55000000000000004">
      <c r="A93" s="46">
        <v>65</v>
      </c>
      <c r="B93" s="59"/>
      <c r="C93" s="101"/>
      <c r="D93" s="102"/>
      <c r="E93" s="60"/>
      <c r="F93" s="104"/>
      <c r="G93" s="105" t="str">
        <f t="shared" si="4"/>
        <v/>
      </c>
      <c r="H93" s="193"/>
      <c r="I93" s="61"/>
    </row>
    <row r="94" spans="1:13" ht="16.5" customHeight="1" x14ac:dyDescent="0.55000000000000004">
      <c r="A94" s="46">
        <v>66</v>
      </c>
      <c r="B94" s="59"/>
      <c r="C94" s="101"/>
      <c r="D94" s="102"/>
      <c r="E94" s="60"/>
      <c r="F94" s="104"/>
      <c r="G94" s="105" t="str">
        <f t="shared" si="4"/>
        <v/>
      </c>
      <c r="H94" s="193"/>
      <c r="I94" s="61"/>
    </row>
    <row r="95" spans="1:13" ht="16.5" customHeight="1" x14ac:dyDescent="0.55000000000000004">
      <c r="A95" s="46">
        <v>67</v>
      </c>
      <c r="B95" s="59"/>
      <c r="C95" s="101"/>
      <c r="D95" s="102"/>
      <c r="E95" s="60"/>
      <c r="F95" s="104"/>
      <c r="G95" s="105" t="str">
        <f t="shared" si="4"/>
        <v/>
      </c>
      <c r="H95" s="193"/>
      <c r="I95" s="61"/>
    </row>
    <row r="96" spans="1:13" ht="16.5" customHeight="1" x14ac:dyDescent="0.55000000000000004">
      <c r="A96" s="46">
        <v>68</v>
      </c>
      <c r="B96" s="59"/>
      <c r="C96" s="101"/>
      <c r="D96" s="102"/>
      <c r="E96" s="60"/>
      <c r="F96" s="104"/>
      <c r="G96" s="105" t="str">
        <f t="shared" si="4"/>
        <v/>
      </c>
      <c r="H96" s="193"/>
      <c r="I96" s="61"/>
    </row>
    <row r="97" spans="1:9" ht="16.5" customHeight="1" x14ac:dyDescent="0.55000000000000004">
      <c r="A97" s="46">
        <v>69</v>
      </c>
      <c r="B97" s="59"/>
      <c r="C97" s="101"/>
      <c r="D97" s="102"/>
      <c r="E97" s="60"/>
      <c r="F97" s="104"/>
      <c r="G97" s="105" t="str">
        <f t="shared" si="4"/>
        <v/>
      </c>
      <c r="H97" s="193"/>
      <c r="I97" s="61"/>
    </row>
    <row r="98" spans="1:9" ht="16.5" customHeight="1" x14ac:dyDescent="0.55000000000000004">
      <c r="A98" s="46">
        <v>70</v>
      </c>
      <c r="B98" s="59"/>
      <c r="C98" s="101"/>
      <c r="D98" s="102"/>
      <c r="E98" s="60"/>
      <c r="F98" s="104"/>
      <c r="G98" s="105" t="str">
        <f t="shared" si="4"/>
        <v/>
      </c>
      <c r="H98" s="193"/>
      <c r="I98" s="61"/>
    </row>
    <row r="99" spans="1:9" ht="16.5" customHeight="1" x14ac:dyDescent="0.55000000000000004">
      <c r="A99" s="46">
        <v>71</v>
      </c>
      <c r="B99" s="59"/>
      <c r="C99" s="101"/>
      <c r="D99" s="102"/>
      <c r="E99" s="60"/>
      <c r="F99" s="104"/>
      <c r="G99" s="105" t="str">
        <f t="shared" si="4"/>
        <v/>
      </c>
      <c r="H99" s="193"/>
      <c r="I99" s="61"/>
    </row>
    <row r="100" spans="1:9" ht="16.5" customHeight="1" x14ac:dyDescent="0.55000000000000004">
      <c r="A100" s="46">
        <v>72</v>
      </c>
      <c r="B100" s="59"/>
      <c r="C100" s="101"/>
      <c r="D100" s="102"/>
      <c r="E100" s="60"/>
      <c r="F100" s="104"/>
      <c r="G100" s="105" t="str">
        <f t="shared" si="4"/>
        <v/>
      </c>
      <c r="H100" s="193"/>
      <c r="I100" s="61"/>
    </row>
    <row r="101" spans="1:9" ht="16.5" customHeight="1" x14ac:dyDescent="0.55000000000000004">
      <c r="A101" s="46">
        <v>73</v>
      </c>
      <c r="B101" s="59"/>
      <c r="C101" s="101"/>
      <c r="D101" s="102"/>
      <c r="E101" s="60"/>
      <c r="F101" s="104"/>
      <c r="G101" s="105" t="str">
        <f t="shared" si="4"/>
        <v/>
      </c>
      <c r="H101" s="193"/>
      <c r="I101" s="61"/>
    </row>
    <row r="102" spans="1:9" ht="16.5" customHeight="1" x14ac:dyDescent="0.55000000000000004">
      <c r="A102" s="46">
        <v>74</v>
      </c>
      <c r="B102" s="59"/>
      <c r="C102" s="101"/>
      <c r="D102" s="102"/>
      <c r="E102" s="60"/>
      <c r="F102" s="104"/>
      <c r="G102" s="105" t="str">
        <f t="shared" si="4"/>
        <v/>
      </c>
      <c r="H102" s="193"/>
      <c r="I102" s="61"/>
    </row>
    <row r="103" spans="1:9" ht="16.5" customHeight="1" x14ac:dyDescent="0.55000000000000004">
      <c r="A103" s="46">
        <v>75</v>
      </c>
      <c r="B103" s="59"/>
      <c r="C103" s="101"/>
      <c r="D103" s="102"/>
      <c r="E103" s="60"/>
      <c r="F103" s="104"/>
      <c r="G103" s="105" t="str">
        <f t="shared" si="4"/>
        <v/>
      </c>
      <c r="H103" s="193"/>
      <c r="I103" s="61"/>
    </row>
    <row r="104" spans="1:9" ht="16.5" customHeight="1" x14ac:dyDescent="0.55000000000000004">
      <c r="A104" s="46">
        <v>76</v>
      </c>
      <c r="B104" s="59"/>
      <c r="C104" s="101"/>
      <c r="D104" s="102"/>
      <c r="E104" s="60"/>
      <c r="F104" s="104"/>
      <c r="G104" s="105" t="str">
        <f t="shared" si="4"/>
        <v/>
      </c>
      <c r="H104" s="193"/>
      <c r="I104" s="61"/>
    </row>
    <row r="105" spans="1:9" ht="16.5" customHeight="1" x14ac:dyDescent="0.55000000000000004">
      <c r="A105" s="46">
        <v>77</v>
      </c>
      <c r="B105" s="59"/>
      <c r="C105" s="101"/>
      <c r="D105" s="102"/>
      <c r="E105" s="60"/>
      <c r="F105" s="104"/>
      <c r="G105" s="105" t="str">
        <f t="shared" si="4"/>
        <v/>
      </c>
      <c r="H105" s="193"/>
      <c r="I105" s="61"/>
    </row>
    <row r="106" spans="1:9" ht="16.5" customHeight="1" x14ac:dyDescent="0.55000000000000004">
      <c r="A106" s="46">
        <v>78</v>
      </c>
      <c r="B106" s="59"/>
      <c r="C106" s="101"/>
      <c r="D106" s="102"/>
      <c r="E106" s="60"/>
      <c r="F106" s="104"/>
      <c r="G106" s="105" t="str">
        <f t="shared" si="4"/>
        <v/>
      </c>
      <c r="H106" s="193"/>
      <c r="I106" s="61"/>
    </row>
    <row r="107" spans="1:9" ht="16.5" customHeight="1" x14ac:dyDescent="0.55000000000000004">
      <c r="A107" s="46">
        <v>79</v>
      </c>
      <c r="B107" s="59"/>
      <c r="C107" s="101"/>
      <c r="D107" s="102"/>
      <c r="E107" s="60"/>
      <c r="F107" s="104"/>
      <c r="G107" s="105" t="str">
        <f t="shared" si="4"/>
        <v/>
      </c>
      <c r="H107" s="193"/>
      <c r="I107" s="61"/>
    </row>
    <row r="108" spans="1:9" ht="16.5" customHeight="1" x14ac:dyDescent="0.55000000000000004">
      <c r="A108" s="46">
        <v>80</v>
      </c>
      <c r="B108" s="59"/>
      <c r="C108" s="101"/>
      <c r="D108" s="102"/>
      <c r="E108" s="60"/>
      <c r="F108" s="104"/>
      <c r="G108" s="105" t="str">
        <f t="shared" si="4"/>
        <v/>
      </c>
      <c r="H108" s="193"/>
      <c r="I108" s="61"/>
    </row>
    <row r="109" spans="1:9" ht="16.5" customHeight="1" x14ac:dyDescent="0.55000000000000004">
      <c r="A109" s="46">
        <v>81</v>
      </c>
      <c r="B109" s="59"/>
      <c r="C109" s="101"/>
      <c r="D109" s="102"/>
      <c r="E109" s="60"/>
      <c r="F109" s="104"/>
      <c r="G109" s="105" t="str">
        <f t="shared" si="4"/>
        <v/>
      </c>
      <c r="H109" s="193"/>
      <c r="I109" s="61"/>
    </row>
    <row r="110" spans="1:9" ht="16.5" customHeight="1" x14ac:dyDescent="0.55000000000000004">
      <c r="A110" s="46">
        <v>82</v>
      </c>
      <c r="B110" s="59"/>
      <c r="C110" s="101"/>
      <c r="D110" s="102"/>
      <c r="E110" s="60"/>
      <c r="F110" s="104"/>
      <c r="G110" s="105" t="str">
        <f t="shared" si="4"/>
        <v/>
      </c>
      <c r="H110" s="193"/>
      <c r="I110" s="61"/>
    </row>
    <row r="111" spans="1:9" ht="16.5" customHeight="1" x14ac:dyDescent="0.55000000000000004">
      <c r="A111" s="46">
        <v>83</v>
      </c>
      <c r="B111" s="59"/>
      <c r="C111" s="101"/>
      <c r="D111" s="102"/>
      <c r="E111" s="60"/>
      <c r="F111" s="104"/>
      <c r="G111" s="105" t="str">
        <f t="shared" si="4"/>
        <v/>
      </c>
      <c r="H111" s="193"/>
      <c r="I111" s="61"/>
    </row>
    <row r="112" spans="1:9" ht="16.5" customHeight="1" x14ac:dyDescent="0.55000000000000004">
      <c r="A112" s="46">
        <v>84</v>
      </c>
      <c r="B112" s="59"/>
      <c r="C112" s="101"/>
      <c r="D112" s="102"/>
      <c r="E112" s="60"/>
      <c r="F112" s="104"/>
      <c r="G112" s="105" t="str">
        <f t="shared" si="4"/>
        <v/>
      </c>
      <c r="H112" s="193"/>
      <c r="I112" s="61"/>
    </row>
    <row r="113" spans="1:11" ht="16.5" customHeight="1" x14ac:dyDescent="0.55000000000000004">
      <c r="A113" s="46">
        <v>85</v>
      </c>
      <c r="B113" s="59"/>
      <c r="C113" s="101"/>
      <c r="D113" s="102"/>
      <c r="E113" s="60"/>
      <c r="F113" s="104"/>
      <c r="G113" s="105" t="str">
        <f t="shared" si="4"/>
        <v/>
      </c>
      <c r="H113" s="193"/>
      <c r="I113" s="61"/>
    </row>
    <row r="114" spans="1:11" ht="16.5" customHeight="1" x14ac:dyDescent="0.55000000000000004">
      <c r="A114" s="46">
        <v>86</v>
      </c>
      <c r="B114" s="59"/>
      <c r="C114" s="101"/>
      <c r="D114" s="102"/>
      <c r="E114" s="60"/>
      <c r="F114" s="104"/>
      <c r="G114" s="105" t="str">
        <f t="shared" si="4"/>
        <v/>
      </c>
      <c r="H114" s="193"/>
      <c r="I114" s="61"/>
    </row>
    <row r="115" spans="1:11" ht="16.5" customHeight="1" x14ac:dyDescent="0.55000000000000004">
      <c r="A115" s="46">
        <v>87</v>
      </c>
      <c r="B115" s="59"/>
      <c r="C115" s="101"/>
      <c r="D115" s="102"/>
      <c r="E115" s="60"/>
      <c r="F115" s="104"/>
      <c r="G115" s="105" t="str">
        <f t="shared" si="4"/>
        <v/>
      </c>
      <c r="H115" s="193"/>
      <c r="I115" s="61"/>
    </row>
    <row r="116" spans="1:11" ht="16.5" customHeight="1" x14ac:dyDescent="0.55000000000000004">
      <c r="A116" s="46">
        <v>88</v>
      </c>
      <c r="B116" s="59"/>
      <c r="C116" s="101"/>
      <c r="D116" s="102"/>
      <c r="E116" s="60"/>
      <c r="F116" s="104"/>
      <c r="G116" s="105" t="str">
        <f>IF(D116*F116=0,"",ROUND(D116*F116,0))</f>
        <v/>
      </c>
      <c r="H116" s="193"/>
      <c r="I116" s="61"/>
    </row>
    <row r="117" spans="1:11" ht="16.5" customHeight="1" x14ac:dyDescent="0.55000000000000004">
      <c r="A117" s="46">
        <v>89</v>
      </c>
      <c r="B117" s="59"/>
      <c r="C117" s="101"/>
      <c r="D117" s="102"/>
      <c r="E117" s="60"/>
      <c r="F117" s="104"/>
      <c r="G117" s="105" t="str">
        <f t="shared" ref="G117:G118" si="5">IF(D117*F117=0,"",ROUND(D117*F117,0))</f>
        <v/>
      </c>
      <c r="H117" s="193"/>
      <c r="I117" s="61"/>
    </row>
    <row r="118" spans="1:11" ht="16.5" customHeight="1" thickBot="1" x14ac:dyDescent="0.6">
      <c r="A118" s="46">
        <v>90</v>
      </c>
      <c r="B118" s="59"/>
      <c r="C118" s="101"/>
      <c r="D118" s="102"/>
      <c r="E118" s="60"/>
      <c r="F118" s="104"/>
      <c r="G118" s="105" t="str">
        <f t="shared" si="5"/>
        <v/>
      </c>
      <c r="H118" s="193"/>
      <c r="I118" s="61"/>
    </row>
    <row r="119" spans="1:11" ht="22.5" customHeight="1" thickBot="1" x14ac:dyDescent="0.6">
      <c r="B119" s="397"/>
      <c r="C119" s="398"/>
      <c r="D119" s="62" t="s">
        <v>21</v>
      </c>
      <c r="E119" s="63" t="s">
        <v>21</v>
      </c>
      <c r="F119" s="64" t="s">
        <v>21</v>
      </c>
      <c r="G119" s="106">
        <f>SUMIF(B89:B118,"&lt;&gt;"&amp;"▲助成対象外",G89:G118)</f>
        <v>0</v>
      </c>
      <c r="H119" s="151"/>
      <c r="I119" s="65"/>
    </row>
    <row r="120" spans="1:11" ht="22.5" customHeight="1" thickTop="1" thickBot="1" x14ac:dyDescent="0.6">
      <c r="B120" s="399"/>
      <c r="C120" s="400"/>
      <c r="D120" s="66" t="s">
        <v>21</v>
      </c>
      <c r="E120" s="67" t="s">
        <v>21</v>
      </c>
      <c r="F120" s="68" t="s">
        <v>21</v>
      </c>
      <c r="G120" s="107">
        <f>SUMIF(B89:B118,"▲助成対象外",G89:G118)</f>
        <v>0</v>
      </c>
      <c r="H120" s="152"/>
      <c r="I120" s="69"/>
    </row>
    <row r="121" spans="1:11" ht="26" customHeight="1" thickBot="1" x14ac:dyDescent="0.6">
      <c r="B121" s="381" t="s">
        <v>198</v>
      </c>
      <c r="C121" s="382"/>
      <c r="D121" s="382"/>
      <c r="E121" s="383"/>
      <c r="F121" s="187" t="s">
        <v>197</v>
      </c>
      <c r="G121" s="194"/>
    </row>
    <row r="123" spans="1:11" ht="20.25" customHeight="1" x14ac:dyDescent="0.55000000000000004">
      <c r="B123" s="46" t="s">
        <v>140</v>
      </c>
      <c r="C123" s="386" t="s">
        <v>116</v>
      </c>
      <c r="D123" s="387"/>
      <c r="E123" s="387"/>
      <c r="F123" s="387"/>
      <c r="G123" s="379" t="s">
        <v>24</v>
      </c>
      <c r="H123" s="380"/>
      <c r="K123" s="54"/>
    </row>
    <row r="124" spans="1:11" ht="45.5" customHeight="1" x14ac:dyDescent="0.55000000000000004">
      <c r="B124" s="108" t="s">
        <v>139</v>
      </c>
      <c r="C124" s="392"/>
      <c r="D124" s="393"/>
      <c r="E124" s="393"/>
      <c r="F124" s="393"/>
      <c r="G124" s="393"/>
      <c r="H124" s="394"/>
    </row>
    <row r="125" spans="1:11" ht="23" customHeight="1" x14ac:dyDescent="0.55000000000000004">
      <c r="A125" s="58" t="s">
        <v>15</v>
      </c>
      <c r="B125" s="384" t="s">
        <v>71</v>
      </c>
      <c r="C125" s="384" t="s">
        <v>16</v>
      </c>
      <c r="D125" s="385" t="s">
        <v>6</v>
      </c>
      <c r="E125" s="384" t="s">
        <v>72</v>
      </c>
      <c r="F125" s="388" t="s">
        <v>17</v>
      </c>
      <c r="G125" s="388" t="s">
        <v>18</v>
      </c>
      <c r="H125" s="395" t="s">
        <v>169</v>
      </c>
      <c r="I125" s="384" t="s">
        <v>19</v>
      </c>
    </row>
    <row r="126" spans="1:11" ht="23" customHeight="1" x14ac:dyDescent="0.55000000000000004">
      <c r="A126" s="58" t="s">
        <v>20</v>
      </c>
      <c r="B126" s="384"/>
      <c r="C126" s="384"/>
      <c r="D126" s="385"/>
      <c r="E126" s="384"/>
      <c r="F126" s="389"/>
      <c r="G126" s="389"/>
      <c r="H126" s="396"/>
      <c r="I126" s="384"/>
    </row>
    <row r="127" spans="1:11" ht="16.5" customHeight="1" x14ac:dyDescent="0.55000000000000004">
      <c r="A127" s="46">
        <v>91</v>
      </c>
      <c r="B127" s="59"/>
      <c r="C127" s="101"/>
      <c r="D127" s="102"/>
      <c r="E127" s="60"/>
      <c r="F127" s="104"/>
      <c r="G127" s="105" t="str">
        <f>IF(D127*F127=0,"",ROUND(D127*F127,0))</f>
        <v/>
      </c>
      <c r="H127" s="193"/>
      <c r="I127" s="61"/>
    </row>
    <row r="128" spans="1:11" ht="16.5" customHeight="1" x14ac:dyDescent="0.55000000000000004">
      <c r="A128" s="46">
        <v>92</v>
      </c>
      <c r="B128" s="59"/>
      <c r="C128" s="101"/>
      <c r="D128" s="102"/>
      <c r="E128" s="60"/>
      <c r="F128" s="104"/>
      <c r="G128" s="105" t="str">
        <f t="shared" ref="G128:G153" si="6">IF(D128*F128=0,"",ROUND(D128*F128,0))</f>
        <v/>
      </c>
      <c r="H128" s="193"/>
      <c r="I128" s="61"/>
    </row>
    <row r="129" spans="1:9" ht="16.5" customHeight="1" x14ac:dyDescent="0.55000000000000004">
      <c r="A129" s="46">
        <v>93</v>
      </c>
      <c r="B129" s="59"/>
      <c r="C129" s="101"/>
      <c r="D129" s="102"/>
      <c r="E129" s="60"/>
      <c r="F129" s="104"/>
      <c r="G129" s="105" t="str">
        <f t="shared" si="6"/>
        <v/>
      </c>
      <c r="H129" s="193"/>
      <c r="I129" s="61"/>
    </row>
    <row r="130" spans="1:9" ht="16.5" customHeight="1" x14ac:dyDescent="0.55000000000000004">
      <c r="A130" s="46">
        <v>94</v>
      </c>
      <c r="B130" s="59"/>
      <c r="C130" s="101"/>
      <c r="D130" s="102"/>
      <c r="E130" s="60"/>
      <c r="F130" s="104"/>
      <c r="G130" s="105" t="str">
        <f t="shared" si="6"/>
        <v/>
      </c>
      <c r="H130" s="193"/>
      <c r="I130" s="61"/>
    </row>
    <row r="131" spans="1:9" ht="16.5" customHeight="1" x14ac:dyDescent="0.55000000000000004">
      <c r="A131" s="46">
        <v>95</v>
      </c>
      <c r="B131" s="59"/>
      <c r="C131" s="101"/>
      <c r="D131" s="102"/>
      <c r="E131" s="60"/>
      <c r="F131" s="104"/>
      <c r="G131" s="105" t="str">
        <f t="shared" si="6"/>
        <v/>
      </c>
      <c r="H131" s="193"/>
      <c r="I131" s="61"/>
    </row>
    <row r="132" spans="1:9" ht="16.5" customHeight="1" x14ac:dyDescent="0.55000000000000004">
      <c r="A132" s="46">
        <v>96</v>
      </c>
      <c r="B132" s="59"/>
      <c r="C132" s="101"/>
      <c r="D132" s="102"/>
      <c r="E132" s="60"/>
      <c r="F132" s="104"/>
      <c r="G132" s="105" t="str">
        <f t="shared" si="6"/>
        <v/>
      </c>
      <c r="H132" s="193"/>
      <c r="I132" s="61"/>
    </row>
    <row r="133" spans="1:9" ht="16.5" customHeight="1" x14ac:dyDescent="0.55000000000000004">
      <c r="A133" s="46">
        <v>97</v>
      </c>
      <c r="B133" s="59"/>
      <c r="C133" s="101"/>
      <c r="D133" s="102"/>
      <c r="E133" s="60"/>
      <c r="F133" s="104"/>
      <c r="G133" s="105" t="str">
        <f t="shared" si="6"/>
        <v/>
      </c>
      <c r="H133" s="193"/>
      <c r="I133" s="61"/>
    </row>
    <row r="134" spans="1:9" ht="16.5" customHeight="1" x14ac:dyDescent="0.55000000000000004">
      <c r="A134" s="46">
        <v>98</v>
      </c>
      <c r="B134" s="59"/>
      <c r="C134" s="101"/>
      <c r="D134" s="102"/>
      <c r="E134" s="60"/>
      <c r="F134" s="104"/>
      <c r="G134" s="105" t="str">
        <f t="shared" si="6"/>
        <v/>
      </c>
      <c r="H134" s="193"/>
      <c r="I134" s="61"/>
    </row>
    <row r="135" spans="1:9" ht="16.5" customHeight="1" x14ac:dyDescent="0.55000000000000004">
      <c r="A135" s="46">
        <v>99</v>
      </c>
      <c r="B135" s="59"/>
      <c r="C135" s="101"/>
      <c r="D135" s="102"/>
      <c r="E135" s="60"/>
      <c r="F135" s="104"/>
      <c r="G135" s="105" t="str">
        <f t="shared" si="6"/>
        <v/>
      </c>
      <c r="H135" s="193"/>
      <c r="I135" s="61"/>
    </row>
    <row r="136" spans="1:9" ht="16.5" customHeight="1" x14ac:dyDescent="0.55000000000000004">
      <c r="A136" s="46">
        <v>100</v>
      </c>
      <c r="B136" s="59"/>
      <c r="C136" s="101"/>
      <c r="D136" s="102"/>
      <c r="E136" s="60"/>
      <c r="F136" s="104"/>
      <c r="G136" s="105" t="str">
        <f t="shared" si="6"/>
        <v/>
      </c>
      <c r="H136" s="193"/>
      <c r="I136" s="61"/>
    </row>
    <row r="137" spans="1:9" ht="16.5" customHeight="1" x14ac:dyDescent="0.55000000000000004">
      <c r="A137" s="46">
        <v>101</v>
      </c>
      <c r="B137" s="59"/>
      <c r="C137" s="101"/>
      <c r="D137" s="102"/>
      <c r="E137" s="60"/>
      <c r="F137" s="104"/>
      <c r="G137" s="105" t="str">
        <f t="shared" si="6"/>
        <v/>
      </c>
      <c r="H137" s="193"/>
      <c r="I137" s="61"/>
    </row>
    <row r="138" spans="1:9" ht="16.5" customHeight="1" x14ac:dyDescent="0.55000000000000004">
      <c r="A138" s="46">
        <v>102</v>
      </c>
      <c r="B138" s="59"/>
      <c r="C138" s="101"/>
      <c r="D138" s="102"/>
      <c r="E138" s="60"/>
      <c r="F138" s="104"/>
      <c r="G138" s="105" t="str">
        <f t="shared" si="6"/>
        <v/>
      </c>
      <c r="H138" s="193"/>
      <c r="I138" s="61"/>
    </row>
    <row r="139" spans="1:9" ht="16.5" customHeight="1" x14ac:dyDescent="0.55000000000000004">
      <c r="A139" s="46">
        <v>103</v>
      </c>
      <c r="B139" s="59"/>
      <c r="C139" s="101"/>
      <c r="D139" s="102"/>
      <c r="E139" s="60"/>
      <c r="F139" s="104"/>
      <c r="G139" s="105" t="str">
        <f t="shared" si="6"/>
        <v/>
      </c>
      <c r="H139" s="193"/>
      <c r="I139" s="61"/>
    </row>
    <row r="140" spans="1:9" ht="16.5" customHeight="1" x14ac:dyDescent="0.55000000000000004">
      <c r="A140" s="46">
        <v>104</v>
      </c>
      <c r="B140" s="59"/>
      <c r="C140" s="101"/>
      <c r="D140" s="102"/>
      <c r="E140" s="60"/>
      <c r="F140" s="104"/>
      <c r="G140" s="105" t="str">
        <f t="shared" si="6"/>
        <v/>
      </c>
      <c r="H140" s="193"/>
      <c r="I140" s="61"/>
    </row>
    <row r="141" spans="1:9" ht="16.5" customHeight="1" x14ac:dyDescent="0.55000000000000004">
      <c r="A141" s="46">
        <v>105</v>
      </c>
      <c r="B141" s="59"/>
      <c r="C141" s="101"/>
      <c r="D141" s="102"/>
      <c r="E141" s="60"/>
      <c r="F141" s="104"/>
      <c r="G141" s="105" t="str">
        <f t="shared" si="6"/>
        <v/>
      </c>
      <c r="H141" s="193"/>
      <c r="I141" s="61"/>
    </row>
    <row r="142" spans="1:9" ht="16.5" customHeight="1" x14ac:dyDescent="0.55000000000000004">
      <c r="A142" s="46">
        <v>106</v>
      </c>
      <c r="B142" s="59"/>
      <c r="C142" s="101"/>
      <c r="D142" s="102"/>
      <c r="E142" s="60"/>
      <c r="F142" s="104"/>
      <c r="G142" s="105" t="str">
        <f t="shared" si="6"/>
        <v/>
      </c>
      <c r="H142" s="193"/>
      <c r="I142" s="61"/>
    </row>
    <row r="143" spans="1:9" ht="16.5" customHeight="1" x14ac:dyDescent="0.55000000000000004">
      <c r="A143" s="46">
        <v>107</v>
      </c>
      <c r="B143" s="59"/>
      <c r="C143" s="101"/>
      <c r="D143" s="102"/>
      <c r="E143" s="60"/>
      <c r="F143" s="104"/>
      <c r="G143" s="105" t="str">
        <f t="shared" si="6"/>
        <v/>
      </c>
      <c r="H143" s="193"/>
      <c r="I143" s="61"/>
    </row>
    <row r="144" spans="1:9" ht="16.5" customHeight="1" x14ac:dyDescent="0.55000000000000004">
      <c r="A144" s="46">
        <v>108</v>
      </c>
      <c r="B144" s="59"/>
      <c r="C144" s="101"/>
      <c r="D144" s="102"/>
      <c r="E144" s="60"/>
      <c r="F144" s="104"/>
      <c r="G144" s="105" t="str">
        <f t="shared" si="6"/>
        <v/>
      </c>
      <c r="H144" s="193"/>
      <c r="I144" s="61"/>
    </row>
    <row r="145" spans="1:9" ht="16.5" customHeight="1" x14ac:dyDescent="0.55000000000000004">
      <c r="A145" s="46">
        <v>109</v>
      </c>
      <c r="B145" s="59"/>
      <c r="C145" s="101"/>
      <c r="D145" s="102"/>
      <c r="E145" s="60"/>
      <c r="F145" s="104"/>
      <c r="G145" s="105" t="str">
        <f t="shared" si="6"/>
        <v/>
      </c>
      <c r="H145" s="193"/>
      <c r="I145" s="61"/>
    </row>
    <row r="146" spans="1:9" ht="16.5" customHeight="1" x14ac:dyDescent="0.55000000000000004">
      <c r="A146" s="46">
        <v>110</v>
      </c>
      <c r="B146" s="59"/>
      <c r="C146" s="101"/>
      <c r="D146" s="102"/>
      <c r="E146" s="60"/>
      <c r="F146" s="104"/>
      <c r="G146" s="105" t="str">
        <f t="shared" si="6"/>
        <v/>
      </c>
      <c r="H146" s="193"/>
      <c r="I146" s="61"/>
    </row>
    <row r="147" spans="1:9" ht="16.5" customHeight="1" x14ac:dyDescent="0.55000000000000004">
      <c r="A147" s="46">
        <v>111</v>
      </c>
      <c r="B147" s="59"/>
      <c r="C147" s="101"/>
      <c r="D147" s="102"/>
      <c r="E147" s="60"/>
      <c r="F147" s="104"/>
      <c r="G147" s="105" t="str">
        <f t="shared" si="6"/>
        <v/>
      </c>
      <c r="H147" s="193"/>
      <c r="I147" s="61"/>
    </row>
    <row r="148" spans="1:9" ht="16.5" customHeight="1" x14ac:dyDescent="0.55000000000000004">
      <c r="A148" s="46">
        <v>112</v>
      </c>
      <c r="B148" s="59"/>
      <c r="C148" s="101"/>
      <c r="D148" s="102"/>
      <c r="E148" s="60"/>
      <c r="F148" s="104"/>
      <c r="G148" s="105" t="str">
        <f t="shared" si="6"/>
        <v/>
      </c>
      <c r="H148" s="193"/>
      <c r="I148" s="61"/>
    </row>
    <row r="149" spans="1:9" ht="16.5" customHeight="1" x14ac:dyDescent="0.55000000000000004">
      <c r="A149" s="46">
        <v>113</v>
      </c>
      <c r="B149" s="59"/>
      <c r="C149" s="101"/>
      <c r="D149" s="102"/>
      <c r="E149" s="60"/>
      <c r="F149" s="104"/>
      <c r="G149" s="105" t="str">
        <f t="shared" si="6"/>
        <v/>
      </c>
      <c r="H149" s="193"/>
      <c r="I149" s="61"/>
    </row>
    <row r="150" spans="1:9" ht="16.5" customHeight="1" x14ac:dyDescent="0.55000000000000004">
      <c r="A150" s="46">
        <v>114</v>
      </c>
      <c r="B150" s="59"/>
      <c r="C150" s="101"/>
      <c r="D150" s="102"/>
      <c r="E150" s="60"/>
      <c r="F150" s="104"/>
      <c r="G150" s="105" t="str">
        <f t="shared" si="6"/>
        <v/>
      </c>
      <c r="H150" s="193"/>
      <c r="I150" s="61"/>
    </row>
    <row r="151" spans="1:9" ht="16.5" customHeight="1" x14ac:dyDescent="0.55000000000000004">
      <c r="A151" s="46">
        <v>115</v>
      </c>
      <c r="B151" s="59"/>
      <c r="C151" s="101"/>
      <c r="D151" s="102"/>
      <c r="E151" s="60"/>
      <c r="F151" s="104"/>
      <c r="G151" s="105" t="str">
        <f t="shared" si="6"/>
        <v/>
      </c>
      <c r="H151" s="193"/>
      <c r="I151" s="61"/>
    </row>
    <row r="152" spans="1:9" ht="16.5" customHeight="1" x14ac:dyDescent="0.55000000000000004">
      <c r="A152" s="46">
        <v>116</v>
      </c>
      <c r="B152" s="59"/>
      <c r="C152" s="101"/>
      <c r="D152" s="102"/>
      <c r="E152" s="60"/>
      <c r="F152" s="104"/>
      <c r="G152" s="105" t="str">
        <f t="shared" si="6"/>
        <v/>
      </c>
      <c r="H152" s="193"/>
      <c r="I152" s="61"/>
    </row>
    <row r="153" spans="1:9" ht="16.5" customHeight="1" x14ac:dyDescent="0.55000000000000004">
      <c r="A153" s="46">
        <v>117</v>
      </c>
      <c r="B153" s="59"/>
      <c r="C153" s="101"/>
      <c r="D153" s="102"/>
      <c r="E153" s="60"/>
      <c r="F153" s="104"/>
      <c r="G153" s="105" t="str">
        <f t="shared" si="6"/>
        <v/>
      </c>
      <c r="H153" s="193"/>
      <c r="I153" s="61"/>
    </row>
    <row r="154" spans="1:9" ht="16.5" customHeight="1" x14ac:dyDescent="0.55000000000000004">
      <c r="A154" s="46">
        <v>118</v>
      </c>
      <c r="B154" s="59"/>
      <c r="C154" s="101"/>
      <c r="D154" s="102"/>
      <c r="E154" s="60"/>
      <c r="F154" s="104"/>
      <c r="G154" s="105" t="str">
        <f>IF(D154*F154=0,"",ROUND(D154*F154,0))</f>
        <v/>
      </c>
      <c r="H154" s="193"/>
      <c r="I154" s="61"/>
    </row>
    <row r="155" spans="1:9" ht="16.5" customHeight="1" x14ac:dyDescent="0.55000000000000004">
      <c r="A155" s="46">
        <v>119</v>
      </c>
      <c r="B155" s="59"/>
      <c r="C155" s="101"/>
      <c r="D155" s="102"/>
      <c r="E155" s="60"/>
      <c r="F155" s="104"/>
      <c r="G155" s="105" t="str">
        <f t="shared" ref="G155:G156" si="7">IF(D155*F155=0,"",ROUND(D155*F155,0))</f>
        <v/>
      </c>
      <c r="H155" s="193"/>
      <c r="I155" s="61"/>
    </row>
    <row r="156" spans="1:9" ht="16.5" customHeight="1" thickBot="1" x14ac:dyDescent="0.6">
      <c r="A156" s="46">
        <v>120</v>
      </c>
      <c r="B156" s="59"/>
      <c r="C156" s="101"/>
      <c r="D156" s="102"/>
      <c r="E156" s="60"/>
      <c r="F156" s="104"/>
      <c r="G156" s="105" t="str">
        <f t="shared" si="7"/>
        <v/>
      </c>
      <c r="H156" s="193"/>
      <c r="I156" s="61"/>
    </row>
    <row r="157" spans="1:9" ht="22.5" customHeight="1" thickBot="1" x14ac:dyDescent="0.6">
      <c r="B157" s="397"/>
      <c r="C157" s="398"/>
      <c r="D157" s="62" t="s">
        <v>21</v>
      </c>
      <c r="E157" s="63" t="s">
        <v>21</v>
      </c>
      <c r="F157" s="64" t="s">
        <v>21</v>
      </c>
      <c r="G157" s="106">
        <f>SUMIF(B127:B156,"&lt;&gt;"&amp;"▲助成対象外",G127:G156)</f>
        <v>0</v>
      </c>
      <c r="H157" s="151"/>
      <c r="I157" s="65"/>
    </row>
    <row r="158" spans="1:9" ht="22.5" customHeight="1" thickTop="1" thickBot="1" x14ac:dyDescent="0.6">
      <c r="B158" s="399"/>
      <c r="C158" s="400"/>
      <c r="D158" s="66" t="s">
        <v>21</v>
      </c>
      <c r="E158" s="67" t="s">
        <v>21</v>
      </c>
      <c r="F158" s="68" t="s">
        <v>21</v>
      </c>
      <c r="G158" s="107">
        <f>SUMIF(B127:B156,"▲助成対象外",G127:G156)</f>
        <v>0</v>
      </c>
      <c r="H158" s="152"/>
      <c r="I158" s="69"/>
    </row>
    <row r="159" spans="1:9" ht="27.5" customHeight="1" thickBot="1" x14ac:dyDescent="0.6">
      <c r="B159" s="381" t="s">
        <v>198</v>
      </c>
      <c r="C159" s="382"/>
      <c r="D159" s="382"/>
      <c r="E159" s="383"/>
      <c r="F159" s="187" t="s">
        <v>197</v>
      </c>
      <c r="G159" s="194"/>
    </row>
    <row r="161" spans="1:11" ht="21" customHeight="1" x14ac:dyDescent="0.55000000000000004">
      <c r="B161" s="46" t="s">
        <v>141</v>
      </c>
      <c r="C161" s="386" t="s">
        <v>116</v>
      </c>
      <c r="D161" s="387"/>
      <c r="E161" s="387"/>
      <c r="F161" s="387"/>
      <c r="G161" s="379" t="s">
        <v>25</v>
      </c>
      <c r="H161" s="380"/>
      <c r="K161" s="54"/>
    </row>
    <row r="162" spans="1:11" ht="45.5" customHeight="1" x14ac:dyDescent="0.55000000000000004">
      <c r="B162" s="108" t="s">
        <v>139</v>
      </c>
      <c r="C162" s="392"/>
      <c r="D162" s="393"/>
      <c r="E162" s="393"/>
      <c r="F162" s="393"/>
      <c r="G162" s="393"/>
      <c r="H162" s="394"/>
    </row>
    <row r="163" spans="1:11" ht="20" customHeight="1" x14ac:dyDescent="0.55000000000000004">
      <c r="A163" s="58" t="s">
        <v>15</v>
      </c>
      <c r="B163" s="384" t="s">
        <v>71</v>
      </c>
      <c r="C163" s="384" t="s">
        <v>16</v>
      </c>
      <c r="D163" s="385" t="s">
        <v>6</v>
      </c>
      <c r="E163" s="384" t="s">
        <v>72</v>
      </c>
      <c r="F163" s="388" t="s">
        <v>17</v>
      </c>
      <c r="G163" s="388" t="s">
        <v>18</v>
      </c>
      <c r="H163" s="395" t="s">
        <v>169</v>
      </c>
      <c r="I163" s="384" t="s">
        <v>19</v>
      </c>
    </row>
    <row r="164" spans="1:11" ht="20" customHeight="1" x14ac:dyDescent="0.55000000000000004">
      <c r="A164" s="58" t="s">
        <v>20</v>
      </c>
      <c r="B164" s="384"/>
      <c r="C164" s="384"/>
      <c r="D164" s="385"/>
      <c r="E164" s="384"/>
      <c r="F164" s="389"/>
      <c r="G164" s="389"/>
      <c r="H164" s="396"/>
      <c r="I164" s="384"/>
    </row>
    <row r="165" spans="1:11" ht="16.5" customHeight="1" x14ac:dyDescent="0.55000000000000004">
      <c r="A165" s="46">
        <v>121</v>
      </c>
      <c r="B165" s="59"/>
      <c r="C165" s="101"/>
      <c r="D165" s="102"/>
      <c r="E165" s="60"/>
      <c r="F165" s="104"/>
      <c r="G165" s="105" t="str">
        <f>IF(D165*F165=0,"",ROUND(D165*F165,0))</f>
        <v/>
      </c>
      <c r="H165" s="193"/>
      <c r="I165" s="61"/>
    </row>
    <row r="166" spans="1:11" ht="16.5" customHeight="1" x14ac:dyDescent="0.55000000000000004">
      <c r="A166" s="46">
        <v>122</v>
      </c>
      <c r="B166" s="59"/>
      <c r="C166" s="101"/>
      <c r="D166" s="102"/>
      <c r="E166" s="60"/>
      <c r="F166" s="104"/>
      <c r="G166" s="105" t="str">
        <f t="shared" ref="G166:G191" si="8">IF(D166*F166=0,"",ROUND(D166*F166,0))</f>
        <v/>
      </c>
      <c r="H166" s="193"/>
      <c r="I166" s="61"/>
    </row>
    <row r="167" spans="1:11" ht="16.5" customHeight="1" x14ac:dyDescent="0.55000000000000004">
      <c r="A167" s="46">
        <v>123</v>
      </c>
      <c r="B167" s="59"/>
      <c r="C167" s="101"/>
      <c r="D167" s="102"/>
      <c r="E167" s="60"/>
      <c r="F167" s="104"/>
      <c r="G167" s="105" t="str">
        <f t="shared" si="8"/>
        <v/>
      </c>
      <c r="H167" s="193"/>
      <c r="I167" s="61"/>
    </row>
    <row r="168" spans="1:11" ht="16.5" customHeight="1" x14ac:dyDescent="0.55000000000000004">
      <c r="A168" s="46">
        <v>124</v>
      </c>
      <c r="B168" s="59"/>
      <c r="C168" s="101"/>
      <c r="D168" s="102"/>
      <c r="E168" s="60"/>
      <c r="F168" s="104"/>
      <c r="G168" s="105" t="str">
        <f t="shared" si="8"/>
        <v/>
      </c>
      <c r="H168" s="193"/>
      <c r="I168" s="61"/>
    </row>
    <row r="169" spans="1:11" ht="16.5" customHeight="1" x14ac:dyDescent="0.55000000000000004">
      <c r="A169" s="46">
        <v>125</v>
      </c>
      <c r="B169" s="59"/>
      <c r="C169" s="101"/>
      <c r="D169" s="102"/>
      <c r="E169" s="60"/>
      <c r="F169" s="104"/>
      <c r="G169" s="105" t="str">
        <f t="shared" si="8"/>
        <v/>
      </c>
      <c r="H169" s="193"/>
      <c r="I169" s="61"/>
    </row>
    <row r="170" spans="1:11" ht="16.5" customHeight="1" x14ac:dyDescent="0.55000000000000004">
      <c r="A170" s="46">
        <v>126</v>
      </c>
      <c r="B170" s="59"/>
      <c r="C170" s="101"/>
      <c r="D170" s="102"/>
      <c r="E170" s="60"/>
      <c r="F170" s="104"/>
      <c r="G170" s="105" t="str">
        <f t="shared" si="8"/>
        <v/>
      </c>
      <c r="H170" s="193"/>
      <c r="I170" s="61"/>
    </row>
    <row r="171" spans="1:11" ht="16.5" customHeight="1" x14ac:dyDescent="0.55000000000000004">
      <c r="A171" s="46">
        <v>127</v>
      </c>
      <c r="B171" s="59"/>
      <c r="C171" s="101"/>
      <c r="D171" s="102"/>
      <c r="E171" s="60"/>
      <c r="F171" s="104"/>
      <c r="G171" s="105" t="str">
        <f t="shared" si="8"/>
        <v/>
      </c>
      <c r="H171" s="193"/>
      <c r="I171" s="61"/>
    </row>
    <row r="172" spans="1:11" ht="16.5" customHeight="1" x14ac:dyDescent="0.55000000000000004">
      <c r="A172" s="46">
        <v>128</v>
      </c>
      <c r="B172" s="59"/>
      <c r="C172" s="101"/>
      <c r="D172" s="102"/>
      <c r="E172" s="60"/>
      <c r="F172" s="104"/>
      <c r="G172" s="105" t="str">
        <f t="shared" si="8"/>
        <v/>
      </c>
      <c r="H172" s="193"/>
      <c r="I172" s="61"/>
    </row>
    <row r="173" spans="1:11" ht="16.5" customHeight="1" x14ac:dyDescent="0.55000000000000004">
      <c r="A173" s="46">
        <v>129</v>
      </c>
      <c r="B173" s="59"/>
      <c r="C173" s="101"/>
      <c r="D173" s="102"/>
      <c r="E173" s="60"/>
      <c r="F173" s="104"/>
      <c r="G173" s="105" t="str">
        <f t="shared" si="8"/>
        <v/>
      </c>
      <c r="H173" s="193"/>
      <c r="I173" s="61"/>
    </row>
    <row r="174" spans="1:11" ht="16.5" customHeight="1" x14ac:dyDescent="0.55000000000000004">
      <c r="A174" s="46">
        <v>130</v>
      </c>
      <c r="B174" s="59"/>
      <c r="C174" s="101"/>
      <c r="D174" s="102"/>
      <c r="E174" s="60"/>
      <c r="F174" s="104"/>
      <c r="G174" s="105" t="str">
        <f t="shared" si="8"/>
        <v/>
      </c>
      <c r="H174" s="193"/>
      <c r="I174" s="61"/>
    </row>
    <row r="175" spans="1:11" ht="16.5" customHeight="1" x14ac:dyDescent="0.55000000000000004">
      <c r="A175" s="46">
        <v>131</v>
      </c>
      <c r="B175" s="59"/>
      <c r="C175" s="101"/>
      <c r="D175" s="102"/>
      <c r="E175" s="60"/>
      <c r="F175" s="104"/>
      <c r="G175" s="105" t="str">
        <f t="shared" si="8"/>
        <v/>
      </c>
      <c r="H175" s="193"/>
      <c r="I175" s="61"/>
    </row>
    <row r="176" spans="1:11" ht="16.5" customHeight="1" x14ac:dyDescent="0.55000000000000004">
      <c r="A176" s="46">
        <v>132</v>
      </c>
      <c r="B176" s="59"/>
      <c r="C176" s="101"/>
      <c r="D176" s="102"/>
      <c r="E176" s="60"/>
      <c r="F176" s="104"/>
      <c r="G176" s="105" t="str">
        <f t="shared" si="8"/>
        <v/>
      </c>
      <c r="H176" s="193"/>
      <c r="I176" s="61"/>
    </row>
    <row r="177" spans="1:9" ht="16.5" customHeight="1" x14ac:dyDescent="0.55000000000000004">
      <c r="A177" s="46">
        <v>133</v>
      </c>
      <c r="B177" s="59"/>
      <c r="C177" s="101"/>
      <c r="D177" s="102"/>
      <c r="E177" s="60"/>
      <c r="F177" s="104"/>
      <c r="G177" s="105" t="str">
        <f t="shared" si="8"/>
        <v/>
      </c>
      <c r="H177" s="193"/>
      <c r="I177" s="61"/>
    </row>
    <row r="178" spans="1:9" ht="16.5" customHeight="1" x14ac:dyDescent="0.55000000000000004">
      <c r="A178" s="46">
        <v>134</v>
      </c>
      <c r="B178" s="59"/>
      <c r="C178" s="101"/>
      <c r="D178" s="102"/>
      <c r="E178" s="60"/>
      <c r="F178" s="104"/>
      <c r="G178" s="105" t="str">
        <f t="shared" si="8"/>
        <v/>
      </c>
      <c r="H178" s="193"/>
      <c r="I178" s="61"/>
    </row>
    <row r="179" spans="1:9" ht="16.5" customHeight="1" x14ac:dyDescent="0.55000000000000004">
      <c r="A179" s="46">
        <v>135</v>
      </c>
      <c r="B179" s="59"/>
      <c r="C179" s="101"/>
      <c r="D179" s="102"/>
      <c r="E179" s="60"/>
      <c r="F179" s="104"/>
      <c r="G179" s="105" t="str">
        <f t="shared" si="8"/>
        <v/>
      </c>
      <c r="H179" s="193"/>
      <c r="I179" s="61"/>
    </row>
    <row r="180" spans="1:9" ht="16.5" customHeight="1" x14ac:dyDescent="0.55000000000000004">
      <c r="A180" s="46">
        <v>136</v>
      </c>
      <c r="B180" s="59"/>
      <c r="C180" s="101"/>
      <c r="D180" s="102"/>
      <c r="E180" s="60"/>
      <c r="F180" s="104"/>
      <c r="G180" s="105" t="str">
        <f t="shared" si="8"/>
        <v/>
      </c>
      <c r="H180" s="193"/>
      <c r="I180" s="61"/>
    </row>
    <row r="181" spans="1:9" ht="16.5" customHeight="1" x14ac:dyDescent="0.55000000000000004">
      <c r="A181" s="46">
        <v>137</v>
      </c>
      <c r="B181" s="59"/>
      <c r="C181" s="101"/>
      <c r="D181" s="102"/>
      <c r="E181" s="60"/>
      <c r="F181" s="104"/>
      <c r="G181" s="105" t="str">
        <f t="shared" si="8"/>
        <v/>
      </c>
      <c r="H181" s="193"/>
      <c r="I181" s="61"/>
    </row>
    <row r="182" spans="1:9" ht="16.5" customHeight="1" x14ac:dyDescent="0.55000000000000004">
      <c r="A182" s="46">
        <v>138</v>
      </c>
      <c r="B182" s="59"/>
      <c r="C182" s="101"/>
      <c r="D182" s="102"/>
      <c r="E182" s="60"/>
      <c r="F182" s="104"/>
      <c r="G182" s="105" t="str">
        <f t="shared" si="8"/>
        <v/>
      </c>
      <c r="H182" s="193"/>
      <c r="I182" s="61"/>
    </row>
    <row r="183" spans="1:9" ht="16.5" customHeight="1" x14ac:dyDescent="0.55000000000000004">
      <c r="A183" s="46">
        <v>139</v>
      </c>
      <c r="B183" s="59"/>
      <c r="C183" s="101"/>
      <c r="D183" s="102"/>
      <c r="E183" s="60"/>
      <c r="F183" s="104"/>
      <c r="G183" s="105" t="str">
        <f t="shared" si="8"/>
        <v/>
      </c>
      <c r="H183" s="193"/>
      <c r="I183" s="61"/>
    </row>
    <row r="184" spans="1:9" ht="16.5" customHeight="1" x14ac:dyDescent="0.55000000000000004">
      <c r="A184" s="46">
        <v>140</v>
      </c>
      <c r="B184" s="59"/>
      <c r="C184" s="101"/>
      <c r="D184" s="102"/>
      <c r="E184" s="60"/>
      <c r="F184" s="104"/>
      <c r="G184" s="105" t="str">
        <f t="shared" si="8"/>
        <v/>
      </c>
      <c r="H184" s="193"/>
      <c r="I184" s="61"/>
    </row>
    <row r="185" spans="1:9" ht="16.5" customHeight="1" x14ac:dyDescent="0.55000000000000004">
      <c r="A185" s="46">
        <v>141</v>
      </c>
      <c r="B185" s="59"/>
      <c r="C185" s="101"/>
      <c r="D185" s="102"/>
      <c r="E185" s="60"/>
      <c r="F185" s="104"/>
      <c r="G185" s="105" t="str">
        <f t="shared" si="8"/>
        <v/>
      </c>
      <c r="H185" s="193"/>
      <c r="I185" s="61"/>
    </row>
    <row r="186" spans="1:9" ht="16.5" customHeight="1" x14ac:dyDescent="0.55000000000000004">
      <c r="A186" s="46">
        <v>142</v>
      </c>
      <c r="B186" s="59"/>
      <c r="C186" s="101"/>
      <c r="D186" s="102"/>
      <c r="E186" s="60"/>
      <c r="F186" s="104"/>
      <c r="G186" s="105" t="str">
        <f t="shared" si="8"/>
        <v/>
      </c>
      <c r="H186" s="193"/>
      <c r="I186" s="61"/>
    </row>
    <row r="187" spans="1:9" ht="16.5" customHeight="1" x14ac:dyDescent="0.55000000000000004">
      <c r="A187" s="46">
        <v>143</v>
      </c>
      <c r="B187" s="59"/>
      <c r="C187" s="101"/>
      <c r="D187" s="102"/>
      <c r="E187" s="60"/>
      <c r="F187" s="104"/>
      <c r="G187" s="105" t="str">
        <f t="shared" si="8"/>
        <v/>
      </c>
      <c r="H187" s="193"/>
      <c r="I187" s="61"/>
    </row>
    <row r="188" spans="1:9" ht="16.5" customHeight="1" x14ac:dyDescent="0.55000000000000004">
      <c r="A188" s="46">
        <v>144</v>
      </c>
      <c r="B188" s="59"/>
      <c r="C188" s="101"/>
      <c r="D188" s="102"/>
      <c r="E188" s="60"/>
      <c r="F188" s="104"/>
      <c r="G188" s="105" t="str">
        <f t="shared" si="8"/>
        <v/>
      </c>
      <c r="H188" s="193"/>
      <c r="I188" s="61"/>
    </row>
    <row r="189" spans="1:9" ht="16.5" customHeight="1" x14ac:dyDescent="0.55000000000000004">
      <c r="A189" s="46">
        <v>145</v>
      </c>
      <c r="B189" s="59"/>
      <c r="C189" s="101"/>
      <c r="D189" s="102"/>
      <c r="E189" s="60"/>
      <c r="F189" s="104"/>
      <c r="G189" s="105" t="str">
        <f t="shared" si="8"/>
        <v/>
      </c>
      <c r="H189" s="193"/>
      <c r="I189" s="61"/>
    </row>
    <row r="190" spans="1:9" ht="16.5" customHeight="1" x14ac:dyDescent="0.55000000000000004">
      <c r="A190" s="46">
        <v>146</v>
      </c>
      <c r="B190" s="59"/>
      <c r="C190" s="101"/>
      <c r="D190" s="102"/>
      <c r="E190" s="60"/>
      <c r="F190" s="104"/>
      <c r="G190" s="105" t="str">
        <f t="shared" si="8"/>
        <v/>
      </c>
      <c r="H190" s="193"/>
      <c r="I190" s="61"/>
    </row>
    <row r="191" spans="1:9" ht="16.5" customHeight="1" x14ac:dyDescent="0.55000000000000004">
      <c r="A191" s="46">
        <v>147</v>
      </c>
      <c r="B191" s="59"/>
      <c r="C191" s="101"/>
      <c r="D191" s="102"/>
      <c r="E191" s="60"/>
      <c r="F191" s="104"/>
      <c r="G191" s="105" t="str">
        <f t="shared" si="8"/>
        <v/>
      </c>
      <c r="H191" s="193"/>
      <c r="I191" s="61"/>
    </row>
    <row r="192" spans="1:9" ht="16.5" customHeight="1" x14ac:dyDescent="0.55000000000000004">
      <c r="A192" s="46">
        <v>148</v>
      </c>
      <c r="B192" s="59"/>
      <c r="C192" s="101"/>
      <c r="D192" s="102"/>
      <c r="E192" s="60"/>
      <c r="F192" s="104"/>
      <c r="G192" s="105" t="str">
        <f>IF(D192*F192=0,"",ROUND(D192*F192,0))</f>
        <v/>
      </c>
      <c r="H192" s="193"/>
      <c r="I192" s="61"/>
    </row>
    <row r="193" spans="1:11" ht="16.5" customHeight="1" x14ac:dyDescent="0.55000000000000004">
      <c r="A193" s="46">
        <v>149</v>
      </c>
      <c r="B193" s="59"/>
      <c r="C193" s="101"/>
      <c r="D193" s="102"/>
      <c r="E193" s="60"/>
      <c r="F193" s="104"/>
      <c r="G193" s="105" t="str">
        <f t="shared" ref="G193:G194" si="9">IF(D193*F193=0,"",ROUND(D193*F193,0))</f>
        <v/>
      </c>
      <c r="H193" s="193"/>
      <c r="I193" s="61"/>
    </row>
    <row r="194" spans="1:11" ht="16.5" customHeight="1" thickBot="1" x14ac:dyDescent="0.6">
      <c r="A194" s="46">
        <v>150</v>
      </c>
      <c r="B194" s="59"/>
      <c r="C194" s="101"/>
      <c r="D194" s="102"/>
      <c r="E194" s="60"/>
      <c r="F194" s="104"/>
      <c r="G194" s="105" t="str">
        <f t="shared" si="9"/>
        <v/>
      </c>
      <c r="H194" s="193"/>
      <c r="I194" s="61"/>
    </row>
    <row r="195" spans="1:11" ht="22.5" customHeight="1" thickBot="1" x14ac:dyDescent="0.6">
      <c r="B195" s="397"/>
      <c r="C195" s="398"/>
      <c r="D195" s="62" t="s">
        <v>21</v>
      </c>
      <c r="E195" s="63" t="s">
        <v>21</v>
      </c>
      <c r="F195" s="64" t="s">
        <v>21</v>
      </c>
      <c r="G195" s="106">
        <f>SUMIF(B165:B194,"&lt;&gt;"&amp;"▲助成対象外",G165:G194)</f>
        <v>0</v>
      </c>
      <c r="H195" s="151"/>
      <c r="I195" s="65"/>
    </row>
    <row r="196" spans="1:11" ht="21.5" customHeight="1" thickTop="1" thickBot="1" x14ac:dyDescent="0.6">
      <c r="B196" s="399"/>
      <c r="C196" s="400"/>
      <c r="D196" s="66" t="s">
        <v>21</v>
      </c>
      <c r="E196" s="67" t="s">
        <v>21</v>
      </c>
      <c r="F196" s="68" t="s">
        <v>21</v>
      </c>
      <c r="G196" s="107">
        <f>SUMIF(B165:B194,"▲助成対象外",G165:G194)</f>
        <v>0</v>
      </c>
      <c r="H196" s="152"/>
      <c r="I196" s="69"/>
    </row>
    <row r="197" spans="1:11" ht="25" customHeight="1" thickBot="1" x14ac:dyDescent="0.6">
      <c r="B197" s="381" t="s">
        <v>198</v>
      </c>
      <c r="C197" s="382"/>
      <c r="D197" s="382"/>
      <c r="E197" s="383"/>
      <c r="F197" s="187" t="s">
        <v>197</v>
      </c>
      <c r="G197" s="194"/>
    </row>
    <row r="199" spans="1:11" ht="21" customHeight="1" x14ac:dyDescent="0.55000000000000004">
      <c r="B199" s="46" t="s">
        <v>142</v>
      </c>
      <c r="C199" s="386" t="s">
        <v>116</v>
      </c>
      <c r="D199" s="387"/>
      <c r="E199" s="387"/>
      <c r="F199" s="387"/>
      <c r="G199" s="379" t="s">
        <v>66</v>
      </c>
      <c r="H199" s="380"/>
      <c r="K199" s="54"/>
    </row>
    <row r="200" spans="1:11" ht="47" customHeight="1" x14ac:dyDescent="0.55000000000000004">
      <c r="B200" s="108" t="s">
        <v>139</v>
      </c>
      <c r="C200" s="392"/>
      <c r="D200" s="393"/>
      <c r="E200" s="393"/>
      <c r="F200" s="393"/>
      <c r="G200" s="393"/>
      <c r="H200" s="394"/>
    </row>
    <row r="201" spans="1:11" ht="21.5" customHeight="1" x14ac:dyDescent="0.55000000000000004">
      <c r="A201" s="58" t="s">
        <v>15</v>
      </c>
      <c r="B201" s="384" t="s">
        <v>71</v>
      </c>
      <c r="C201" s="384" t="s">
        <v>16</v>
      </c>
      <c r="D201" s="385" t="s">
        <v>6</v>
      </c>
      <c r="E201" s="384" t="s">
        <v>72</v>
      </c>
      <c r="F201" s="388" t="s">
        <v>17</v>
      </c>
      <c r="G201" s="388" t="s">
        <v>18</v>
      </c>
      <c r="H201" s="395" t="s">
        <v>169</v>
      </c>
      <c r="I201" s="384" t="s">
        <v>19</v>
      </c>
    </row>
    <row r="202" spans="1:11" ht="21.5" customHeight="1" x14ac:dyDescent="0.55000000000000004">
      <c r="A202" s="58" t="s">
        <v>20</v>
      </c>
      <c r="B202" s="384"/>
      <c r="C202" s="384"/>
      <c r="D202" s="385"/>
      <c r="E202" s="384"/>
      <c r="F202" s="389"/>
      <c r="G202" s="389"/>
      <c r="H202" s="396"/>
      <c r="I202" s="384"/>
    </row>
    <row r="203" spans="1:11" ht="16.5" customHeight="1" x14ac:dyDescent="0.55000000000000004">
      <c r="A203" s="46">
        <v>151</v>
      </c>
      <c r="B203" s="59"/>
      <c r="C203" s="101"/>
      <c r="D203" s="102"/>
      <c r="E203" s="60"/>
      <c r="F203" s="104"/>
      <c r="G203" s="105" t="str">
        <f>IF(D203*F203=0,"",ROUND(D203*F203,0))</f>
        <v/>
      </c>
      <c r="H203" s="193"/>
      <c r="I203" s="61"/>
    </row>
    <row r="204" spans="1:11" ht="16.5" customHeight="1" x14ac:dyDescent="0.55000000000000004">
      <c r="A204" s="46">
        <v>152</v>
      </c>
      <c r="B204" s="59"/>
      <c r="C204" s="101"/>
      <c r="D204" s="102"/>
      <c r="E204" s="60"/>
      <c r="F204" s="104"/>
      <c r="G204" s="105" t="str">
        <f t="shared" ref="G204:G229" si="10">IF(D204*F204=0,"",ROUND(D204*F204,0))</f>
        <v/>
      </c>
      <c r="H204" s="193"/>
      <c r="I204" s="61"/>
    </row>
    <row r="205" spans="1:11" ht="16.5" customHeight="1" x14ac:dyDescent="0.55000000000000004">
      <c r="A205" s="46">
        <v>153</v>
      </c>
      <c r="B205" s="59"/>
      <c r="C205" s="101"/>
      <c r="D205" s="102"/>
      <c r="E205" s="60"/>
      <c r="F205" s="104"/>
      <c r="G205" s="105" t="str">
        <f t="shared" si="10"/>
        <v/>
      </c>
      <c r="H205" s="193"/>
      <c r="I205" s="61"/>
    </row>
    <row r="206" spans="1:11" ht="16.5" customHeight="1" x14ac:dyDescent="0.55000000000000004">
      <c r="A206" s="46">
        <v>154</v>
      </c>
      <c r="B206" s="59"/>
      <c r="C206" s="101"/>
      <c r="D206" s="102"/>
      <c r="E206" s="60"/>
      <c r="F206" s="104"/>
      <c r="G206" s="105" t="str">
        <f t="shared" si="10"/>
        <v/>
      </c>
      <c r="H206" s="193"/>
      <c r="I206" s="61"/>
    </row>
    <row r="207" spans="1:11" ht="16.5" customHeight="1" x14ac:dyDescent="0.55000000000000004">
      <c r="A207" s="46">
        <v>155</v>
      </c>
      <c r="B207" s="59"/>
      <c r="C207" s="101"/>
      <c r="D207" s="102"/>
      <c r="E207" s="60"/>
      <c r="F207" s="104"/>
      <c r="G207" s="105" t="str">
        <f t="shared" si="10"/>
        <v/>
      </c>
      <c r="H207" s="193"/>
      <c r="I207" s="61"/>
    </row>
    <row r="208" spans="1:11" ht="16.5" customHeight="1" x14ac:dyDescent="0.55000000000000004">
      <c r="A208" s="46">
        <v>156</v>
      </c>
      <c r="B208" s="59"/>
      <c r="C208" s="101"/>
      <c r="D208" s="102"/>
      <c r="E208" s="60"/>
      <c r="F208" s="104"/>
      <c r="G208" s="105" t="str">
        <f t="shared" si="10"/>
        <v/>
      </c>
      <c r="H208" s="193"/>
      <c r="I208" s="61"/>
    </row>
    <row r="209" spans="1:9" ht="16.5" customHeight="1" x14ac:dyDescent="0.55000000000000004">
      <c r="A209" s="46">
        <v>157</v>
      </c>
      <c r="B209" s="59"/>
      <c r="C209" s="101"/>
      <c r="D209" s="102"/>
      <c r="E209" s="60"/>
      <c r="F209" s="104"/>
      <c r="G209" s="105" t="str">
        <f t="shared" si="10"/>
        <v/>
      </c>
      <c r="H209" s="193"/>
      <c r="I209" s="61"/>
    </row>
    <row r="210" spans="1:9" ht="16.5" customHeight="1" x14ac:dyDescent="0.55000000000000004">
      <c r="A210" s="46">
        <v>158</v>
      </c>
      <c r="B210" s="59"/>
      <c r="C210" s="101"/>
      <c r="D210" s="102"/>
      <c r="E210" s="60"/>
      <c r="F210" s="104"/>
      <c r="G210" s="105" t="str">
        <f t="shared" si="10"/>
        <v/>
      </c>
      <c r="H210" s="193"/>
      <c r="I210" s="61"/>
    </row>
    <row r="211" spans="1:9" ht="16.5" customHeight="1" x14ac:dyDescent="0.55000000000000004">
      <c r="A211" s="46">
        <v>159</v>
      </c>
      <c r="B211" s="59"/>
      <c r="C211" s="101"/>
      <c r="D211" s="102"/>
      <c r="E211" s="60"/>
      <c r="F211" s="104"/>
      <c r="G211" s="105" t="str">
        <f t="shared" si="10"/>
        <v/>
      </c>
      <c r="H211" s="193"/>
      <c r="I211" s="61"/>
    </row>
    <row r="212" spans="1:9" ht="16.5" customHeight="1" x14ac:dyDescent="0.55000000000000004">
      <c r="A212" s="46">
        <v>160</v>
      </c>
      <c r="B212" s="59"/>
      <c r="C212" s="101"/>
      <c r="D212" s="102"/>
      <c r="E212" s="60"/>
      <c r="F212" s="104"/>
      <c r="G212" s="105" t="str">
        <f t="shared" si="10"/>
        <v/>
      </c>
      <c r="H212" s="193"/>
      <c r="I212" s="61"/>
    </row>
    <row r="213" spans="1:9" ht="16.5" customHeight="1" x14ac:dyDescent="0.55000000000000004">
      <c r="A213" s="46">
        <v>161</v>
      </c>
      <c r="B213" s="59"/>
      <c r="C213" s="101"/>
      <c r="D213" s="102"/>
      <c r="E213" s="60"/>
      <c r="F213" s="104"/>
      <c r="G213" s="105" t="str">
        <f t="shared" si="10"/>
        <v/>
      </c>
      <c r="H213" s="193"/>
      <c r="I213" s="61"/>
    </row>
    <row r="214" spans="1:9" ht="16.5" customHeight="1" x14ac:dyDescent="0.55000000000000004">
      <c r="A214" s="46">
        <v>162</v>
      </c>
      <c r="B214" s="59"/>
      <c r="C214" s="101"/>
      <c r="D214" s="102"/>
      <c r="E214" s="60"/>
      <c r="F214" s="104"/>
      <c r="G214" s="105" t="str">
        <f t="shared" si="10"/>
        <v/>
      </c>
      <c r="H214" s="193"/>
      <c r="I214" s="61"/>
    </row>
    <row r="215" spans="1:9" ht="16.5" customHeight="1" x14ac:dyDescent="0.55000000000000004">
      <c r="A215" s="46">
        <v>163</v>
      </c>
      <c r="B215" s="59"/>
      <c r="C215" s="101"/>
      <c r="D215" s="102"/>
      <c r="E215" s="60"/>
      <c r="F215" s="104"/>
      <c r="G215" s="105" t="str">
        <f t="shared" si="10"/>
        <v/>
      </c>
      <c r="H215" s="193"/>
      <c r="I215" s="61"/>
    </row>
    <row r="216" spans="1:9" ht="16.5" customHeight="1" x14ac:dyDescent="0.55000000000000004">
      <c r="A216" s="46">
        <v>164</v>
      </c>
      <c r="B216" s="59"/>
      <c r="C216" s="101"/>
      <c r="D216" s="102"/>
      <c r="E216" s="60"/>
      <c r="F216" s="104"/>
      <c r="G216" s="105" t="str">
        <f t="shared" si="10"/>
        <v/>
      </c>
      <c r="H216" s="193"/>
      <c r="I216" s="61"/>
    </row>
    <row r="217" spans="1:9" ht="16.5" customHeight="1" x14ac:dyDescent="0.55000000000000004">
      <c r="A217" s="46">
        <v>165</v>
      </c>
      <c r="B217" s="59"/>
      <c r="C217" s="101"/>
      <c r="D217" s="102"/>
      <c r="E217" s="60"/>
      <c r="F217" s="104"/>
      <c r="G217" s="105" t="str">
        <f t="shared" si="10"/>
        <v/>
      </c>
      <c r="H217" s="193"/>
      <c r="I217" s="61"/>
    </row>
    <row r="218" spans="1:9" ht="16.5" customHeight="1" x14ac:dyDescent="0.55000000000000004">
      <c r="A218" s="46">
        <v>166</v>
      </c>
      <c r="B218" s="59"/>
      <c r="C218" s="101"/>
      <c r="D218" s="102"/>
      <c r="E218" s="60"/>
      <c r="F218" s="104"/>
      <c r="G218" s="105" t="str">
        <f t="shared" si="10"/>
        <v/>
      </c>
      <c r="H218" s="193"/>
      <c r="I218" s="61"/>
    </row>
    <row r="219" spans="1:9" ht="16.5" customHeight="1" x14ac:dyDescent="0.55000000000000004">
      <c r="A219" s="46">
        <v>167</v>
      </c>
      <c r="B219" s="59"/>
      <c r="C219" s="101"/>
      <c r="D219" s="102"/>
      <c r="E219" s="60"/>
      <c r="F219" s="104"/>
      <c r="G219" s="105" t="str">
        <f t="shared" si="10"/>
        <v/>
      </c>
      <c r="H219" s="193"/>
      <c r="I219" s="61"/>
    </row>
    <row r="220" spans="1:9" ht="16.5" customHeight="1" x14ac:dyDescent="0.55000000000000004">
      <c r="A220" s="46">
        <v>168</v>
      </c>
      <c r="B220" s="59"/>
      <c r="C220" s="101"/>
      <c r="D220" s="102"/>
      <c r="E220" s="60"/>
      <c r="F220" s="104"/>
      <c r="G220" s="105" t="str">
        <f t="shared" si="10"/>
        <v/>
      </c>
      <c r="H220" s="193"/>
      <c r="I220" s="61"/>
    </row>
    <row r="221" spans="1:9" ht="16.5" customHeight="1" x14ac:dyDescent="0.55000000000000004">
      <c r="A221" s="46">
        <v>169</v>
      </c>
      <c r="B221" s="59"/>
      <c r="C221" s="101"/>
      <c r="D221" s="102"/>
      <c r="E221" s="60"/>
      <c r="F221" s="104"/>
      <c r="G221" s="105" t="str">
        <f t="shared" si="10"/>
        <v/>
      </c>
      <c r="H221" s="193"/>
      <c r="I221" s="61"/>
    </row>
    <row r="222" spans="1:9" ht="16.5" customHeight="1" x14ac:dyDescent="0.55000000000000004">
      <c r="A222" s="46">
        <v>170</v>
      </c>
      <c r="B222" s="59"/>
      <c r="C222" s="101"/>
      <c r="D222" s="102"/>
      <c r="E222" s="60"/>
      <c r="F222" s="104"/>
      <c r="G222" s="105" t="str">
        <f t="shared" si="10"/>
        <v/>
      </c>
      <c r="H222" s="193"/>
      <c r="I222" s="61"/>
    </row>
    <row r="223" spans="1:9" ht="16.5" customHeight="1" x14ac:dyDescent="0.55000000000000004">
      <c r="A223" s="46">
        <v>171</v>
      </c>
      <c r="B223" s="59"/>
      <c r="C223" s="101"/>
      <c r="D223" s="102"/>
      <c r="E223" s="60"/>
      <c r="F223" s="104"/>
      <c r="G223" s="105" t="str">
        <f t="shared" si="10"/>
        <v/>
      </c>
      <c r="H223" s="193"/>
      <c r="I223" s="61"/>
    </row>
    <row r="224" spans="1:9" ht="16.5" customHeight="1" x14ac:dyDescent="0.55000000000000004">
      <c r="A224" s="46">
        <v>172</v>
      </c>
      <c r="B224" s="59"/>
      <c r="C224" s="101"/>
      <c r="D224" s="102"/>
      <c r="E224" s="60"/>
      <c r="F224" s="104"/>
      <c r="G224" s="105" t="str">
        <f t="shared" si="10"/>
        <v/>
      </c>
      <c r="H224" s="193"/>
      <c r="I224" s="61"/>
    </row>
    <row r="225" spans="1:11" ht="16.5" customHeight="1" x14ac:dyDescent="0.55000000000000004">
      <c r="A225" s="46">
        <v>173</v>
      </c>
      <c r="B225" s="59"/>
      <c r="C225" s="101"/>
      <c r="D225" s="102"/>
      <c r="E225" s="60"/>
      <c r="F225" s="104"/>
      <c r="G225" s="105" t="str">
        <f t="shared" si="10"/>
        <v/>
      </c>
      <c r="H225" s="193"/>
      <c r="I225" s="61"/>
    </row>
    <row r="226" spans="1:11" ht="16.5" customHeight="1" x14ac:dyDescent="0.55000000000000004">
      <c r="A226" s="46">
        <v>174</v>
      </c>
      <c r="B226" s="59"/>
      <c r="C226" s="101"/>
      <c r="D226" s="102"/>
      <c r="E226" s="60"/>
      <c r="F226" s="104"/>
      <c r="G226" s="105" t="str">
        <f t="shared" si="10"/>
        <v/>
      </c>
      <c r="H226" s="193"/>
      <c r="I226" s="61"/>
    </row>
    <row r="227" spans="1:11" ht="16.5" customHeight="1" x14ac:dyDescent="0.55000000000000004">
      <c r="A227" s="46">
        <v>175</v>
      </c>
      <c r="B227" s="59"/>
      <c r="C227" s="101"/>
      <c r="D227" s="102"/>
      <c r="E227" s="60"/>
      <c r="F227" s="104"/>
      <c r="G227" s="105" t="str">
        <f t="shared" si="10"/>
        <v/>
      </c>
      <c r="H227" s="193"/>
      <c r="I227" s="61"/>
    </row>
    <row r="228" spans="1:11" ht="16.5" customHeight="1" x14ac:dyDescent="0.55000000000000004">
      <c r="A228" s="46">
        <v>176</v>
      </c>
      <c r="B228" s="59"/>
      <c r="C228" s="101"/>
      <c r="D228" s="102"/>
      <c r="E228" s="60"/>
      <c r="F228" s="104"/>
      <c r="G228" s="105" t="str">
        <f t="shared" si="10"/>
        <v/>
      </c>
      <c r="H228" s="193"/>
      <c r="I228" s="61"/>
    </row>
    <row r="229" spans="1:11" ht="16.5" customHeight="1" x14ac:dyDescent="0.55000000000000004">
      <c r="A229" s="46">
        <v>177</v>
      </c>
      <c r="B229" s="59"/>
      <c r="C229" s="101"/>
      <c r="D229" s="102"/>
      <c r="E229" s="60"/>
      <c r="F229" s="104"/>
      <c r="G229" s="105" t="str">
        <f t="shared" si="10"/>
        <v/>
      </c>
      <c r="H229" s="193"/>
      <c r="I229" s="61"/>
    </row>
    <row r="230" spans="1:11" ht="16.5" customHeight="1" x14ac:dyDescent="0.55000000000000004">
      <c r="A230" s="46">
        <v>178</v>
      </c>
      <c r="B230" s="59"/>
      <c r="C230" s="101"/>
      <c r="D230" s="102"/>
      <c r="E230" s="60"/>
      <c r="F230" s="104"/>
      <c r="G230" s="105" t="str">
        <f>IF(D230*F230=0,"",ROUND(D230*F230,0))</f>
        <v/>
      </c>
      <c r="H230" s="193"/>
      <c r="I230" s="61"/>
    </row>
    <row r="231" spans="1:11" ht="16.5" customHeight="1" x14ac:dyDescent="0.55000000000000004">
      <c r="A231" s="46">
        <v>179</v>
      </c>
      <c r="B231" s="59"/>
      <c r="C231" s="101"/>
      <c r="D231" s="102"/>
      <c r="E231" s="60"/>
      <c r="F231" s="104"/>
      <c r="G231" s="105" t="str">
        <f t="shared" ref="G231:G232" si="11">IF(D231*F231=0,"",ROUND(D231*F231,0))</f>
        <v/>
      </c>
      <c r="H231" s="193"/>
      <c r="I231" s="61"/>
    </row>
    <row r="232" spans="1:11" ht="16.5" customHeight="1" thickBot="1" x14ac:dyDescent="0.6">
      <c r="A232" s="46">
        <v>180</v>
      </c>
      <c r="B232" s="59"/>
      <c r="C232" s="101"/>
      <c r="D232" s="102"/>
      <c r="E232" s="60"/>
      <c r="F232" s="104"/>
      <c r="G232" s="105" t="str">
        <f t="shared" si="11"/>
        <v/>
      </c>
      <c r="H232" s="193"/>
      <c r="I232" s="61"/>
    </row>
    <row r="233" spans="1:11" ht="22.5" customHeight="1" thickBot="1" x14ac:dyDescent="0.6">
      <c r="B233" s="397"/>
      <c r="C233" s="398"/>
      <c r="D233" s="62" t="s">
        <v>21</v>
      </c>
      <c r="E233" s="63" t="s">
        <v>21</v>
      </c>
      <c r="F233" s="64" t="s">
        <v>21</v>
      </c>
      <c r="G233" s="106">
        <f>SUMIF(B203:B232,"&lt;&gt;"&amp;"▲助成対象外",G203:G232)</f>
        <v>0</v>
      </c>
      <c r="H233" s="151"/>
      <c r="I233" s="65"/>
    </row>
    <row r="234" spans="1:11" ht="22.5" customHeight="1" thickTop="1" thickBot="1" x14ac:dyDescent="0.6">
      <c r="B234" s="399"/>
      <c r="C234" s="400"/>
      <c r="D234" s="66" t="s">
        <v>21</v>
      </c>
      <c r="E234" s="67" t="s">
        <v>21</v>
      </c>
      <c r="F234" s="68" t="s">
        <v>21</v>
      </c>
      <c r="G234" s="107">
        <f>SUMIF(B203:B232,"▲助成対象外",G203:G232)</f>
        <v>0</v>
      </c>
      <c r="H234" s="152"/>
      <c r="I234" s="69"/>
    </row>
    <row r="235" spans="1:11" ht="24" customHeight="1" thickBot="1" x14ac:dyDescent="0.6">
      <c r="B235" s="381" t="s">
        <v>198</v>
      </c>
      <c r="C235" s="382"/>
      <c r="D235" s="382"/>
      <c r="E235" s="383"/>
      <c r="F235" s="187" t="s">
        <v>197</v>
      </c>
      <c r="G235" s="194"/>
    </row>
    <row r="237" spans="1:11" ht="21" customHeight="1" x14ac:dyDescent="0.55000000000000004">
      <c r="B237" s="46" t="s">
        <v>143</v>
      </c>
      <c r="C237" s="386" t="s">
        <v>116</v>
      </c>
      <c r="D237" s="387"/>
      <c r="E237" s="387"/>
      <c r="F237" s="387"/>
      <c r="G237" s="379" t="s">
        <v>67</v>
      </c>
      <c r="H237" s="380"/>
      <c r="K237" s="54"/>
    </row>
    <row r="238" spans="1:11" ht="43.5" customHeight="1" x14ac:dyDescent="0.55000000000000004">
      <c r="B238" s="108" t="s">
        <v>139</v>
      </c>
      <c r="C238" s="392"/>
      <c r="D238" s="393"/>
      <c r="E238" s="393"/>
      <c r="F238" s="393"/>
      <c r="G238" s="393"/>
      <c r="H238" s="394"/>
    </row>
    <row r="239" spans="1:11" ht="23" customHeight="1" x14ac:dyDescent="0.55000000000000004">
      <c r="A239" s="58" t="s">
        <v>15</v>
      </c>
      <c r="B239" s="384" t="s">
        <v>71</v>
      </c>
      <c r="C239" s="384" t="s">
        <v>16</v>
      </c>
      <c r="D239" s="385" t="s">
        <v>6</v>
      </c>
      <c r="E239" s="384" t="s">
        <v>72</v>
      </c>
      <c r="F239" s="388" t="s">
        <v>17</v>
      </c>
      <c r="G239" s="388" t="s">
        <v>18</v>
      </c>
      <c r="H239" s="395" t="s">
        <v>169</v>
      </c>
      <c r="I239" s="384" t="s">
        <v>19</v>
      </c>
    </row>
    <row r="240" spans="1:11" ht="23" customHeight="1" x14ac:dyDescent="0.55000000000000004">
      <c r="A240" s="58" t="s">
        <v>20</v>
      </c>
      <c r="B240" s="384"/>
      <c r="C240" s="384"/>
      <c r="D240" s="385"/>
      <c r="E240" s="384"/>
      <c r="F240" s="389"/>
      <c r="G240" s="389"/>
      <c r="H240" s="396"/>
      <c r="I240" s="384"/>
    </row>
    <row r="241" spans="1:9" ht="16.5" customHeight="1" x14ac:dyDescent="0.55000000000000004">
      <c r="A241" s="46">
        <v>181</v>
      </c>
      <c r="B241" s="59"/>
      <c r="C241" s="101"/>
      <c r="D241" s="102"/>
      <c r="E241" s="60"/>
      <c r="F241" s="104"/>
      <c r="G241" s="105" t="str">
        <f>IF(D241*F241=0,"",ROUND(D241*F241,0))</f>
        <v/>
      </c>
      <c r="H241" s="193"/>
      <c r="I241" s="61"/>
    </row>
    <row r="242" spans="1:9" ht="16.5" customHeight="1" x14ac:dyDescent="0.55000000000000004">
      <c r="A242" s="46">
        <v>182</v>
      </c>
      <c r="B242" s="59"/>
      <c r="C242" s="101"/>
      <c r="D242" s="102"/>
      <c r="E242" s="60"/>
      <c r="F242" s="104"/>
      <c r="G242" s="105" t="str">
        <f t="shared" ref="G242:G267" si="12">IF(D242*F242=0,"",ROUND(D242*F242,0))</f>
        <v/>
      </c>
      <c r="H242" s="193"/>
      <c r="I242" s="61"/>
    </row>
    <row r="243" spans="1:9" ht="16.5" customHeight="1" x14ac:dyDescent="0.55000000000000004">
      <c r="A243" s="46">
        <v>183</v>
      </c>
      <c r="B243" s="59"/>
      <c r="C243" s="101"/>
      <c r="D243" s="102"/>
      <c r="E243" s="60"/>
      <c r="F243" s="104"/>
      <c r="G243" s="105" t="str">
        <f t="shared" si="12"/>
        <v/>
      </c>
      <c r="H243" s="193"/>
      <c r="I243" s="61"/>
    </row>
    <row r="244" spans="1:9" ht="16.5" customHeight="1" x14ac:dyDescent="0.55000000000000004">
      <c r="A244" s="46">
        <v>184</v>
      </c>
      <c r="B244" s="59"/>
      <c r="C244" s="101"/>
      <c r="D244" s="102"/>
      <c r="E244" s="60"/>
      <c r="F244" s="104"/>
      <c r="G244" s="105" t="str">
        <f t="shared" si="12"/>
        <v/>
      </c>
      <c r="H244" s="193"/>
      <c r="I244" s="61"/>
    </row>
    <row r="245" spans="1:9" ht="16.5" customHeight="1" x14ac:dyDescent="0.55000000000000004">
      <c r="A245" s="46">
        <v>185</v>
      </c>
      <c r="B245" s="59"/>
      <c r="C245" s="101"/>
      <c r="D245" s="102"/>
      <c r="E245" s="60"/>
      <c r="F245" s="104"/>
      <c r="G245" s="105" t="str">
        <f t="shared" si="12"/>
        <v/>
      </c>
      <c r="H245" s="193"/>
      <c r="I245" s="61"/>
    </row>
    <row r="246" spans="1:9" ht="16.5" customHeight="1" x14ac:dyDescent="0.55000000000000004">
      <c r="A246" s="46">
        <v>186</v>
      </c>
      <c r="B246" s="59"/>
      <c r="C246" s="101"/>
      <c r="D246" s="102"/>
      <c r="E246" s="60"/>
      <c r="F246" s="104"/>
      <c r="G246" s="105" t="str">
        <f t="shared" si="12"/>
        <v/>
      </c>
      <c r="H246" s="193"/>
      <c r="I246" s="61"/>
    </row>
    <row r="247" spans="1:9" ht="16.5" customHeight="1" x14ac:dyDescent="0.55000000000000004">
      <c r="A247" s="46">
        <v>187</v>
      </c>
      <c r="B247" s="59"/>
      <c r="C247" s="101"/>
      <c r="D247" s="102"/>
      <c r="E247" s="60"/>
      <c r="F247" s="104"/>
      <c r="G247" s="105" t="str">
        <f t="shared" si="12"/>
        <v/>
      </c>
      <c r="H247" s="193"/>
      <c r="I247" s="61"/>
    </row>
    <row r="248" spans="1:9" ht="16.5" customHeight="1" x14ac:dyDescent="0.55000000000000004">
      <c r="A248" s="46">
        <v>188</v>
      </c>
      <c r="B248" s="59"/>
      <c r="C248" s="101"/>
      <c r="D248" s="102"/>
      <c r="E248" s="60"/>
      <c r="F248" s="104"/>
      <c r="G248" s="105" t="str">
        <f t="shared" si="12"/>
        <v/>
      </c>
      <c r="H248" s="193"/>
      <c r="I248" s="61"/>
    </row>
    <row r="249" spans="1:9" ht="16.5" customHeight="1" x14ac:dyDescent="0.55000000000000004">
      <c r="A249" s="46">
        <v>189</v>
      </c>
      <c r="B249" s="59"/>
      <c r="C249" s="101"/>
      <c r="D249" s="102"/>
      <c r="E249" s="60"/>
      <c r="F249" s="104"/>
      <c r="G249" s="105" t="str">
        <f t="shared" si="12"/>
        <v/>
      </c>
      <c r="H249" s="193"/>
      <c r="I249" s="61"/>
    </row>
    <row r="250" spans="1:9" ht="16.5" customHeight="1" x14ac:dyDescent="0.55000000000000004">
      <c r="A250" s="46">
        <v>190</v>
      </c>
      <c r="B250" s="59"/>
      <c r="C250" s="101"/>
      <c r="D250" s="102"/>
      <c r="E250" s="60"/>
      <c r="F250" s="104"/>
      <c r="G250" s="105" t="str">
        <f t="shared" si="12"/>
        <v/>
      </c>
      <c r="H250" s="193"/>
      <c r="I250" s="61"/>
    </row>
    <row r="251" spans="1:9" ht="16.5" customHeight="1" x14ac:dyDescent="0.55000000000000004">
      <c r="A251" s="46">
        <v>191</v>
      </c>
      <c r="B251" s="59"/>
      <c r="C251" s="101"/>
      <c r="D251" s="102"/>
      <c r="E251" s="60"/>
      <c r="F251" s="104"/>
      <c r="G251" s="105" t="str">
        <f t="shared" si="12"/>
        <v/>
      </c>
      <c r="H251" s="193"/>
      <c r="I251" s="61"/>
    </row>
    <row r="252" spans="1:9" ht="16.5" customHeight="1" x14ac:dyDescent="0.55000000000000004">
      <c r="A252" s="46">
        <v>192</v>
      </c>
      <c r="B252" s="59"/>
      <c r="C252" s="101"/>
      <c r="D252" s="102"/>
      <c r="E252" s="60"/>
      <c r="F252" s="104"/>
      <c r="G252" s="105" t="str">
        <f t="shared" si="12"/>
        <v/>
      </c>
      <c r="H252" s="193"/>
      <c r="I252" s="61"/>
    </row>
    <row r="253" spans="1:9" ht="16.5" customHeight="1" x14ac:dyDescent="0.55000000000000004">
      <c r="A253" s="46">
        <v>193</v>
      </c>
      <c r="B253" s="59"/>
      <c r="C253" s="101"/>
      <c r="D253" s="102"/>
      <c r="E253" s="60"/>
      <c r="F253" s="104"/>
      <c r="G253" s="105" t="str">
        <f t="shared" si="12"/>
        <v/>
      </c>
      <c r="H253" s="193"/>
      <c r="I253" s="61"/>
    </row>
    <row r="254" spans="1:9" ht="16.5" customHeight="1" x14ac:dyDescent="0.55000000000000004">
      <c r="A254" s="46">
        <v>194</v>
      </c>
      <c r="B254" s="59"/>
      <c r="C254" s="101"/>
      <c r="D254" s="102"/>
      <c r="E254" s="60"/>
      <c r="F254" s="104"/>
      <c r="G254" s="105" t="str">
        <f t="shared" si="12"/>
        <v/>
      </c>
      <c r="H254" s="193"/>
      <c r="I254" s="61"/>
    </row>
    <row r="255" spans="1:9" ht="16.5" customHeight="1" x14ac:dyDescent="0.55000000000000004">
      <c r="A255" s="46">
        <v>195</v>
      </c>
      <c r="B255" s="59"/>
      <c r="C255" s="101"/>
      <c r="D255" s="102"/>
      <c r="E255" s="60"/>
      <c r="F255" s="104"/>
      <c r="G255" s="105" t="str">
        <f t="shared" si="12"/>
        <v/>
      </c>
      <c r="H255" s="193"/>
      <c r="I255" s="61"/>
    </row>
    <row r="256" spans="1:9" ht="16.5" customHeight="1" x14ac:dyDescent="0.55000000000000004">
      <c r="A256" s="46">
        <v>196</v>
      </c>
      <c r="B256" s="59"/>
      <c r="C256" s="101"/>
      <c r="D256" s="102"/>
      <c r="E256" s="60"/>
      <c r="F256" s="104"/>
      <c r="G256" s="105" t="str">
        <f t="shared" si="12"/>
        <v/>
      </c>
      <c r="H256" s="193"/>
      <c r="I256" s="61"/>
    </row>
    <row r="257" spans="1:9" ht="16.5" customHeight="1" x14ac:dyDescent="0.55000000000000004">
      <c r="A257" s="46">
        <v>197</v>
      </c>
      <c r="B257" s="59"/>
      <c r="C257" s="101"/>
      <c r="D257" s="102"/>
      <c r="E257" s="60"/>
      <c r="F257" s="104"/>
      <c r="G257" s="105" t="str">
        <f t="shared" si="12"/>
        <v/>
      </c>
      <c r="H257" s="193"/>
      <c r="I257" s="61"/>
    </row>
    <row r="258" spans="1:9" ht="16.5" customHeight="1" x14ac:dyDescent="0.55000000000000004">
      <c r="A258" s="46">
        <v>198</v>
      </c>
      <c r="B258" s="59"/>
      <c r="C258" s="101"/>
      <c r="D258" s="102"/>
      <c r="E258" s="60"/>
      <c r="F258" s="104"/>
      <c r="G258" s="105" t="str">
        <f t="shared" si="12"/>
        <v/>
      </c>
      <c r="H258" s="193"/>
      <c r="I258" s="61"/>
    </row>
    <row r="259" spans="1:9" ht="16.5" customHeight="1" x14ac:dyDescent="0.55000000000000004">
      <c r="A259" s="46">
        <v>199</v>
      </c>
      <c r="B259" s="59"/>
      <c r="C259" s="101"/>
      <c r="D259" s="102"/>
      <c r="E259" s="60"/>
      <c r="F259" s="104"/>
      <c r="G259" s="105" t="str">
        <f t="shared" si="12"/>
        <v/>
      </c>
      <c r="H259" s="193"/>
      <c r="I259" s="61"/>
    </row>
    <row r="260" spans="1:9" ht="16.5" customHeight="1" x14ac:dyDescent="0.55000000000000004">
      <c r="A260" s="46">
        <v>200</v>
      </c>
      <c r="B260" s="59"/>
      <c r="C260" s="101"/>
      <c r="D260" s="102"/>
      <c r="E260" s="60"/>
      <c r="F260" s="104"/>
      <c r="G260" s="105" t="str">
        <f t="shared" si="12"/>
        <v/>
      </c>
      <c r="H260" s="193"/>
      <c r="I260" s="61"/>
    </row>
    <row r="261" spans="1:9" ht="16.5" customHeight="1" x14ac:dyDescent="0.55000000000000004">
      <c r="A261" s="46">
        <v>201</v>
      </c>
      <c r="B261" s="59"/>
      <c r="C261" s="101"/>
      <c r="D261" s="102"/>
      <c r="E261" s="60"/>
      <c r="F261" s="104"/>
      <c r="G261" s="105" t="str">
        <f t="shared" si="12"/>
        <v/>
      </c>
      <c r="H261" s="193"/>
      <c r="I261" s="61"/>
    </row>
    <row r="262" spans="1:9" ht="16.5" customHeight="1" x14ac:dyDescent="0.55000000000000004">
      <c r="A262" s="46">
        <v>202</v>
      </c>
      <c r="B262" s="59"/>
      <c r="C262" s="101"/>
      <c r="D262" s="102"/>
      <c r="E262" s="60"/>
      <c r="F262" s="104"/>
      <c r="G262" s="105" t="str">
        <f t="shared" si="12"/>
        <v/>
      </c>
      <c r="H262" s="193"/>
      <c r="I262" s="61"/>
    </row>
    <row r="263" spans="1:9" ht="16.5" customHeight="1" x14ac:dyDescent="0.55000000000000004">
      <c r="A263" s="46">
        <v>203</v>
      </c>
      <c r="B263" s="59"/>
      <c r="C263" s="101"/>
      <c r="D263" s="102"/>
      <c r="E263" s="60"/>
      <c r="F263" s="104"/>
      <c r="G263" s="105" t="str">
        <f t="shared" si="12"/>
        <v/>
      </c>
      <c r="H263" s="193"/>
      <c r="I263" s="61"/>
    </row>
    <row r="264" spans="1:9" ht="16.5" customHeight="1" x14ac:dyDescent="0.55000000000000004">
      <c r="A264" s="46">
        <v>204</v>
      </c>
      <c r="B264" s="59"/>
      <c r="C264" s="101"/>
      <c r="D264" s="102"/>
      <c r="E264" s="60"/>
      <c r="F264" s="104"/>
      <c r="G264" s="105" t="str">
        <f t="shared" si="12"/>
        <v/>
      </c>
      <c r="H264" s="193"/>
      <c r="I264" s="61"/>
    </row>
    <row r="265" spans="1:9" ht="16.5" customHeight="1" x14ac:dyDescent="0.55000000000000004">
      <c r="A265" s="46">
        <v>205</v>
      </c>
      <c r="B265" s="59"/>
      <c r="C265" s="101"/>
      <c r="D265" s="102"/>
      <c r="E265" s="60"/>
      <c r="F265" s="104"/>
      <c r="G265" s="105" t="str">
        <f t="shared" si="12"/>
        <v/>
      </c>
      <c r="H265" s="193"/>
      <c r="I265" s="61"/>
    </row>
    <row r="266" spans="1:9" ht="16.5" customHeight="1" x14ac:dyDescent="0.55000000000000004">
      <c r="A266" s="46">
        <v>206</v>
      </c>
      <c r="B266" s="59"/>
      <c r="C266" s="101"/>
      <c r="D266" s="102"/>
      <c r="E266" s="60"/>
      <c r="F266" s="104"/>
      <c r="G266" s="105" t="str">
        <f t="shared" si="12"/>
        <v/>
      </c>
      <c r="H266" s="193"/>
      <c r="I266" s="61"/>
    </row>
    <row r="267" spans="1:9" ht="16.5" customHeight="1" x14ac:dyDescent="0.55000000000000004">
      <c r="A267" s="46">
        <v>207</v>
      </c>
      <c r="B267" s="59"/>
      <c r="C267" s="101"/>
      <c r="D267" s="102"/>
      <c r="E267" s="60"/>
      <c r="F267" s="104"/>
      <c r="G267" s="105" t="str">
        <f t="shared" si="12"/>
        <v/>
      </c>
      <c r="H267" s="193"/>
      <c r="I267" s="61"/>
    </row>
    <row r="268" spans="1:9" ht="16.5" customHeight="1" x14ac:dyDescent="0.55000000000000004">
      <c r="A268" s="46">
        <v>208</v>
      </c>
      <c r="B268" s="59"/>
      <c r="C268" s="101"/>
      <c r="D268" s="102"/>
      <c r="E268" s="60"/>
      <c r="F268" s="104"/>
      <c r="G268" s="105" t="str">
        <f>IF(D268*F268=0,"",ROUND(D268*F268,0))</f>
        <v/>
      </c>
      <c r="H268" s="193"/>
      <c r="I268" s="61"/>
    </row>
    <row r="269" spans="1:9" ht="16.5" customHeight="1" x14ac:dyDescent="0.55000000000000004">
      <c r="A269" s="46">
        <v>209</v>
      </c>
      <c r="B269" s="59"/>
      <c r="C269" s="101"/>
      <c r="D269" s="102"/>
      <c r="E269" s="60"/>
      <c r="F269" s="104"/>
      <c r="G269" s="105" t="str">
        <f t="shared" ref="G269:G270" si="13">IF(D269*F269=0,"",ROUND(D269*F269,0))</f>
        <v/>
      </c>
      <c r="H269" s="193"/>
      <c r="I269" s="61"/>
    </row>
    <row r="270" spans="1:9" ht="16.5" customHeight="1" thickBot="1" x14ac:dyDescent="0.6">
      <c r="A270" s="46">
        <v>210</v>
      </c>
      <c r="B270" s="59"/>
      <c r="C270" s="101"/>
      <c r="D270" s="102"/>
      <c r="E270" s="60"/>
      <c r="F270" s="104"/>
      <c r="G270" s="105" t="str">
        <f t="shared" si="13"/>
        <v/>
      </c>
      <c r="H270" s="193"/>
      <c r="I270" s="61"/>
    </row>
    <row r="271" spans="1:9" ht="22.5" customHeight="1" thickBot="1" x14ac:dyDescent="0.6">
      <c r="B271" s="397"/>
      <c r="C271" s="398"/>
      <c r="D271" s="62" t="s">
        <v>21</v>
      </c>
      <c r="E271" s="63" t="s">
        <v>21</v>
      </c>
      <c r="F271" s="64" t="s">
        <v>21</v>
      </c>
      <c r="G271" s="106">
        <f>SUMIF(B241:B270,"&lt;&gt;"&amp;"▲助成対象外",G241:G270)</f>
        <v>0</v>
      </c>
      <c r="H271" s="151"/>
      <c r="I271" s="65"/>
    </row>
    <row r="272" spans="1:9" ht="22.5" customHeight="1" thickTop="1" thickBot="1" x14ac:dyDescent="0.6">
      <c r="B272" s="399"/>
      <c r="C272" s="400"/>
      <c r="D272" s="66" t="s">
        <v>21</v>
      </c>
      <c r="E272" s="67" t="s">
        <v>21</v>
      </c>
      <c r="F272" s="68" t="s">
        <v>21</v>
      </c>
      <c r="G272" s="107">
        <f>SUMIF(B241:B270,"▲助成対象外",G241:G270)</f>
        <v>0</v>
      </c>
      <c r="H272" s="152"/>
      <c r="I272" s="69"/>
    </row>
    <row r="273" spans="1:11" ht="23" customHeight="1" thickBot="1" x14ac:dyDescent="0.6">
      <c r="B273" s="381" t="s">
        <v>198</v>
      </c>
      <c r="C273" s="382"/>
      <c r="D273" s="382"/>
      <c r="E273" s="383"/>
      <c r="F273" s="187" t="s">
        <v>197</v>
      </c>
      <c r="G273" s="194"/>
    </row>
    <row r="275" spans="1:11" ht="21" customHeight="1" x14ac:dyDescent="0.55000000000000004">
      <c r="B275" s="46" t="s">
        <v>144</v>
      </c>
      <c r="C275" s="386" t="s">
        <v>116</v>
      </c>
      <c r="D275" s="387"/>
      <c r="E275" s="387"/>
      <c r="F275" s="387"/>
      <c r="G275" s="379" t="s">
        <v>68</v>
      </c>
      <c r="H275" s="380"/>
      <c r="K275" s="54"/>
    </row>
    <row r="276" spans="1:11" ht="45" customHeight="1" x14ac:dyDescent="0.55000000000000004">
      <c r="B276" s="108" t="s">
        <v>139</v>
      </c>
      <c r="C276" s="392"/>
      <c r="D276" s="393"/>
      <c r="E276" s="393"/>
      <c r="F276" s="393"/>
      <c r="G276" s="393"/>
      <c r="H276" s="394"/>
    </row>
    <row r="277" spans="1:11" ht="20.5" customHeight="1" x14ac:dyDescent="0.55000000000000004">
      <c r="A277" s="58" t="s">
        <v>15</v>
      </c>
      <c r="B277" s="384" t="s">
        <v>71</v>
      </c>
      <c r="C277" s="384" t="s">
        <v>16</v>
      </c>
      <c r="D277" s="385" t="s">
        <v>6</v>
      </c>
      <c r="E277" s="384" t="s">
        <v>72</v>
      </c>
      <c r="F277" s="388" t="s">
        <v>17</v>
      </c>
      <c r="G277" s="388" t="s">
        <v>18</v>
      </c>
      <c r="H277" s="395" t="s">
        <v>169</v>
      </c>
      <c r="I277" s="384" t="s">
        <v>19</v>
      </c>
    </row>
    <row r="278" spans="1:11" ht="20.5" customHeight="1" x14ac:dyDescent="0.55000000000000004">
      <c r="A278" s="58" t="s">
        <v>20</v>
      </c>
      <c r="B278" s="384"/>
      <c r="C278" s="384"/>
      <c r="D278" s="385"/>
      <c r="E278" s="384"/>
      <c r="F278" s="389"/>
      <c r="G278" s="389"/>
      <c r="H278" s="396"/>
      <c r="I278" s="384"/>
    </row>
    <row r="279" spans="1:11" ht="16.5" customHeight="1" x14ac:dyDescent="0.55000000000000004">
      <c r="A279" s="46">
        <v>211</v>
      </c>
      <c r="B279" s="59"/>
      <c r="C279" s="101"/>
      <c r="D279" s="102"/>
      <c r="E279" s="60"/>
      <c r="F279" s="104"/>
      <c r="G279" s="105" t="str">
        <f>IF(D279*F279=0,"",ROUND(D279*F279,0))</f>
        <v/>
      </c>
      <c r="H279" s="193"/>
      <c r="I279" s="61"/>
    </row>
    <row r="280" spans="1:11" ht="16.5" customHeight="1" x14ac:dyDescent="0.55000000000000004">
      <c r="A280" s="46">
        <v>212</v>
      </c>
      <c r="B280" s="59"/>
      <c r="C280" s="101"/>
      <c r="D280" s="102"/>
      <c r="E280" s="60"/>
      <c r="F280" s="104"/>
      <c r="G280" s="105" t="str">
        <f t="shared" ref="G280:G305" si="14">IF(D280*F280=0,"",ROUND(D280*F280,0))</f>
        <v/>
      </c>
      <c r="H280" s="193"/>
      <c r="I280" s="61"/>
    </row>
    <row r="281" spans="1:11" ht="16.5" customHeight="1" x14ac:dyDescent="0.55000000000000004">
      <c r="A281" s="46">
        <v>213</v>
      </c>
      <c r="B281" s="59"/>
      <c r="C281" s="101"/>
      <c r="D281" s="102"/>
      <c r="E281" s="60"/>
      <c r="F281" s="104"/>
      <c r="G281" s="105" t="str">
        <f t="shared" si="14"/>
        <v/>
      </c>
      <c r="H281" s="193"/>
      <c r="I281" s="61"/>
    </row>
    <row r="282" spans="1:11" ht="16.5" customHeight="1" x14ac:dyDescent="0.55000000000000004">
      <c r="A282" s="46">
        <v>214</v>
      </c>
      <c r="B282" s="59"/>
      <c r="C282" s="101"/>
      <c r="D282" s="102"/>
      <c r="E282" s="60"/>
      <c r="F282" s="104"/>
      <c r="G282" s="105" t="str">
        <f t="shared" si="14"/>
        <v/>
      </c>
      <c r="H282" s="193"/>
      <c r="I282" s="61"/>
    </row>
    <row r="283" spans="1:11" ht="16.5" customHeight="1" x14ac:dyDescent="0.55000000000000004">
      <c r="A283" s="46">
        <v>215</v>
      </c>
      <c r="B283" s="59"/>
      <c r="C283" s="101"/>
      <c r="D283" s="102"/>
      <c r="E283" s="60"/>
      <c r="F283" s="104"/>
      <c r="G283" s="105" t="str">
        <f t="shared" si="14"/>
        <v/>
      </c>
      <c r="H283" s="193"/>
      <c r="I283" s="61"/>
    </row>
    <row r="284" spans="1:11" ht="16.5" customHeight="1" x14ac:dyDescent="0.55000000000000004">
      <c r="A284" s="46">
        <v>216</v>
      </c>
      <c r="B284" s="59"/>
      <c r="C284" s="101"/>
      <c r="D284" s="102"/>
      <c r="E284" s="60"/>
      <c r="F284" s="104"/>
      <c r="G284" s="105" t="str">
        <f t="shared" si="14"/>
        <v/>
      </c>
      <c r="H284" s="193"/>
      <c r="I284" s="61"/>
    </row>
    <row r="285" spans="1:11" ht="16.5" customHeight="1" x14ac:dyDescent="0.55000000000000004">
      <c r="A285" s="46">
        <v>217</v>
      </c>
      <c r="B285" s="59"/>
      <c r="C285" s="101"/>
      <c r="D285" s="102"/>
      <c r="E285" s="60"/>
      <c r="F285" s="104"/>
      <c r="G285" s="105" t="str">
        <f t="shared" si="14"/>
        <v/>
      </c>
      <c r="H285" s="193"/>
      <c r="I285" s="61"/>
    </row>
    <row r="286" spans="1:11" ht="16.5" customHeight="1" x14ac:dyDescent="0.55000000000000004">
      <c r="A286" s="46">
        <v>218</v>
      </c>
      <c r="B286" s="59"/>
      <c r="C286" s="101"/>
      <c r="D286" s="102"/>
      <c r="E286" s="60"/>
      <c r="F286" s="104"/>
      <c r="G286" s="105" t="str">
        <f t="shared" si="14"/>
        <v/>
      </c>
      <c r="H286" s="193"/>
      <c r="I286" s="61"/>
    </row>
    <row r="287" spans="1:11" ht="16.5" customHeight="1" x14ac:dyDescent="0.55000000000000004">
      <c r="A287" s="46">
        <v>219</v>
      </c>
      <c r="B287" s="59"/>
      <c r="C287" s="101"/>
      <c r="D287" s="102"/>
      <c r="E287" s="60"/>
      <c r="F287" s="104"/>
      <c r="G287" s="105" t="str">
        <f t="shared" si="14"/>
        <v/>
      </c>
      <c r="H287" s="193"/>
      <c r="I287" s="61"/>
    </row>
    <row r="288" spans="1:11" ht="16.5" customHeight="1" x14ac:dyDescent="0.55000000000000004">
      <c r="A288" s="46">
        <v>220</v>
      </c>
      <c r="B288" s="59"/>
      <c r="C288" s="101"/>
      <c r="D288" s="102"/>
      <c r="E288" s="60"/>
      <c r="F288" s="104"/>
      <c r="G288" s="105" t="str">
        <f t="shared" si="14"/>
        <v/>
      </c>
      <c r="H288" s="193"/>
      <c r="I288" s="61"/>
    </row>
    <row r="289" spans="1:9" ht="16.5" customHeight="1" x14ac:dyDescent="0.55000000000000004">
      <c r="A289" s="46">
        <v>221</v>
      </c>
      <c r="B289" s="59"/>
      <c r="C289" s="101"/>
      <c r="D289" s="102"/>
      <c r="E289" s="60"/>
      <c r="F289" s="104"/>
      <c r="G289" s="105" t="str">
        <f t="shared" si="14"/>
        <v/>
      </c>
      <c r="H289" s="193"/>
      <c r="I289" s="61"/>
    </row>
    <row r="290" spans="1:9" ht="16.5" customHeight="1" x14ac:dyDescent="0.55000000000000004">
      <c r="A290" s="46">
        <v>222</v>
      </c>
      <c r="B290" s="59"/>
      <c r="C290" s="101"/>
      <c r="D290" s="102"/>
      <c r="E290" s="60"/>
      <c r="F290" s="104"/>
      <c r="G290" s="105" t="str">
        <f t="shared" si="14"/>
        <v/>
      </c>
      <c r="H290" s="193"/>
      <c r="I290" s="61"/>
    </row>
    <row r="291" spans="1:9" ht="16.5" customHeight="1" x14ac:dyDescent="0.55000000000000004">
      <c r="A291" s="46">
        <v>223</v>
      </c>
      <c r="B291" s="59"/>
      <c r="C291" s="101"/>
      <c r="D291" s="102"/>
      <c r="E291" s="60"/>
      <c r="F291" s="104"/>
      <c r="G291" s="105" t="str">
        <f t="shared" si="14"/>
        <v/>
      </c>
      <c r="H291" s="193"/>
      <c r="I291" s="61"/>
    </row>
    <row r="292" spans="1:9" ht="16.5" customHeight="1" x14ac:dyDescent="0.55000000000000004">
      <c r="A292" s="46">
        <v>224</v>
      </c>
      <c r="B292" s="59"/>
      <c r="C292" s="101"/>
      <c r="D292" s="102"/>
      <c r="E292" s="60"/>
      <c r="F292" s="104"/>
      <c r="G292" s="105" t="str">
        <f t="shared" si="14"/>
        <v/>
      </c>
      <c r="H292" s="193"/>
      <c r="I292" s="61"/>
    </row>
    <row r="293" spans="1:9" ht="16.5" customHeight="1" x14ac:dyDescent="0.55000000000000004">
      <c r="A293" s="46">
        <v>225</v>
      </c>
      <c r="B293" s="59"/>
      <c r="C293" s="101"/>
      <c r="D293" s="102"/>
      <c r="E293" s="60"/>
      <c r="F293" s="104"/>
      <c r="G293" s="105" t="str">
        <f t="shared" si="14"/>
        <v/>
      </c>
      <c r="H293" s="193"/>
      <c r="I293" s="61"/>
    </row>
    <row r="294" spans="1:9" ht="16.5" customHeight="1" x14ac:dyDescent="0.55000000000000004">
      <c r="A294" s="46">
        <v>226</v>
      </c>
      <c r="B294" s="59"/>
      <c r="C294" s="101"/>
      <c r="D294" s="102"/>
      <c r="E294" s="60"/>
      <c r="F294" s="104"/>
      <c r="G294" s="105" t="str">
        <f t="shared" si="14"/>
        <v/>
      </c>
      <c r="H294" s="193"/>
      <c r="I294" s="61"/>
    </row>
    <row r="295" spans="1:9" ht="16.5" customHeight="1" x14ac:dyDescent="0.55000000000000004">
      <c r="A295" s="46">
        <v>227</v>
      </c>
      <c r="B295" s="59"/>
      <c r="C295" s="101"/>
      <c r="D295" s="102"/>
      <c r="E295" s="60"/>
      <c r="F295" s="104"/>
      <c r="G295" s="105" t="str">
        <f t="shared" si="14"/>
        <v/>
      </c>
      <c r="H295" s="193"/>
      <c r="I295" s="61"/>
    </row>
    <row r="296" spans="1:9" ht="16.5" customHeight="1" x14ac:dyDescent="0.55000000000000004">
      <c r="A296" s="46">
        <v>228</v>
      </c>
      <c r="B296" s="59"/>
      <c r="C296" s="101"/>
      <c r="D296" s="102"/>
      <c r="E296" s="60"/>
      <c r="F296" s="104"/>
      <c r="G296" s="105" t="str">
        <f t="shared" si="14"/>
        <v/>
      </c>
      <c r="H296" s="193"/>
      <c r="I296" s="61"/>
    </row>
    <row r="297" spans="1:9" ht="16.5" customHeight="1" x14ac:dyDescent="0.55000000000000004">
      <c r="A297" s="46">
        <v>229</v>
      </c>
      <c r="B297" s="59"/>
      <c r="C297" s="101"/>
      <c r="D297" s="102"/>
      <c r="E297" s="60"/>
      <c r="F297" s="104"/>
      <c r="G297" s="105" t="str">
        <f t="shared" si="14"/>
        <v/>
      </c>
      <c r="H297" s="193"/>
      <c r="I297" s="61"/>
    </row>
    <row r="298" spans="1:9" ht="16.5" customHeight="1" x14ac:dyDescent="0.55000000000000004">
      <c r="A298" s="46">
        <v>230</v>
      </c>
      <c r="B298" s="59"/>
      <c r="C298" s="101"/>
      <c r="D298" s="102"/>
      <c r="E298" s="60"/>
      <c r="F298" s="104"/>
      <c r="G298" s="105" t="str">
        <f t="shared" si="14"/>
        <v/>
      </c>
      <c r="H298" s="193"/>
      <c r="I298" s="61"/>
    </row>
    <row r="299" spans="1:9" ht="16.5" customHeight="1" x14ac:dyDescent="0.55000000000000004">
      <c r="A299" s="46">
        <v>231</v>
      </c>
      <c r="B299" s="59"/>
      <c r="C299" s="101"/>
      <c r="D299" s="102"/>
      <c r="E299" s="60"/>
      <c r="F299" s="104"/>
      <c r="G299" s="105" t="str">
        <f t="shared" si="14"/>
        <v/>
      </c>
      <c r="H299" s="193"/>
      <c r="I299" s="61"/>
    </row>
    <row r="300" spans="1:9" ht="16.5" customHeight="1" x14ac:dyDescent="0.55000000000000004">
      <c r="A300" s="46">
        <v>232</v>
      </c>
      <c r="B300" s="59"/>
      <c r="C300" s="101"/>
      <c r="D300" s="102"/>
      <c r="E300" s="60"/>
      <c r="F300" s="104"/>
      <c r="G300" s="105" t="str">
        <f t="shared" si="14"/>
        <v/>
      </c>
      <c r="H300" s="193"/>
      <c r="I300" s="61"/>
    </row>
    <row r="301" spans="1:9" ht="16.5" customHeight="1" x14ac:dyDescent="0.55000000000000004">
      <c r="A301" s="46">
        <v>233</v>
      </c>
      <c r="B301" s="59"/>
      <c r="C301" s="101"/>
      <c r="D301" s="102"/>
      <c r="E301" s="60"/>
      <c r="F301" s="104"/>
      <c r="G301" s="105" t="str">
        <f t="shared" si="14"/>
        <v/>
      </c>
      <c r="H301" s="193"/>
      <c r="I301" s="61"/>
    </row>
    <row r="302" spans="1:9" ht="16.5" customHeight="1" x14ac:dyDescent="0.55000000000000004">
      <c r="A302" s="46">
        <v>234</v>
      </c>
      <c r="B302" s="59"/>
      <c r="C302" s="101"/>
      <c r="D302" s="102"/>
      <c r="E302" s="60"/>
      <c r="F302" s="104"/>
      <c r="G302" s="105" t="str">
        <f t="shared" si="14"/>
        <v/>
      </c>
      <c r="H302" s="193"/>
      <c r="I302" s="61"/>
    </row>
    <row r="303" spans="1:9" ht="16.5" customHeight="1" x14ac:dyDescent="0.55000000000000004">
      <c r="A303" s="46">
        <v>235</v>
      </c>
      <c r="B303" s="59"/>
      <c r="C303" s="101"/>
      <c r="D303" s="102"/>
      <c r="E303" s="60"/>
      <c r="F303" s="104"/>
      <c r="G303" s="105" t="str">
        <f t="shared" si="14"/>
        <v/>
      </c>
      <c r="H303" s="193"/>
      <c r="I303" s="61"/>
    </row>
    <row r="304" spans="1:9" ht="16.5" customHeight="1" x14ac:dyDescent="0.55000000000000004">
      <c r="A304" s="46">
        <v>236</v>
      </c>
      <c r="B304" s="59"/>
      <c r="C304" s="101"/>
      <c r="D304" s="102"/>
      <c r="E304" s="60"/>
      <c r="F304" s="104"/>
      <c r="G304" s="105" t="str">
        <f t="shared" si="14"/>
        <v/>
      </c>
      <c r="H304" s="193"/>
      <c r="I304" s="61"/>
    </row>
    <row r="305" spans="1:11" ht="16.5" customHeight="1" x14ac:dyDescent="0.55000000000000004">
      <c r="A305" s="46">
        <v>237</v>
      </c>
      <c r="B305" s="59"/>
      <c r="C305" s="101"/>
      <c r="D305" s="102"/>
      <c r="E305" s="60"/>
      <c r="F305" s="104"/>
      <c r="G305" s="105" t="str">
        <f t="shared" si="14"/>
        <v/>
      </c>
      <c r="H305" s="193"/>
      <c r="I305" s="61"/>
    </row>
    <row r="306" spans="1:11" ht="16.5" customHeight="1" x14ac:dyDescent="0.55000000000000004">
      <c r="A306" s="46">
        <v>238</v>
      </c>
      <c r="B306" s="59"/>
      <c r="C306" s="101"/>
      <c r="D306" s="102"/>
      <c r="E306" s="60"/>
      <c r="F306" s="104"/>
      <c r="G306" s="105" t="str">
        <f>IF(D306*F306=0,"",ROUND(D306*F306,0))</f>
        <v/>
      </c>
      <c r="H306" s="193"/>
      <c r="I306" s="61"/>
    </row>
    <row r="307" spans="1:11" ht="16.5" customHeight="1" x14ac:dyDescent="0.55000000000000004">
      <c r="A307" s="46">
        <v>239</v>
      </c>
      <c r="B307" s="59"/>
      <c r="C307" s="101"/>
      <c r="D307" s="102"/>
      <c r="E307" s="60"/>
      <c r="F307" s="104"/>
      <c r="G307" s="105" t="str">
        <f t="shared" ref="G307:G308" si="15">IF(D307*F307=0,"",ROUND(D307*F307,0))</f>
        <v/>
      </c>
      <c r="H307" s="193"/>
      <c r="I307" s="61"/>
    </row>
    <row r="308" spans="1:11" ht="16.5" customHeight="1" thickBot="1" x14ac:dyDescent="0.6">
      <c r="A308" s="46">
        <v>240</v>
      </c>
      <c r="B308" s="59"/>
      <c r="C308" s="101"/>
      <c r="D308" s="102"/>
      <c r="E308" s="60"/>
      <c r="F308" s="104"/>
      <c r="G308" s="105" t="str">
        <f t="shared" si="15"/>
        <v/>
      </c>
      <c r="H308" s="193"/>
      <c r="I308" s="61"/>
    </row>
    <row r="309" spans="1:11" ht="22.5" customHeight="1" thickBot="1" x14ac:dyDescent="0.6">
      <c r="B309" s="397"/>
      <c r="C309" s="398"/>
      <c r="D309" s="62" t="s">
        <v>21</v>
      </c>
      <c r="E309" s="63" t="s">
        <v>21</v>
      </c>
      <c r="F309" s="64" t="s">
        <v>21</v>
      </c>
      <c r="G309" s="106">
        <f>SUMIF(B279:B308,"&lt;&gt;"&amp;"▲助成対象外",G279:G308)</f>
        <v>0</v>
      </c>
      <c r="H309" s="151"/>
      <c r="I309" s="65"/>
    </row>
    <row r="310" spans="1:11" ht="22.5" customHeight="1" thickTop="1" thickBot="1" x14ac:dyDescent="0.6">
      <c r="B310" s="399"/>
      <c r="C310" s="400"/>
      <c r="D310" s="66" t="s">
        <v>21</v>
      </c>
      <c r="E310" s="67" t="s">
        <v>21</v>
      </c>
      <c r="F310" s="68" t="s">
        <v>21</v>
      </c>
      <c r="G310" s="107">
        <f>SUMIF(B279:B308,"▲助成対象外",G279:G308)</f>
        <v>0</v>
      </c>
      <c r="H310" s="152"/>
      <c r="I310" s="69"/>
    </row>
    <row r="311" spans="1:11" ht="27.5" customHeight="1" thickBot="1" x14ac:dyDescent="0.6">
      <c r="B311" s="381" t="s">
        <v>198</v>
      </c>
      <c r="C311" s="382"/>
      <c r="D311" s="382"/>
      <c r="E311" s="383"/>
      <c r="F311" s="187" t="s">
        <v>197</v>
      </c>
      <c r="G311" s="194"/>
    </row>
    <row r="313" spans="1:11" ht="21" customHeight="1" x14ac:dyDescent="0.55000000000000004">
      <c r="B313" s="46" t="s">
        <v>145</v>
      </c>
      <c r="C313" s="386" t="s">
        <v>116</v>
      </c>
      <c r="D313" s="387"/>
      <c r="E313" s="387"/>
      <c r="F313" s="387"/>
      <c r="G313" s="379" t="s">
        <v>69</v>
      </c>
      <c r="H313" s="380"/>
      <c r="K313" s="54"/>
    </row>
    <row r="314" spans="1:11" ht="43" customHeight="1" x14ac:dyDescent="0.55000000000000004">
      <c r="B314" s="108" t="s">
        <v>139</v>
      </c>
      <c r="C314" s="392"/>
      <c r="D314" s="393"/>
      <c r="E314" s="393"/>
      <c r="F314" s="393"/>
      <c r="G314" s="393"/>
      <c r="H314" s="394"/>
    </row>
    <row r="315" spans="1:11" ht="21" customHeight="1" x14ac:dyDescent="0.55000000000000004">
      <c r="A315" s="58" t="s">
        <v>15</v>
      </c>
      <c r="B315" s="384" t="s">
        <v>71</v>
      </c>
      <c r="C315" s="384" t="s">
        <v>16</v>
      </c>
      <c r="D315" s="385" t="s">
        <v>6</v>
      </c>
      <c r="E315" s="384" t="s">
        <v>72</v>
      </c>
      <c r="F315" s="388" t="s">
        <v>17</v>
      </c>
      <c r="G315" s="388" t="s">
        <v>18</v>
      </c>
      <c r="H315" s="395" t="s">
        <v>169</v>
      </c>
      <c r="I315" s="384" t="s">
        <v>19</v>
      </c>
    </row>
    <row r="316" spans="1:11" ht="21" customHeight="1" x14ac:dyDescent="0.55000000000000004">
      <c r="A316" s="58" t="s">
        <v>20</v>
      </c>
      <c r="B316" s="384"/>
      <c r="C316" s="384"/>
      <c r="D316" s="385"/>
      <c r="E316" s="384"/>
      <c r="F316" s="389"/>
      <c r="G316" s="389"/>
      <c r="H316" s="396"/>
      <c r="I316" s="384"/>
    </row>
    <row r="317" spans="1:11" ht="16.5" customHeight="1" x14ac:dyDescent="0.55000000000000004">
      <c r="A317" s="46">
        <v>241</v>
      </c>
      <c r="B317" s="59"/>
      <c r="C317" s="101"/>
      <c r="D317" s="102"/>
      <c r="E317" s="60"/>
      <c r="F317" s="104"/>
      <c r="G317" s="105" t="str">
        <f>IF(D317*F317=0,"",ROUND(D317*F317,0))</f>
        <v/>
      </c>
      <c r="H317" s="193"/>
      <c r="I317" s="61"/>
    </row>
    <row r="318" spans="1:11" ht="16.5" customHeight="1" x14ac:dyDescent="0.55000000000000004">
      <c r="A318" s="46">
        <v>242</v>
      </c>
      <c r="B318" s="59"/>
      <c r="C318" s="101"/>
      <c r="D318" s="102"/>
      <c r="E318" s="60"/>
      <c r="F318" s="104"/>
      <c r="G318" s="105" t="str">
        <f t="shared" ref="G318:G343" si="16">IF(D318*F318=0,"",ROUND(D318*F318,0))</f>
        <v/>
      </c>
      <c r="H318" s="193"/>
      <c r="I318" s="61"/>
    </row>
    <row r="319" spans="1:11" ht="16.5" customHeight="1" x14ac:dyDescent="0.55000000000000004">
      <c r="A319" s="46">
        <v>243</v>
      </c>
      <c r="B319" s="59"/>
      <c r="C319" s="101"/>
      <c r="D319" s="102"/>
      <c r="E319" s="60"/>
      <c r="F319" s="104"/>
      <c r="G319" s="105" t="str">
        <f t="shared" si="16"/>
        <v/>
      </c>
      <c r="H319" s="193"/>
      <c r="I319" s="61"/>
    </row>
    <row r="320" spans="1:11" ht="16.5" customHeight="1" x14ac:dyDescent="0.55000000000000004">
      <c r="A320" s="46">
        <v>244</v>
      </c>
      <c r="B320" s="59"/>
      <c r="C320" s="101"/>
      <c r="D320" s="102"/>
      <c r="E320" s="60"/>
      <c r="F320" s="104"/>
      <c r="G320" s="105" t="str">
        <f t="shared" si="16"/>
        <v/>
      </c>
      <c r="H320" s="193"/>
      <c r="I320" s="61"/>
    </row>
    <row r="321" spans="1:9" ht="16.5" customHeight="1" x14ac:dyDescent="0.55000000000000004">
      <c r="A321" s="46">
        <v>245</v>
      </c>
      <c r="B321" s="59"/>
      <c r="C321" s="101"/>
      <c r="D321" s="102"/>
      <c r="E321" s="60"/>
      <c r="F321" s="104"/>
      <c r="G321" s="105" t="str">
        <f t="shared" si="16"/>
        <v/>
      </c>
      <c r="H321" s="193"/>
      <c r="I321" s="61"/>
    </row>
    <row r="322" spans="1:9" ht="16.5" customHeight="1" x14ac:dyDescent="0.55000000000000004">
      <c r="A322" s="46">
        <v>246</v>
      </c>
      <c r="B322" s="59"/>
      <c r="C322" s="101"/>
      <c r="D322" s="102"/>
      <c r="E322" s="60"/>
      <c r="F322" s="104"/>
      <c r="G322" s="105" t="str">
        <f t="shared" si="16"/>
        <v/>
      </c>
      <c r="H322" s="193"/>
      <c r="I322" s="61"/>
    </row>
    <row r="323" spans="1:9" ht="16.5" customHeight="1" x14ac:dyDescent="0.55000000000000004">
      <c r="A323" s="46">
        <v>247</v>
      </c>
      <c r="B323" s="59"/>
      <c r="C323" s="101"/>
      <c r="D323" s="102"/>
      <c r="E323" s="60"/>
      <c r="F323" s="104"/>
      <c r="G323" s="105" t="str">
        <f t="shared" si="16"/>
        <v/>
      </c>
      <c r="H323" s="193"/>
      <c r="I323" s="61"/>
    </row>
    <row r="324" spans="1:9" ht="16.5" customHeight="1" x14ac:dyDescent="0.55000000000000004">
      <c r="A324" s="46">
        <v>248</v>
      </c>
      <c r="B324" s="59"/>
      <c r="C324" s="101"/>
      <c r="D324" s="102"/>
      <c r="E324" s="60"/>
      <c r="F324" s="104"/>
      <c r="G324" s="105" t="str">
        <f t="shared" si="16"/>
        <v/>
      </c>
      <c r="H324" s="193"/>
      <c r="I324" s="61"/>
    </row>
    <row r="325" spans="1:9" ht="16.5" customHeight="1" x14ac:dyDescent="0.55000000000000004">
      <c r="A325" s="46">
        <v>249</v>
      </c>
      <c r="B325" s="59"/>
      <c r="C325" s="101"/>
      <c r="D325" s="102"/>
      <c r="E325" s="60"/>
      <c r="F325" s="104"/>
      <c r="G325" s="105" t="str">
        <f t="shared" si="16"/>
        <v/>
      </c>
      <c r="H325" s="193"/>
      <c r="I325" s="61"/>
    </row>
    <row r="326" spans="1:9" ht="16.5" customHeight="1" x14ac:dyDescent="0.55000000000000004">
      <c r="A326" s="46">
        <v>250</v>
      </c>
      <c r="B326" s="59"/>
      <c r="C326" s="101"/>
      <c r="D326" s="102"/>
      <c r="E326" s="60"/>
      <c r="F326" s="104"/>
      <c r="G326" s="105" t="str">
        <f t="shared" si="16"/>
        <v/>
      </c>
      <c r="H326" s="193"/>
      <c r="I326" s="61"/>
    </row>
    <row r="327" spans="1:9" ht="16.5" customHeight="1" x14ac:dyDescent="0.55000000000000004">
      <c r="A327" s="46">
        <v>251</v>
      </c>
      <c r="B327" s="59"/>
      <c r="C327" s="101"/>
      <c r="D327" s="102"/>
      <c r="E327" s="60"/>
      <c r="F327" s="104"/>
      <c r="G327" s="105" t="str">
        <f t="shared" si="16"/>
        <v/>
      </c>
      <c r="H327" s="193"/>
      <c r="I327" s="61"/>
    </row>
    <row r="328" spans="1:9" ht="16.5" customHeight="1" x14ac:dyDescent="0.55000000000000004">
      <c r="A328" s="46">
        <v>252</v>
      </c>
      <c r="B328" s="59"/>
      <c r="C328" s="101"/>
      <c r="D328" s="102"/>
      <c r="E328" s="60"/>
      <c r="F328" s="104"/>
      <c r="G328" s="105" t="str">
        <f t="shared" si="16"/>
        <v/>
      </c>
      <c r="H328" s="193"/>
      <c r="I328" s="61"/>
    </row>
    <row r="329" spans="1:9" ht="16.5" customHeight="1" x14ac:dyDescent="0.55000000000000004">
      <c r="A329" s="46">
        <v>253</v>
      </c>
      <c r="B329" s="59"/>
      <c r="C329" s="101"/>
      <c r="D329" s="102"/>
      <c r="E329" s="60"/>
      <c r="F329" s="104"/>
      <c r="G329" s="105" t="str">
        <f t="shared" si="16"/>
        <v/>
      </c>
      <c r="H329" s="193"/>
      <c r="I329" s="61"/>
    </row>
    <row r="330" spans="1:9" ht="16.5" customHeight="1" x14ac:dyDescent="0.55000000000000004">
      <c r="A330" s="46">
        <v>254</v>
      </c>
      <c r="B330" s="59"/>
      <c r="C330" s="101"/>
      <c r="D330" s="102"/>
      <c r="E330" s="60"/>
      <c r="F330" s="104"/>
      <c r="G330" s="105" t="str">
        <f t="shared" si="16"/>
        <v/>
      </c>
      <c r="H330" s="193"/>
      <c r="I330" s="61"/>
    </row>
    <row r="331" spans="1:9" ht="16.5" customHeight="1" x14ac:dyDescent="0.55000000000000004">
      <c r="A331" s="46">
        <v>255</v>
      </c>
      <c r="B331" s="59"/>
      <c r="C331" s="101"/>
      <c r="D331" s="102"/>
      <c r="E331" s="60"/>
      <c r="F331" s="104"/>
      <c r="G331" s="105" t="str">
        <f t="shared" si="16"/>
        <v/>
      </c>
      <c r="H331" s="193"/>
      <c r="I331" s="61"/>
    </row>
    <row r="332" spans="1:9" ht="16.5" customHeight="1" x14ac:dyDescent="0.55000000000000004">
      <c r="A332" s="46">
        <v>256</v>
      </c>
      <c r="B332" s="59"/>
      <c r="C332" s="101"/>
      <c r="D332" s="102"/>
      <c r="E332" s="60"/>
      <c r="F332" s="104"/>
      <c r="G332" s="105" t="str">
        <f t="shared" si="16"/>
        <v/>
      </c>
      <c r="H332" s="193"/>
      <c r="I332" s="61"/>
    </row>
    <row r="333" spans="1:9" ht="16.5" customHeight="1" x14ac:dyDescent="0.55000000000000004">
      <c r="A333" s="46">
        <v>257</v>
      </c>
      <c r="B333" s="59"/>
      <c r="C333" s="101"/>
      <c r="D333" s="102"/>
      <c r="E333" s="60"/>
      <c r="F333" s="104"/>
      <c r="G333" s="105" t="str">
        <f t="shared" si="16"/>
        <v/>
      </c>
      <c r="H333" s="193"/>
      <c r="I333" s="61"/>
    </row>
    <row r="334" spans="1:9" ht="16.5" customHeight="1" x14ac:dyDescent="0.55000000000000004">
      <c r="A334" s="46">
        <v>258</v>
      </c>
      <c r="B334" s="59"/>
      <c r="C334" s="101"/>
      <c r="D334" s="102"/>
      <c r="E334" s="60"/>
      <c r="F334" s="104"/>
      <c r="G334" s="105" t="str">
        <f t="shared" si="16"/>
        <v/>
      </c>
      <c r="H334" s="193"/>
      <c r="I334" s="61"/>
    </row>
    <row r="335" spans="1:9" ht="16.5" customHeight="1" x14ac:dyDescent="0.55000000000000004">
      <c r="A335" s="46">
        <v>259</v>
      </c>
      <c r="B335" s="59"/>
      <c r="C335" s="101"/>
      <c r="D335" s="102"/>
      <c r="E335" s="60"/>
      <c r="F335" s="104"/>
      <c r="G335" s="105" t="str">
        <f t="shared" si="16"/>
        <v/>
      </c>
      <c r="H335" s="193"/>
      <c r="I335" s="61"/>
    </row>
    <row r="336" spans="1:9" ht="16.5" customHeight="1" x14ac:dyDescent="0.55000000000000004">
      <c r="A336" s="46">
        <v>260</v>
      </c>
      <c r="B336" s="59"/>
      <c r="C336" s="101"/>
      <c r="D336" s="102"/>
      <c r="E336" s="60"/>
      <c r="F336" s="104"/>
      <c r="G336" s="105" t="str">
        <f t="shared" si="16"/>
        <v/>
      </c>
      <c r="H336" s="193"/>
      <c r="I336" s="61"/>
    </row>
    <row r="337" spans="1:11" ht="16.5" customHeight="1" x14ac:dyDescent="0.55000000000000004">
      <c r="A337" s="46">
        <v>261</v>
      </c>
      <c r="B337" s="59"/>
      <c r="C337" s="101"/>
      <c r="D337" s="102"/>
      <c r="E337" s="60"/>
      <c r="F337" s="104"/>
      <c r="G337" s="105" t="str">
        <f t="shared" si="16"/>
        <v/>
      </c>
      <c r="H337" s="193"/>
      <c r="I337" s="61"/>
    </row>
    <row r="338" spans="1:11" ht="16.5" customHeight="1" x14ac:dyDescent="0.55000000000000004">
      <c r="A338" s="46">
        <v>262</v>
      </c>
      <c r="B338" s="59"/>
      <c r="C338" s="101"/>
      <c r="D338" s="102"/>
      <c r="E338" s="60"/>
      <c r="F338" s="104"/>
      <c r="G338" s="105" t="str">
        <f t="shared" si="16"/>
        <v/>
      </c>
      <c r="H338" s="193"/>
      <c r="I338" s="61"/>
    </row>
    <row r="339" spans="1:11" ht="16.5" customHeight="1" x14ac:dyDescent="0.55000000000000004">
      <c r="A339" s="46">
        <v>263</v>
      </c>
      <c r="B339" s="59"/>
      <c r="C339" s="101"/>
      <c r="D339" s="102"/>
      <c r="E339" s="60"/>
      <c r="F339" s="104"/>
      <c r="G339" s="105" t="str">
        <f t="shared" si="16"/>
        <v/>
      </c>
      <c r="H339" s="193"/>
      <c r="I339" s="61"/>
    </row>
    <row r="340" spans="1:11" ht="16.5" customHeight="1" x14ac:dyDescent="0.55000000000000004">
      <c r="A340" s="46">
        <v>264</v>
      </c>
      <c r="B340" s="59"/>
      <c r="C340" s="101"/>
      <c r="D340" s="102"/>
      <c r="E340" s="60"/>
      <c r="F340" s="104"/>
      <c r="G340" s="105" t="str">
        <f t="shared" si="16"/>
        <v/>
      </c>
      <c r="H340" s="193"/>
      <c r="I340" s="61"/>
    </row>
    <row r="341" spans="1:11" ht="16.5" customHeight="1" x14ac:dyDescent="0.55000000000000004">
      <c r="A341" s="46">
        <v>265</v>
      </c>
      <c r="B341" s="59"/>
      <c r="C341" s="101"/>
      <c r="D341" s="102"/>
      <c r="E341" s="60"/>
      <c r="F341" s="104"/>
      <c r="G341" s="105" t="str">
        <f t="shared" si="16"/>
        <v/>
      </c>
      <c r="H341" s="193"/>
      <c r="I341" s="61"/>
    </row>
    <row r="342" spans="1:11" ht="16.5" customHeight="1" x14ac:dyDescent="0.55000000000000004">
      <c r="A342" s="46">
        <v>266</v>
      </c>
      <c r="B342" s="59"/>
      <c r="C342" s="101"/>
      <c r="D342" s="102"/>
      <c r="E342" s="60"/>
      <c r="F342" s="104"/>
      <c r="G342" s="105" t="str">
        <f t="shared" si="16"/>
        <v/>
      </c>
      <c r="H342" s="193"/>
      <c r="I342" s="61"/>
    </row>
    <row r="343" spans="1:11" ht="16.5" customHeight="1" x14ac:dyDescent="0.55000000000000004">
      <c r="A343" s="46">
        <v>267</v>
      </c>
      <c r="B343" s="59"/>
      <c r="C343" s="101"/>
      <c r="D343" s="102"/>
      <c r="E343" s="60"/>
      <c r="F343" s="104"/>
      <c r="G343" s="105" t="str">
        <f t="shared" si="16"/>
        <v/>
      </c>
      <c r="H343" s="193"/>
      <c r="I343" s="61"/>
    </row>
    <row r="344" spans="1:11" ht="16.5" customHeight="1" x14ac:dyDescent="0.55000000000000004">
      <c r="A344" s="46">
        <v>268</v>
      </c>
      <c r="B344" s="59"/>
      <c r="C344" s="101"/>
      <c r="D344" s="102"/>
      <c r="E344" s="60"/>
      <c r="F344" s="104"/>
      <c r="G344" s="105" t="str">
        <f>IF(D344*F344=0,"",ROUND(D344*F344,0))</f>
        <v/>
      </c>
      <c r="H344" s="193"/>
      <c r="I344" s="61"/>
    </row>
    <row r="345" spans="1:11" ht="16.5" customHeight="1" x14ac:dyDescent="0.55000000000000004">
      <c r="A345" s="46">
        <v>269</v>
      </c>
      <c r="B345" s="59"/>
      <c r="C345" s="101"/>
      <c r="D345" s="102"/>
      <c r="E345" s="60"/>
      <c r="F345" s="104"/>
      <c r="G345" s="105" t="str">
        <f t="shared" ref="G345:G346" si="17">IF(D345*F345=0,"",ROUND(D345*F345,0))</f>
        <v/>
      </c>
      <c r="H345" s="193"/>
      <c r="I345" s="61"/>
    </row>
    <row r="346" spans="1:11" ht="16.5" customHeight="1" thickBot="1" x14ac:dyDescent="0.6">
      <c r="A346" s="46">
        <v>270</v>
      </c>
      <c r="B346" s="59"/>
      <c r="C346" s="101"/>
      <c r="D346" s="102"/>
      <c r="E346" s="60"/>
      <c r="F346" s="104"/>
      <c r="G346" s="105" t="str">
        <f t="shared" si="17"/>
        <v/>
      </c>
      <c r="H346" s="193"/>
      <c r="I346" s="61"/>
    </row>
    <row r="347" spans="1:11" ht="22.5" customHeight="1" thickBot="1" x14ac:dyDescent="0.6">
      <c r="B347" s="397"/>
      <c r="C347" s="398"/>
      <c r="D347" s="62" t="s">
        <v>21</v>
      </c>
      <c r="E347" s="63" t="s">
        <v>21</v>
      </c>
      <c r="F347" s="64" t="s">
        <v>21</v>
      </c>
      <c r="G347" s="106">
        <f>SUMIF(B317:B346,"&lt;&gt;"&amp;"▲助成対象外",G317:G346)</f>
        <v>0</v>
      </c>
      <c r="H347" s="151"/>
      <c r="I347" s="65"/>
    </row>
    <row r="348" spans="1:11" ht="22.5" customHeight="1" thickTop="1" thickBot="1" x14ac:dyDescent="0.6">
      <c r="B348" s="399"/>
      <c r="C348" s="400"/>
      <c r="D348" s="66" t="s">
        <v>21</v>
      </c>
      <c r="E348" s="67" t="s">
        <v>21</v>
      </c>
      <c r="F348" s="68" t="s">
        <v>21</v>
      </c>
      <c r="G348" s="107">
        <f>SUMIF(B317:B346,"▲助成対象外",G317:G346)</f>
        <v>0</v>
      </c>
      <c r="H348" s="152"/>
      <c r="I348" s="69"/>
    </row>
    <row r="349" spans="1:11" ht="26" customHeight="1" thickBot="1" x14ac:dyDescent="0.6">
      <c r="B349" s="381" t="s">
        <v>198</v>
      </c>
      <c r="C349" s="382"/>
      <c r="D349" s="382"/>
      <c r="E349" s="383"/>
      <c r="F349" s="187" t="s">
        <v>197</v>
      </c>
      <c r="G349" s="194"/>
    </row>
    <row r="351" spans="1:11" ht="21" customHeight="1" x14ac:dyDescent="0.55000000000000004">
      <c r="B351" s="46" t="s">
        <v>146</v>
      </c>
      <c r="C351" s="386" t="s">
        <v>116</v>
      </c>
      <c r="D351" s="387"/>
      <c r="E351" s="387"/>
      <c r="F351" s="387"/>
      <c r="G351" s="379" t="s">
        <v>70</v>
      </c>
      <c r="H351" s="380"/>
      <c r="K351" s="54"/>
    </row>
    <row r="352" spans="1:11" ht="42.5" customHeight="1" x14ac:dyDescent="0.55000000000000004">
      <c r="B352" s="108" t="s">
        <v>139</v>
      </c>
      <c r="C352" s="392"/>
      <c r="D352" s="393"/>
      <c r="E352" s="393"/>
      <c r="F352" s="393"/>
      <c r="G352" s="393"/>
      <c r="H352" s="394"/>
    </row>
    <row r="353" spans="1:9" ht="21.5" customHeight="1" x14ac:dyDescent="0.55000000000000004">
      <c r="A353" s="58" t="s">
        <v>15</v>
      </c>
      <c r="B353" s="384" t="s">
        <v>71</v>
      </c>
      <c r="C353" s="384" t="s">
        <v>16</v>
      </c>
      <c r="D353" s="385" t="s">
        <v>6</v>
      </c>
      <c r="E353" s="384" t="s">
        <v>72</v>
      </c>
      <c r="F353" s="388" t="s">
        <v>17</v>
      </c>
      <c r="G353" s="388" t="s">
        <v>18</v>
      </c>
      <c r="H353" s="395" t="s">
        <v>169</v>
      </c>
      <c r="I353" s="384" t="s">
        <v>19</v>
      </c>
    </row>
    <row r="354" spans="1:9" ht="21.5" customHeight="1" x14ac:dyDescent="0.55000000000000004">
      <c r="A354" s="58" t="s">
        <v>20</v>
      </c>
      <c r="B354" s="384"/>
      <c r="C354" s="384"/>
      <c r="D354" s="385"/>
      <c r="E354" s="384"/>
      <c r="F354" s="389"/>
      <c r="G354" s="389"/>
      <c r="H354" s="396"/>
      <c r="I354" s="384"/>
    </row>
    <row r="355" spans="1:9" ht="16.5" customHeight="1" x14ac:dyDescent="0.55000000000000004">
      <c r="A355" s="46">
        <v>271</v>
      </c>
      <c r="B355" s="59"/>
      <c r="C355" s="101"/>
      <c r="D355" s="102"/>
      <c r="E355" s="60"/>
      <c r="F355" s="104"/>
      <c r="G355" s="105" t="str">
        <f>IF(D355*F355=0,"",ROUND(D355*F355,0))</f>
        <v/>
      </c>
      <c r="H355" s="193"/>
      <c r="I355" s="61"/>
    </row>
    <row r="356" spans="1:9" ht="16.5" customHeight="1" x14ac:dyDescent="0.55000000000000004">
      <c r="A356" s="46">
        <v>272</v>
      </c>
      <c r="B356" s="59"/>
      <c r="C356" s="101"/>
      <c r="D356" s="102"/>
      <c r="E356" s="60"/>
      <c r="F356" s="104"/>
      <c r="G356" s="105" t="str">
        <f t="shared" ref="G356:G381" si="18">IF(D356*F356=0,"",ROUND(D356*F356,0))</f>
        <v/>
      </c>
      <c r="H356" s="193"/>
      <c r="I356" s="61"/>
    </row>
    <row r="357" spans="1:9" ht="16.5" customHeight="1" x14ac:dyDescent="0.55000000000000004">
      <c r="A357" s="46">
        <v>273</v>
      </c>
      <c r="B357" s="59"/>
      <c r="C357" s="101"/>
      <c r="D357" s="102"/>
      <c r="E357" s="60"/>
      <c r="F357" s="104"/>
      <c r="G357" s="105" t="str">
        <f t="shared" si="18"/>
        <v/>
      </c>
      <c r="H357" s="193"/>
      <c r="I357" s="61"/>
    </row>
    <row r="358" spans="1:9" ht="16.5" customHeight="1" x14ac:dyDescent="0.55000000000000004">
      <c r="A358" s="46">
        <v>274</v>
      </c>
      <c r="B358" s="59"/>
      <c r="C358" s="101"/>
      <c r="D358" s="102"/>
      <c r="E358" s="60"/>
      <c r="F358" s="104"/>
      <c r="G358" s="105" t="str">
        <f t="shared" si="18"/>
        <v/>
      </c>
      <c r="H358" s="193"/>
      <c r="I358" s="61"/>
    </row>
    <row r="359" spans="1:9" ht="16.5" customHeight="1" x14ac:dyDescent="0.55000000000000004">
      <c r="A359" s="46">
        <v>275</v>
      </c>
      <c r="B359" s="59"/>
      <c r="C359" s="101"/>
      <c r="D359" s="102"/>
      <c r="E359" s="60"/>
      <c r="F359" s="104"/>
      <c r="G359" s="105" t="str">
        <f t="shared" si="18"/>
        <v/>
      </c>
      <c r="H359" s="193"/>
      <c r="I359" s="61"/>
    </row>
    <row r="360" spans="1:9" ht="16.5" customHeight="1" x14ac:dyDescent="0.55000000000000004">
      <c r="A360" s="46">
        <v>276</v>
      </c>
      <c r="B360" s="59"/>
      <c r="C360" s="101"/>
      <c r="D360" s="102"/>
      <c r="E360" s="60"/>
      <c r="F360" s="104"/>
      <c r="G360" s="105" t="str">
        <f t="shared" si="18"/>
        <v/>
      </c>
      <c r="H360" s="193"/>
      <c r="I360" s="61"/>
    </row>
    <row r="361" spans="1:9" ht="16.5" customHeight="1" x14ac:dyDescent="0.55000000000000004">
      <c r="A361" s="46">
        <v>277</v>
      </c>
      <c r="B361" s="59"/>
      <c r="C361" s="101"/>
      <c r="D361" s="102"/>
      <c r="E361" s="60"/>
      <c r="F361" s="104"/>
      <c r="G361" s="105" t="str">
        <f t="shared" si="18"/>
        <v/>
      </c>
      <c r="H361" s="193"/>
      <c r="I361" s="61"/>
    </row>
    <row r="362" spans="1:9" ht="16.5" customHeight="1" x14ac:dyDescent="0.55000000000000004">
      <c r="A362" s="46">
        <v>278</v>
      </c>
      <c r="B362" s="59"/>
      <c r="C362" s="101"/>
      <c r="D362" s="102"/>
      <c r="E362" s="60"/>
      <c r="F362" s="104"/>
      <c r="G362" s="105" t="str">
        <f t="shared" si="18"/>
        <v/>
      </c>
      <c r="H362" s="193"/>
      <c r="I362" s="61"/>
    </row>
    <row r="363" spans="1:9" ht="16.5" customHeight="1" x14ac:dyDescent="0.55000000000000004">
      <c r="A363" s="46">
        <v>279</v>
      </c>
      <c r="B363" s="59"/>
      <c r="C363" s="101"/>
      <c r="D363" s="102"/>
      <c r="E363" s="60"/>
      <c r="F363" s="104"/>
      <c r="G363" s="105" t="str">
        <f t="shared" si="18"/>
        <v/>
      </c>
      <c r="H363" s="193"/>
      <c r="I363" s="61"/>
    </row>
    <row r="364" spans="1:9" ht="16.5" customHeight="1" x14ac:dyDescent="0.55000000000000004">
      <c r="A364" s="46">
        <v>280</v>
      </c>
      <c r="B364" s="59"/>
      <c r="C364" s="101"/>
      <c r="D364" s="102"/>
      <c r="E364" s="60"/>
      <c r="F364" s="104"/>
      <c r="G364" s="105" t="str">
        <f t="shared" si="18"/>
        <v/>
      </c>
      <c r="H364" s="193"/>
      <c r="I364" s="61"/>
    </row>
    <row r="365" spans="1:9" ht="16.5" customHeight="1" x14ac:dyDescent="0.55000000000000004">
      <c r="A365" s="46">
        <v>281</v>
      </c>
      <c r="B365" s="59"/>
      <c r="C365" s="101"/>
      <c r="D365" s="102"/>
      <c r="E365" s="60"/>
      <c r="F365" s="104"/>
      <c r="G365" s="105" t="str">
        <f t="shared" si="18"/>
        <v/>
      </c>
      <c r="H365" s="193"/>
      <c r="I365" s="61"/>
    </row>
    <row r="366" spans="1:9" ht="16.5" customHeight="1" x14ac:dyDescent="0.55000000000000004">
      <c r="A366" s="46">
        <v>282</v>
      </c>
      <c r="B366" s="59"/>
      <c r="C366" s="101"/>
      <c r="D366" s="102"/>
      <c r="E366" s="60"/>
      <c r="F366" s="104"/>
      <c r="G366" s="105" t="str">
        <f t="shared" si="18"/>
        <v/>
      </c>
      <c r="H366" s="193"/>
      <c r="I366" s="61"/>
    </row>
    <row r="367" spans="1:9" ht="16.5" customHeight="1" x14ac:dyDescent="0.55000000000000004">
      <c r="A367" s="46">
        <v>283</v>
      </c>
      <c r="B367" s="59"/>
      <c r="C367" s="101"/>
      <c r="D367" s="102"/>
      <c r="E367" s="60"/>
      <c r="F367" s="104"/>
      <c r="G367" s="105" t="str">
        <f t="shared" si="18"/>
        <v/>
      </c>
      <c r="H367" s="193"/>
      <c r="I367" s="61"/>
    </row>
    <row r="368" spans="1:9" ht="16.5" customHeight="1" x14ac:dyDescent="0.55000000000000004">
      <c r="A368" s="46">
        <v>284</v>
      </c>
      <c r="B368" s="59"/>
      <c r="C368" s="101"/>
      <c r="D368" s="102"/>
      <c r="E368" s="60"/>
      <c r="F368" s="104"/>
      <c r="G368" s="105" t="str">
        <f t="shared" si="18"/>
        <v/>
      </c>
      <c r="H368" s="193"/>
      <c r="I368" s="61"/>
    </row>
    <row r="369" spans="1:9" ht="16.5" customHeight="1" x14ac:dyDescent="0.55000000000000004">
      <c r="A369" s="46">
        <v>285</v>
      </c>
      <c r="B369" s="59"/>
      <c r="C369" s="101"/>
      <c r="D369" s="102"/>
      <c r="E369" s="60"/>
      <c r="F369" s="104"/>
      <c r="G369" s="105" t="str">
        <f t="shared" si="18"/>
        <v/>
      </c>
      <c r="H369" s="193"/>
      <c r="I369" s="61"/>
    </row>
    <row r="370" spans="1:9" ht="16.5" customHeight="1" x14ac:dyDescent="0.55000000000000004">
      <c r="A370" s="46">
        <v>286</v>
      </c>
      <c r="B370" s="59"/>
      <c r="C370" s="101"/>
      <c r="D370" s="102"/>
      <c r="E370" s="60"/>
      <c r="F370" s="104"/>
      <c r="G370" s="105" t="str">
        <f t="shared" si="18"/>
        <v/>
      </c>
      <c r="H370" s="193"/>
      <c r="I370" s="61"/>
    </row>
    <row r="371" spans="1:9" ht="16.5" customHeight="1" x14ac:dyDescent="0.55000000000000004">
      <c r="A371" s="46">
        <v>287</v>
      </c>
      <c r="B371" s="59"/>
      <c r="C371" s="101"/>
      <c r="D371" s="102"/>
      <c r="E371" s="60"/>
      <c r="F371" s="104"/>
      <c r="G371" s="105" t="str">
        <f t="shared" si="18"/>
        <v/>
      </c>
      <c r="H371" s="193"/>
      <c r="I371" s="61"/>
    </row>
    <row r="372" spans="1:9" ht="16.5" customHeight="1" x14ac:dyDescent="0.55000000000000004">
      <c r="A372" s="46">
        <v>288</v>
      </c>
      <c r="B372" s="59"/>
      <c r="C372" s="101"/>
      <c r="D372" s="102"/>
      <c r="E372" s="60"/>
      <c r="F372" s="104"/>
      <c r="G372" s="105" t="str">
        <f t="shared" si="18"/>
        <v/>
      </c>
      <c r="H372" s="193"/>
      <c r="I372" s="61"/>
    </row>
    <row r="373" spans="1:9" ht="16.5" customHeight="1" x14ac:dyDescent="0.55000000000000004">
      <c r="A373" s="46">
        <v>289</v>
      </c>
      <c r="B373" s="59"/>
      <c r="C373" s="101"/>
      <c r="D373" s="102"/>
      <c r="E373" s="60"/>
      <c r="F373" s="104"/>
      <c r="G373" s="105" t="str">
        <f t="shared" si="18"/>
        <v/>
      </c>
      <c r="H373" s="193"/>
      <c r="I373" s="61"/>
    </row>
    <row r="374" spans="1:9" ht="16.5" customHeight="1" x14ac:dyDescent="0.55000000000000004">
      <c r="A374" s="46">
        <v>290</v>
      </c>
      <c r="B374" s="59"/>
      <c r="C374" s="101"/>
      <c r="D374" s="102"/>
      <c r="E374" s="60"/>
      <c r="F374" s="104"/>
      <c r="G374" s="105" t="str">
        <f t="shared" si="18"/>
        <v/>
      </c>
      <c r="H374" s="193"/>
      <c r="I374" s="61"/>
    </row>
    <row r="375" spans="1:9" ht="16.5" customHeight="1" x14ac:dyDescent="0.55000000000000004">
      <c r="A375" s="46">
        <v>291</v>
      </c>
      <c r="B375" s="59"/>
      <c r="C375" s="101"/>
      <c r="D375" s="102"/>
      <c r="E375" s="60"/>
      <c r="F375" s="104"/>
      <c r="G375" s="105" t="str">
        <f t="shared" si="18"/>
        <v/>
      </c>
      <c r="H375" s="193"/>
      <c r="I375" s="61"/>
    </row>
    <row r="376" spans="1:9" ht="16.5" customHeight="1" x14ac:dyDescent="0.55000000000000004">
      <c r="A376" s="46">
        <v>292</v>
      </c>
      <c r="B376" s="59"/>
      <c r="C376" s="101"/>
      <c r="D376" s="102"/>
      <c r="E376" s="60"/>
      <c r="F376" s="104"/>
      <c r="G376" s="105" t="str">
        <f t="shared" si="18"/>
        <v/>
      </c>
      <c r="H376" s="193"/>
      <c r="I376" s="61"/>
    </row>
    <row r="377" spans="1:9" ht="16.5" customHeight="1" x14ac:dyDescent="0.55000000000000004">
      <c r="A377" s="46">
        <v>293</v>
      </c>
      <c r="B377" s="59"/>
      <c r="C377" s="101"/>
      <c r="D377" s="102"/>
      <c r="E377" s="60"/>
      <c r="F377" s="104"/>
      <c r="G377" s="105" t="str">
        <f t="shared" si="18"/>
        <v/>
      </c>
      <c r="H377" s="193"/>
      <c r="I377" s="61"/>
    </row>
    <row r="378" spans="1:9" ht="16.5" customHeight="1" x14ac:dyDescent="0.55000000000000004">
      <c r="A378" s="46">
        <v>294</v>
      </c>
      <c r="B378" s="59"/>
      <c r="C378" s="101"/>
      <c r="D378" s="102"/>
      <c r="E378" s="60"/>
      <c r="F378" s="104"/>
      <c r="G378" s="105" t="str">
        <f t="shared" si="18"/>
        <v/>
      </c>
      <c r="H378" s="193"/>
      <c r="I378" s="61"/>
    </row>
    <row r="379" spans="1:9" ht="16.5" customHeight="1" x14ac:dyDescent="0.55000000000000004">
      <c r="A379" s="46">
        <v>295</v>
      </c>
      <c r="B379" s="59"/>
      <c r="C379" s="101"/>
      <c r="D379" s="102"/>
      <c r="E379" s="60"/>
      <c r="F379" s="104"/>
      <c r="G379" s="105" t="str">
        <f t="shared" si="18"/>
        <v/>
      </c>
      <c r="H379" s="193"/>
      <c r="I379" s="61"/>
    </row>
    <row r="380" spans="1:9" ht="16.5" customHeight="1" x14ac:dyDescent="0.55000000000000004">
      <c r="A380" s="46">
        <v>296</v>
      </c>
      <c r="B380" s="59"/>
      <c r="C380" s="101"/>
      <c r="D380" s="102"/>
      <c r="E380" s="60"/>
      <c r="F380" s="104"/>
      <c r="G380" s="105" t="str">
        <f t="shared" si="18"/>
        <v/>
      </c>
      <c r="H380" s="193"/>
      <c r="I380" s="61"/>
    </row>
    <row r="381" spans="1:9" ht="16.5" customHeight="1" x14ac:dyDescent="0.55000000000000004">
      <c r="A381" s="46">
        <v>297</v>
      </c>
      <c r="B381" s="59"/>
      <c r="C381" s="101"/>
      <c r="D381" s="102"/>
      <c r="E381" s="60"/>
      <c r="F381" s="104"/>
      <c r="G381" s="105" t="str">
        <f t="shared" si="18"/>
        <v/>
      </c>
      <c r="H381" s="193"/>
      <c r="I381" s="61"/>
    </row>
    <row r="382" spans="1:9" ht="16.5" customHeight="1" x14ac:dyDescent="0.55000000000000004">
      <c r="A382" s="46">
        <v>298</v>
      </c>
      <c r="B382" s="59"/>
      <c r="C382" s="101"/>
      <c r="D382" s="102"/>
      <c r="E382" s="60"/>
      <c r="F382" s="104"/>
      <c r="G382" s="105" t="str">
        <f>IF(D382*F382=0,"",ROUND(D382*F382,0))</f>
        <v/>
      </c>
      <c r="H382" s="193"/>
      <c r="I382" s="61"/>
    </row>
    <row r="383" spans="1:9" ht="16.5" customHeight="1" x14ac:dyDescent="0.55000000000000004">
      <c r="A383" s="46">
        <v>299</v>
      </c>
      <c r="B383" s="59"/>
      <c r="C383" s="101"/>
      <c r="D383" s="102"/>
      <c r="E383" s="60"/>
      <c r="F383" s="104"/>
      <c r="G383" s="105" t="str">
        <f t="shared" ref="G383:G384" si="19">IF(D383*F383=0,"",ROUND(D383*F383,0))</f>
        <v/>
      </c>
      <c r="H383" s="193"/>
      <c r="I383" s="61"/>
    </row>
    <row r="384" spans="1:9" ht="16.5" customHeight="1" thickBot="1" x14ac:dyDescent="0.6">
      <c r="A384" s="46">
        <v>300</v>
      </c>
      <c r="B384" s="59"/>
      <c r="C384" s="101"/>
      <c r="D384" s="102"/>
      <c r="E384" s="60"/>
      <c r="F384" s="104"/>
      <c r="G384" s="105" t="str">
        <f t="shared" si="19"/>
        <v/>
      </c>
      <c r="H384" s="193"/>
      <c r="I384" s="61"/>
    </row>
    <row r="385" spans="2:9" ht="22.5" customHeight="1" thickBot="1" x14ac:dyDescent="0.6">
      <c r="B385" s="397"/>
      <c r="C385" s="398"/>
      <c r="D385" s="62" t="s">
        <v>21</v>
      </c>
      <c r="E385" s="63" t="s">
        <v>21</v>
      </c>
      <c r="F385" s="64" t="s">
        <v>21</v>
      </c>
      <c r="G385" s="106">
        <f>SUMIF(B355:B384,"&lt;&gt;"&amp;"▲助成対象外",G355:G384)</f>
        <v>0</v>
      </c>
      <c r="H385" s="151"/>
      <c r="I385" s="65"/>
    </row>
    <row r="386" spans="2:9" ht="22.5" customHeight="1" thickTop="1" thickBot="1" x14ac:dyDescent="0.6">
      <c r="B386" s="399"/>
      <c r="C386" s="400"/>
      <c r="D386" s="66" t="s">
        <v>21</v>
      </c>
      <c r="E386" s="67" t="s">
        <v>21</v>
      </c>
      <c r="F386" s="68" t="s">
        <v>21</v>
      </c>
      <c r="G386" s="107">
        <f>SUMIF(B355:B384,"▲助成対象外",G355:G384)</f>
        <v>0</v>
      </c>
      <c r="H386" s="152"/>
      <c r="I386" s="69"/>
    </row>
    <row r="387" spans="2:9" ht="23.5" customHeight="1" thickBot="1" x14ac:dyDescent="0.6">
      <c r="B387" s="381" t="s">
        <v>198</v>
      </c>
      <c r="C387" s="382"/>
      <c r="D387" s="382"/>
      <c r="E387" s="383"/>
      <c r="F387" s="187" t="s">
        <v>197</v>
      </c>
      <c r="G387" s="194"/>
    </row>
  </sheetData>
  <sheetProtection algorithmName="SHA-512" hashValue="WJwFzcuPOe9CVXyZPx3h1wXgxOWJEDBbFtSXVAdfDTr1tcFznGPol5w48Bpd3IZMNyBhMZMHxOnL7F8N6Bcyvg==" saltValue="LGXFsb0UzGqWCubVtuAe2w==" spinCount="100000" sheet="1" objects="1" scenarios="1" selectLockedCells="1"/>
  <mergeCells count="155">
    <mergeCell ref="B7:I7"/>
    <mergeCell ref="O7:V7"/>
    <mergeCell ref="C9:F9"/>
    <mergeCell ref="P9:S9"/>
    <mergeCell ref="P10:U10"/>
    <mergeCell ref="T9:U9"/>
    <mergeCell ref="T11:T12"/>
    <mergeCell ref="V11:V12"/>
    <mergeCell ref="B43:C43"/>
    <mergeCell ref="O43:P43"/>
    <mergeCell ref="O44:P44"/>
    <mergeCell ref="U11:U12"/>
    <mergeCell ref="I11:I12"/>
    <mergeCell ref="O11:O12"/>
    <mergeCell ref="P11:P12"/>
    <mergeCell ref="Q11:Q12"/>
    <mergeCell ref="R11:R12"/>
    <mergeCell ref="S11:S12"/>
    <mergeCell ref="B11:B12"/>
    <mergeCell ref="C11:C12"/>
    <mergeCell ref="D11:D12"/>
    <mergeCell ref="E11:E12"/>
    <mergeCell ref="F11:F12"/>
    <mergeCell ref="G11:G12"/>
    <mergeCell ref="I87:I88"/>
    <mergeCell ref="B119:C119"/>
    <mergeCell ref="B120:C120"/>
    <mergeCell ref="C123:F123"/>
    <mergeCell ref="G123:H123"/>
    <mergeCell ref="C124:H124"/>
    <mergeCell ref="B121:E121"/>
    <mergeCell ref="I49:I50"/>
    <mergeCell ref="B81:C81"/>
    <mergeCell ref="B82:C82"/>
    <mergeCell ref="C85:F85"/>
    <mergeCell ref="B87:B88"/>
    <mergeCell ref="C87:C88"/>
    <mergeCell ref="D87:D88"/>
    <mergeCell ref="E87:E88"/>
    <mergeCell ref="F87:F88"/>
    <mergeCell ref="B49:B50"/>
    <mergeCell ref="C49:C50"/>
    <mergeCell ref="D49:D50"/>
    <mergeCell ref="E49:E50"/>
    <mergeCell ref="F49:F50"/>
    <mergeCell ref="G49:G50"/>
    <mergeCell ref="I163:I164"/>
    <mergeCell ref="B195:C195"/>
    <mergeCell ref="B196:C196"/>
    <mergeCell ref="C199:F199"/>
    <mergeCell ref="I125:I126"/>
    <mergeCell ref="B157:C157"/>
    <mergeCell ref="B158:C158"/>
    <mergeCell ref="C161:F161"/>
    <mergeCell ref="B163:B164"/>
    <mergeCell ref="C163:C164"/>
    <mergeCell ref="D163:D164"/>
    <mergeCell ref="E163:E164"/>
    <mergeCell ref="F163:F164"/>
    <mergeCell ref="B125:B126"/>
    <mergeCell ref="C125:C126"/>
    <mergeCell ref="D125:D126"/>
    <mergeCell ref="E125:E126"/>
    <mergeCell ref="F125:F126"/>
    <mergeCell ref="G125:G126"/>
    <mergeCell ref="I201:I202"/>
    <mergeCell ref="B233:C233"/>
    <mergeCell ref="B234:C234"/>
    <mergeCell ref="C237:F237"/>
    <mergeCell ref="B239:B240"/>
    <mergeCell ref="C239:C240"/>
    <mergeCell ref="D239:D240"/>
    <mergeCell ref="E239:E240"/>
    <mergeCell ref="F239:F240"/>
    <mergeCell ref="B201:B202"/>
    <mergeCell ref="C201:C202"/>
    <mergeCell ref="D201:D202"/>
    <mergeCell ref="E201:E202"/>
    <mergeCell ref="F201:F202"/>
    <mergeCell ref="G201:G202"/>
    <mergeCell ref="D277:D278"/>
    <mergeCell ref="E277:E278"/>
    <mergeCell ref="F277:F278"/>
    <mergeCell ref="G277:G278"/>
    <mergeCell ref="G239:G240"/>
    <mergeCell ref="I239:I240"/>
    <mergeCell ref="B271:C271"/>
    <mergeCell ref="B272:C272"/>
    <mergeCell ref="C275:F275"/>
    <mergeCell ref="G275:H275"/>
    <mergeCell ref="C276:H276"/>
    <mergeCell ref="I353:I354"/>
    <mergeCell ref="B385:C385"/>
    <mergeCell ref="B386:C386"/>
    <mergeCell ref="H11:H12"/>
    <mergeCell ref="H49:H50"/>
    <mergeCell ref="H87:H88"/>
    <mergeCell ref="H125:H126"/>
    <mergeCell ref="H163:H164"/>
    <mergeCell ref="H201:H202"/>
    <mergeCell ref="H239:H240"/>
    <mergeCell ref="B353:B354"/>
    <mergeCell ref="C353:C354"/>
    <mergeCell ref="D353:D354"/>
    <mergeCell ref="E353:E354"/>
    <mergeCell ref="F353:F354"/>
    <mergeCell ref="G353:G354"/>
    <mergeCell ref="G315:G316"/>
    <mergeCell ref="I315:I316"/>
    <mergeCell ref="B347:C347"/>
    <mergeCell ref="B348:C348"/>
    <mergeCell ref="C351:F351"/>
    <mergeCell ref="I277:I278"/>
    <mergeCell ref="B309:C309"/>
    <mergeCell ref="B310:C310"/>
    <mergeCell ref="G47:H47"/>
    <mergeCell ref="C48:H48"/>
    <mergeCell ref="G9:H9"/>
    <mergeCell ref="C10:H10"/>
    <mergeCell ref="B45:E45"/>
    <mergeCell ref="B83:E83"/>
    <mergeCell ref="G237:H237"/>
    <mergeCell ref="C238:H238"/>
    <mergeCell ref="G199:H199"/>
    <mergeCell ref="C200:H200"/>
    <mergeCell ref="G161:H161"/>
    <mergeCell ref="C162:H162"/>
    <mergeCell ref="G163:G164"/>
    <mergeCell ref="G87:G88"/>
    <mergeCell ref="C47:F47"/>
    <mergeCell ref="B44:C44"/>
    <mergeCell ref="B387:E387"/>
    <mergeCell ref="B159:E159"/>
    <mergeCell ref="B197:E197"/>
    <mergeCell ref="B235:E235"/>
    <mergeCell ref="B273:E273"/>
    <mergeCell ref="B311:E311"/>
    <mergeCell ref="B349:E349"/>
    <mergeCell ref="G85:H85"/>
    <mergeCell ref="C86:H86"/>
    <mergeCell ref="H277:H278"/>
    <mergeCell ref="H315:H316"/>
    <mergeCell ref="H353:H354"/>
    <mergeCell ref="G351:H351"/>
    <mergeCell ref="C352:H352"/>
    <mergeCell ref="G313:H313"/>
    <mergeCell ref="C314:H314"/>
    <mergeCell ref="C313:F313"/>
    <mergeCell ref="B315:B316"/>
    <mergeCell ref="C315:C316"/>
    <mergeCell ref="D315:D316"/>
    <mergeCell ref="E315:E316"/>
    <mergeCell ref="F315:F316"/>
    <mergeCell ref="B277:B278"/>
    <mergeCell ref="C277:C278"/>
  </mergeCells>
  <phoneticPr fontId="2"/>
  <conditionalFormatting sqref="B13:F14">
    <cfRule type="expression" dxfId="69" priority="39">
      <formula>$B13="▲助成対象外"</formula>
    </cfRule>
  </conditionalFormatting>
  <conditionalFormatting sqref="C10">
    <cfRule type="containsBlanks" dxfId="68" priority="66">
      <formula>LEN(TRIM(C10))=0</formula>
    </cfRule>
  </conditionalFormatting>
  <conditionalFormatting sqref="C48">
    <cfRule type="containsBlanks" dxfId="67" priority="65">
      <formula>LEN(TRIM(C48))=0</formula>
    </cfRule>
  </conditionalFormatting>
  <conditionalFormatting sqref="C86">
    <cfRule type="containsBlanks" dxfId="66" priority="63">
      <formula>LEN(TRIM(C86))=0</formula>
    </cfRule>
  </conditionalFormatting>
  <conditionalFormatting sqref="C124">
    <cfRule type="containsBlanks" dxfId="65" priority="61">
      <formula>LEN(TRIM(C124))=0</formula>
    </cfRule>
  </conditionalFormatting>
  <conditionalFormatting sqref="C162">
    <cfRule type="containsBlanks" dxfId="64" priority="59">
      <formula>LEN(TRIM(C162))=0</formula>
    </cfRule>
  </conditionalFormatting>
  <conditionalFormatting sqref="C200">
    <cfRule type="containsBlanks" dxfId="63" priority="57">
      <formula>LEN(TRIM(C200))=0</formula>
    </cfRule>
  </conditionalFormatting>
  <conditionalFormatting sqref="C238">
    <cfRule type="containsBlanks" dxfId="62" priority="55">
      <formula>LEN(TRIM(C238))=0</formula>
    </cfRule>
  </conditionalFormatting>
  <conditionalFormatting sqref="C276">
    <cfRule type="containsBlanks" dxfId="61" priority="53">
      <formula>LEN(TRIM(C276))=0</formula>
    </cfRule>
  </conditionalFormatting>
  <conditionalFormatting sqref="C314">
    <cfRule type="containsBlanks" dxfId="60" priority="51">
      <formula>LEN(TRIM(C314))=0</formula>
    </cfRule>
  </conditionalFormatting>
  <conditionalFormatting sqref="C352">
    <cfRule type="containsBlanks" dxfId="59" priority="49">
      <formula>LEN(TRIM(C352))=0</formula>
    </cfRule>
  </conditionalFormatting>
  <conditionalFormatting sqref="D8">
    <cfRule type="containsBlanks" priority="47">
      <formula>LEN(TRIM(D8))=0</formula>
    </cfRule>
    <cfRule type="containsBlanks" dxfId="58" priority="46">
      <formula>LEN(TRIM(D8))=0</formula>
    </cfRule>
  </conditionalFormatting>
  <conditionalFormatting sqref="D15:F29 B15:C42 D30:G42 B51:F51 D52:F67 B52:C80 D68:G80 B89:F89 D90:F105 B90:C118 D106:G118 B127:F127 D128:F143 B128:C156 D144:G156 B165:F165 D166:F181 B166:C194 D182:G194 B203:F203 D204:F219 B204:C232 D220:G232 B241:F241 D242:F257 B242:C270 D258:G270 B279:F279 D280:F295 B280:C308 D296:G308 B317:F317 D318:F333 B318:C346 D334:G346 B355:F355 D356:F371 B356:C384 D372:G384">
    <cfRule type="expression" dxfId="57" priority="67">
      <formula>$B15="▲助成対象外"</formula>
    </cfRule>
  </conditionalFormatting>
  <conditionalFormatting sqref="G13:G29">
    <cfRule type="expression" dxfId="56" priority="69">
      <formula>$B13="▲助成対象外"</formula>
    </cfRule>
  </conditionalFormatting>
  <conditionalFormatting sqref="G51:G67">
    <cfRule type="expression" dxfId="55" priority="64">
      <formula>$B51="▲助成対象外"</formula>
    </cfRule>
  </conditionalFormatting>
  <conditionalFormatting sqref="G89:G105">
    <cfRule type="expression" dxfId="54" priority="62">
      <formula>$B89="▲助成対象外"</formula>
    </cfRule>
  </conditionalFormatting>
  <conditionalFormatting sqref="G127:G143">
    <cfRule type="expression" dxfId="53" priority="60">
      <formula>$B127="▲助成対象外"</formula>
    </cfRule>
  </conditionalFormatting>
  <conditionalFormatting sqref="G165:G181">
    <cfRule type="expression" dxfId="52" priority="58">
      <formula>$B165="▲助成対象外"</formula>
    </cfRule>
  </conditionalFormatting>
  <conditionalFormatting sqref="G203:G219">
    <cfRule type="expression" dxfId="51" priority="56">
      <formula>$B203="▲助成対象外"</formula>
    </cfRule>
  </conditionalFormatting>
  <conditionalFormatting sqref="G241:G257">
    <cfRule type="expression" dxfId="50" priority="54">
      <formula>$B241="▲助成対象外"</formula>
    </cfRule>
  </conditionalFormatting>
  <conditionalFormatting sqref="G279:G295">
    <cfRule type="expression" dxfId="49" priority="52">
      <formula>$B279="▲助成対象外"</formula>
    </cfRule>
  </conditionalFormatting>
  <conditionalFormatting sqref="G317:G333">
    <cfRule type="expression" dxfId="48" priority="50">
      <formula>$B317="▲助成対象外"</formula>
    </cfRule>
  </conditionalFormatting>
  <conditionalFormatting sqref="G355:G371">
    <cfRule type="expression" dxfId="47" priority="48">
      <formula>$B355="▲助成対象外"</formula>
    </cfRule>
  </conditionalFormatting>
  <conditionalFormatting sqref="H13:H42">
    <cfRule type="cellIs" dxfId="46" priority="36" operator="equal">
      <formula>"✓"</formula>
    </cfRule>
  </conditionalFormatting>
  <conditionalFormatting sqref="H51:H80">
    <cfRule type="cellIs" dxfId="45" priority="33" operator="equal">
      <formula>"✓"</formula>
    </cfRule>
  </conditionalFormatting>
  <conditionalFormatting sqref="H89:H118">
    <cfRule type="cellIs" dxfId="44" priority="30" operator="equal">
      <formula>"✓"</formula>
    </cfRule>
  </conditionalFormatting>
  <conditionalFormatting sqref="H127:H156">
    <cfRule type="cellIs" dxfId="43" priority="27" operator="equal">
      <formula>"✓"</formula>
    </cfRule>
  </conditionalFormatting>
  <conditionalFormatting sqref="H165:H194">
    <cfRule type="cellIs" dxfId="42" priority="24" operator="equal">
      <formula>"✓"</formula>
    </cfRule>
  </conditionalFormatting>
  <conditionalFormatting sqref="H203:H232">
    <cfRule type="cellIs" dxfId="41" priority="21" operator="equal">
      <formula>"✓"</formula>
    </cfRule>
  </conditionalFormatting>
  <conditionalFormatting sqref="H241:H270">
    <cfRule type="cellIs" dxfId="40" priority="18" operator="equal">
      <formula>"✓"</formula>
    </cfRule>
  </conditionalFormatting>
  <conditionalFormatting sqref="H279:H308">
    <cfRule type="cellIs" dxfId="39" priority="15" operator="equal">
      <formula>"✓"</formula>
    </cfRule>
  </conditionalFormatting>
  <conditionalFormatting sqref="H317:H346">
    <cfRule type="cellIs" dxfId="38" priority="12" operator="equal">
      <formula>"✓"</formula>
    </cfRule>
  </conditionalFormatting>
  <conditionalFormatting sqref="H355:H384">
    <cfRule type="cellIs" dxfId="37" priority="9" operator="equal">
      <formula>"✓"</formula>
    </cfRule>
  </conditionalFormatting>
  <conditionalFormatting sqref="H13:I42">
    <cfRule type="expression" dxfId="36" priority="37">
      <formula>$B13="▲助成対象外"</formula>
    </cfRule>
  </conditionalFormatting>
  <conditionalFormatting sqref="H51:I80">
    <cfRule type="expression" dxfId="35" priority="34">
      <formula>$B51="▲助成対象外"</formula>
    </cfRule>
  </conditionalFormatting>
  <conditionalFormatting sqref="H89:I118">
    <cfRule type="expression" dxfId="34" priority="31">
      <formula>$B89="▲助成対象外"</formula>
    </cfRule>
  </conditionalFormatting>
  <conditionalFormatting sqref="H127:I156">
    <cfRule type="expression" dxfId="33" priority="28">
      <formula>$B127="▲助成対象外"</formula>
    </cfRule>
  </conditionalFormatting>
  <conditionalFormatting sqref="H165:I194">
    <cfRule type="expression" dxfId="32" priority="25">
      <formula>$B165="▲助成対象外"</formula>
    </cfRule>
  </conditionalFormatting>
  <conditionalFormatting sqref="H203:I232">
    <cfRule type="expression" dxfId="31" priority="22">
      <formula>$B203="▲助成対象外"</formula>
    </cfRule>
  </conditionalFormatting>
  <conditionalFormatting sqref="H241:I270">
    <cfRule type="expression" dxfId="30" priority="19">
      <formula>$B241="▲助成対象外"</formula>
    </cfRule>
  </conditionalFormatting>
  <conditionalFormatting sqref="H279:I308">
    <cfRule type="expression" dxfId="29" priority="16">
      <formula>$B279="▲助成対象外"</formula>
    </cfRule>
  </conditionalFormatting>
  <conditionalFormatting sqref="H317:I346">
    <cfRule type="expression" dxfId="28" priority="13">
      <formula>$B317="▲助成対象外"</formula>
    </cfRule>
  </conditionalFormatting>
  <conditionalFormatting sqref="H355:I384">
    <cfRule type="expression" dxfId="27" priority="10">
      <formula>$B355="▲助成対象外"</formula>
    </cfRule>
  </conditionalFormatting>
  <conditionalFormatting sqref="I9">
    <cfRule type="expression" dxfId="26" priority="68">
      <formula>$G$9&lt;&gt;""</formula>
    </cfRule>
  </conditionalFormatting>
  <conditionalFormatting sqref="O13:S14">
    <cfRule type="expression" dxfId="25" priority="5">
      <formula>$B13="▲助成対象外"</formula>
    </cfRule>
  </conditionalFormatting>
  <conditionalFormatting sqref="P10">
    <cfRule type="containsBlanks" dxfId="24" priority="1">
      <formula>LEN(TRIM(P10))=0</formula>
    </cfRule>
  </conditionalFormatting>
  <conditionalFormatting sqref="Q8">
    <cfRule type="containsBlanks" priority="41">
      <formula>LEN(TRIM(Q8))=0</formula>
    </cfRule>
    <cfRule type="containsBlanks" dxfId="23" priority="40">
      <formula>LEN(TRIM(Q8))=0</formula>
    </cfRule>
  </conditionalFormatting>
  <conditionalFormatting sqref="Q15:S29 O15:P42 Q30:T42">
    <cfRule type="expression" dxfId="22" priority="7">
      <formula>$B15="▲助成対象外"</formula>
    </cfRule>
  </conditionalFormatting>
  <conditionalFormatting sqref="T13:T29">
    <cfRule type="expression" dxfId="21" priority="8">
      <formula>$B13="▲助成対象外"</formula>
    </cfRule>
  </conditionalFormatting>
  <conditionalFormatting sqref="U13:U42">
    <cfRule type="cellIs" dxfId="20" priority="2" operator="equal">
      <formula>"✓"</formula>
    </cfRule>
  </conditionalFormatting>
  <conditionalFormatting sqref="U13:V42">
    <cfRule type="expression" dxfId="19" priority="3">
      <formula>$B13="▲助成対象外"</formula>
    </cfRule>
  </conditionalFormatting>
  <conditionalFormatting sqref="V9">
    <cfRule type="expression" dxfId="18" priority="44">
      <formula>$G$9&lt;&gt;""</formula>
    </cfRule>
  </conditionalFormatting>
  <dataValidations count="1">
    <dataValidation type="list" allowBlank="1" showInputMessage="1" showErrorMessage="1" sqref="H13:H42 H51:H80 H89:H118 H127:H156 H165:H194 H203:H232 H241:H270 H279:H308 H317:H346 H355:H384 U13:U42" xr:uid="{E9066ED0-1805-403C-BDE3-CAE49A0DCEFB}">
      <formula1>"　,✓"</formula1>
    </dataValidation>
  </dataValidations>
  <pageMargins left="0.56000000000000005" right="0.1" top="0.36" bottom="0.22" header="0.28000000000000003" footer="0.24"/>
  <pageSetup paperSize="9" scale="85" fitToWidth="0" fitToHeight="0" orientation="landscape" blackAndWhite="1" r:id="rId1"/>
  <rowBreaks count="9" manualBreakCount="9">
    <brk id="45" max="8" man="1"/>
    <brk id="83" max="8" man="1"/>
    <brk id="121" max="8" man="1"/>
    <brk id="159" max="8" man="1"/>
    <brk id="197" max="9" man="1"/>
    <brk id="235" max="9" man="1"/>
    <brk id="273" max="9" man="1"/>
    <brk id="311" max="9" man="1"/>
    <brk id="34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67D2A493-8B7A-492C-9359-477F04DC1DFD}">
          <x14:formula1>
            <xm:f>選択肢!$D$3:$D$8</xm:f>
          </x14:formula1>
          <xm:sqref>B13:B42 B51:B80 B89:B118 B127:B156 B165:B194 B203:B232 B241:B270 B279:B308 B317:B346 B355:B384 O13:O42</xm:sqref>
        </x14:dataValidation>
        <x14:dataValidation type="list" allowBlank="1" showInputMessage="1" xr:uid="{11B5477A-F388-4647-9FF5-92D9043216C9}">
          <x14:formula1>
            <xm:f>選択肢!$F$2:$F$16</xm:f>
          </x14:formula1>
          <xm:sqref>E317:E346 R13:R42 E355:E384 E279:E308 E241:E270 E203:E232 E165:E194 E127:E156 E89:E118 E51:E80 E13:E42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AT78"/>
  <sheetViews>
    <sheetView showGridLines="0" zoomScale="70" zoomScaleNormal="70" zoomScaleSheetLayoutView="70" workbookViewId="0">
      <selection activeCell="F27" sqref="F27:I27"/>
    </sheetView>
  </sheetViews>
  <sheetFormatPr defaultColWidth="8.9140625" defaultRowHeight="31" customHeight="1" x14ac:dyDescent="0.55000000000000004"/>
  <cols>
    <col min="1" max="2" width="1.6640625" style="71" customWidth="1"/>
    <col min="3" max="3" width="6.5" style="71" customWidth="1"/>
    <col min="4" max="4" width="12.25" style="71" customWidth="1"/>
    <col min="5" max="5" width="9.58203125" style="71" customWidth="1"/>
    <col min="6" max="21" width="7" style="71" customWidth="1"/>
    <col min="22" max="22" width="1.5" style="71" customWidth="1"/>
    <col min="23" max="23" width="2.9140625" style="71" customWidth="1"/>
    <col min="24" max="24" width="8.4140625" style="72" customWidth="1"/>
    <col min="25" max="25" width="7.1640625" style="71" customWidth="1"/>
    <col min="26" max="26" width="1.6640625" style="71" customWidth="1"/>
    <col min="27" max="27" width="6.25" style="71" customWidth="1"/>
    <col min="28" max="28" width="9.08203125" style="71" customWidth="1"/>
    <col min="29" max="29" width="11.25" style="71" customWidth="1"/>
    <col min="30" max="45" width="7" style="71" customWidth="1"/>
    <col min="46" max="46" width="2.6640625" style="71" customWidth="1"/>
    <col min="47" max="16384" width="8.9140625" style="71"/>
  </cols>
  <sheetData>
    <row r="1" spans="1:46" ht="19" customHeight="1" x14ac:dyDescent="0.5500000000000000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AP1" s="70"/>
      <c r="AQ1" s="70"/>
      <c r="AR1" s="70"/>
      <c r="AS1" s="70"/>
    </row>
    <row r="2" spans="1:46" ht="24" customHeight="1" x14ac:dyDescent="0.55000000000000004">
      <c r="C2" s="34"/>
      <c r="D2" s="26" t="s">
        <v>79</v>
      </c>
      <c r="E2" s="33"/>
      <c r="F2" s="33"/>
      <c r="G2" s="33"/>
      <c r="AA2" s="73"/>
      <c r="AB2" s="18"/>
      <c r="AC2" s="33"/>
      <c r="AD2" s="33"/>
      <c r="AE2" s="33"/>
    </row>
    <row r="3" spans="1:46" ht="11.5" customHeight="1" x14ac:dyDescent="0.55000000000000004">
      <c r="V3" s="27"/>
      <c r="AT3" s="27"/>
    </row>
    <row r="4" spans="1:46" s="75" customFormat="1" ht="23.5" customHeight="1" x14ac:dyDescent="0.55000000000000004">
      <c r="A4" s="74" t="s">
        <v>112</v>
      </c>
      <c r="B4" s="74"/>
      <c r="D4" s="74"/>
      <c r="E4" s="74"/>
      <c r="F4" s="74"/>
      <c r="G4" s="74"/>
      <c r="H4" s="74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X4" s="77"/>
      <c r="Z4" s="74" t="s">
        <v>112</v>
      </c>
      <c r="AB4" s="74"/>
      <c r="AC4" s="74"/>
      <c r="AD4" s="74"/>
      <c r="AE4" s="74"/>
      <c r="AF4" s="74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</row>
    <row r="5" spans="1:46" s="81" customFormat="1" ht="35.5" customHeight="1" x14ac:dyDescent="0.55000000000000004">
      <c r="A5" s="78"/>
      <c r="B5" s="78"/>
      <c r="C5" s="79" t="s">
        <v>7</v>
      </c>
      <c r="D5" s="80"/>
      <c r="E5" s="80"/>
      <c r="F5" s="80"/>
      <c r="G5" s="80"/>
      <c r="H5" s="80"/>
      <c r="I5" s="95"/>
      <c r="J5" s="95"/>
      <c r="K5" s="95"/>
      <c r="L5" s="95"/>
      <c r="M5" s="95"/>
      <c r="N5" s="95"/>
      <c r="O5" s="95"/>
      <c r="P5" s="80"/>
      <c r="Q5" s="80"/>
      <c r="R5" s="80"/>
      <c r="S5" s="80"/>
      <c r="T5" s="80"/>
      <c r="U5" s="80"/>
      <c r="V5" s="78"/>
      <c r="X5" s="72"/>
      <c r="Z5" s="78"/>
      <c r="AA5" s="79" t="s">
        <v>7</v>
      </c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78"/>
    </row>
    <row r="6" spans="1:46" s="83" customFormat="1" ht="25.5" customHeight="1" x14ac:dyDescent="0.55000000000000004">
      <c r="A6" s="82"/>
      <c r="B6" s="82"/>
      <c r="C6" s="146" t="s">
        <v>127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X6" s="84"/>
      <c r="Z6" s="82"/>
      <c r="AA6" s="82" t="s">
        <v>77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</row>
    <row r="7" spans="1:46" s="83" customFormat="1" ht="25.5" customHeight="1" x14ac:dyDescent="0.55000000000000004">
      <c r="A7" s="82"/>
      <c r="B7" s="82"/>
      <c r="C7" s="94" t="s">
        <v>26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X7" s="84"/>
      <c r="Z7" s="82"/>
      <c r="AA7" s="82" t="s">
        <v>26</v>
      </c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</row>
    <row r="8" spans="1:46" s="87" customFormat="1" ht="25.5" customHeight="1" x14ac:dyDescent="0.55000000000000004">
      <c r="A8" s="74"/>
      <c r="B8" s="74"/>
      <c r="C8" s="74" t="s">
        <v>75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74"/>
      <c r="X8" s="88"/>
      <c r="Z8" s="74"/>
      <c r="AA8" s="85" t="s">
        <v>75</v>
      </c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74"/>
    </row>
    <row r="9" spans="1:46" ht="10.5" customHeight="1" thickBot="1" x14ac:dyDescent="0.6">
      <c r="A9" s="70"/>
      <c r="B9" s="70"/>
      <c r="C9" s="96"/>
      <c r="D9" s="93"/>
      <c r="E9" s="93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70"/>
      <c r="Z9" s="70"/>
      <c r="AA9" s="89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70"/>
    </row>
    <row r="10" spans="1:46" ht="31" customHeight="1" thickTop="1" x14ac:dyDescent="0.55000000000000004">
      <c r="A10" s="70"/>
      <c r="B10" s="70"/>
      <c r="C10" s="495" t="s">
        <v>129</v>
      </c>
      <c r="D10" s="496"/>
      <c r="E10" s="497"/>
      <c r="F10" s="471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3"/>
      <c r="V10" s="70"/>
      <c r="Z10" s="70"/>
      <c r="AA10" s="495" t="s">
        <v>129</v>
      </c>
      <c r="AB10" s="496"/>
      <c r="AC10" s="497"/>
      <c r="AD10" s="491" t="s">
        <v>168</v>
      </c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3"/>
      <c r="AT10" s="70"/>
    </row>
    <row r="11" spans="1:46" ht="48.5" customHeight="1" x14ac:dyDescent="0.55000000000000004">
      <c r="A11" s="70"/>
      <c r="B11" s="70"/>
      <c r="C11" s="461" t="s">
        <v>161</v>
      </c>
      <c r="D11" s="452"/>
      <c r="E11" s="462"/>
      <c r="F11" s="463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4"/>
      <c r="S11" s="464"/>
      <c r="T11" s="464"/>
      <c r="U11" s="465"/>
      <c r="V11" s="70"/>
      <c r="Z11" s="70"/>
      <c r="AA11" s="461" t="s">
        <v>130</v>
      </c>
      <c r="AB11" s="452"/>
      <c r="AC11" s="462"/>
      <c r="AD11" s="506" t="s">
        <v>167</v>
      </c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508"/>
      <c r="AT11" s="70"/>
    </row>
    <row r="12" spans="1:46" ht="31" customHeight="1" x14ac:dyDescent="0.55000000000000004">
      <c r="A12" s="70"/>
      <c r="B12" s="70"/>
      <c r="C12" s="451" t="s">
        <v>126</v>
      </c>
      <c r="D12" s="452"/>
      <c r="E12" s="462"/>
      <c r="F12" s="466"/>
      <c r="G12" s="466"/>
      <c r="H12" s="466"/>
      <c r="I12" s="466"/>
      <c r="J12" s="467"/>
      <c r="K12" s="455"/>
      <c r="L12" s="455"/>
      <c r="M12" s="456"/>
      <c r="N12" s="466"/>
      <c r="O12" s="466"/>
      <c r="P12" s="466"/>
      <c r="Q12" s="468"/>
      <c r="R12" s="469"/>
      <c r="S12" s="469"/>
      <c r="T12" s="469"/>
      <c r="U12" s="470"/>
      <c r="V12" s="70"/>
      <c r="Y12" s="72"/>
      <c r="Z12" s="70"/>
      <c r="AA12" s="451" t="s">
        <v>126</v>
      </c>
      <c r="AB12" s="452"/>
      <c r="AC12" s="462"/>
      <c r="AD12" s="500" t="s">
        <v>92</v>
      </c>
      <c r="AE12" s="500"/>
      <c r="AF12" s="500"/>
      <c r="AG12" s="500"/>
      <c r="AH12" s="501" t="s">
        <v>93</v>
      </c>
      <c r="AI12" s="502"/>
      <c r="AJ12" s="502"/>
      <c r="AK12" s="503"/>
      <c r="AL12" s="500" t="s">
        <v>94</v>
      </c>
      <c r="AM12" s="500"/>
      <c r="AN12" s="500"/>
      <c r="AO12" s="504"/>
      <c r="AP12" s="474"/>
      <c r="AQ12" s="474"/>
      <c r="AR12" s="474"/>
      <c r="AS12" s="475"/>
      <c r="AT12" s="70"/>
    </row>
    <row r="13" spans="1:46" ht="31" customHeight="1" x14ac:dyDescent="0.55000000000000004">
      <c r="A13" s="70"/>
      <c r="B13" s="70"/>
      <c r="C13" s="451" t="s">
        <v>8</v>
      </c>
      <c r="D13" s="452"/>
      <c r="E13" s="453"/>
      <c r="F13" s="454"/>
      <c r="G13" s="455"/>
      <c r="H13" s="455"/>
      <c r="I13" s="456"/>
      <c r="J13" s="454"/>
      <c r="K13" s="455"/>
      <c r="L13" s="455"/>
      <c r="M13" s="456"/>
      <c r="N13" s="454"/>
      <c r="O13" s="455"/>
      <c r="P13" s="455"/>
      <c r="Q13" s="455"/>
      <c r="R13" s="454"/>
      <c r="S13" s="455"/>
      <c r="T13" s="455"/>
      <c r="U13" s="457"/>
      <c r="V13" s="70"/>
      <c r="Z13" s="70"/>
      <c r="AA13" s="451" t="s">
        <v>8</v>
      </c>
      <c r="AB13" s="452"/>
      <c r="AC13" s="453"/>
      <c r="AD13" s="505">
        <v>46001</v>
      </c>
      <c r="AE13" s="502"/>
      <c r="AF13" s="502"/>
      <c r="AG13" s="503"/>
      <c r="AH13" s="505">
        <v>46006</v>
      </c>
      <c r="AI13" s="502"/>
      <c r="AJ13" s="502"/>
      <c r="AK13" s="503"/>
      <c r="AL13" s="505">
        <v>45991</v>
      </c>
      <c r="AM13" s="502"/>
      <c r="AN13" s="502"/>
      <c r="AO13" s="502"/>
      <c r="AP13" s="476"/>
      <c r="AQ13" s="477"/>
      <c r="AR13" s="477"/>
      <c r="AS13" s="478"/>
      <c r="AT13" s="70"/>
    </row>
    <row r="14" spans="1:46" ht="31" customHeight="1" x14ac:dyDescent="0.55000000000000004">
      <c r="A14" s="70"/>
      <c r="B14" s="70"/>
      <c r="C14" s="513" t="s">
        <v>128</v>
      </c>
      <c r="D14" s="449"/>
      <c r="E14" s="450"/>
      <c r="F14" s="445"/>
      <c r="G14" s="446"/>
      <c r="H14" s="446"/>
      <c r="I14" s="447"/>
      <c r="J14" s="458"/>
      <c r="K14" s="459"/>
      <c r="L14" s="459"/>
      <c r="M14" s="460"/>
      <c r="N14" s="445"/>
      <c r="O14" s="446"/>
      <c r="P14" s="446"/>
      <c r="Q14" s="446"/>
      <c r="R14" s="445"/>
      <c r="S14" s="446"/>
      <c r="T14" s="446"/>
      <c r="U14" s="448"/>
      <c r="V14" s="70"/>
      <c r="Y14" s="77"/>
      <c r="Z14" s="70"/>
      <c r="AA14" s="513" t="s">
        <v>128</v>
      </c>
      <c r="AB14" s="516"/>
      <c r="AC14" s="517"/>
      <c r="AD14" s="498">
        <v>3000000</v>
      </c>
      <c r="AE14" s="499"/>
      <c r="AF14" s="499"/>
      <c r="AG14" s="509"/>
      <c r="AH14" s="518">
        <v>3400000</v>
      </c>
      <c r="AI14" s="519"/>
      <c r="AJ14" s="519"/>
      <c r="AK14" s="520"/>
      <c r="AL14" s="498">
        <v>3500000</v>
      </c>
      <c r="AM14" s="499"/>
      <c r="AN14" s="499"/>
      <c r="AO14" s="499"/>
      <c r="AP14" s="479"/>
      <c r="AQ14" s="480"/>
      <c r="AR14" s="480"/>
      <c r="AS14" s="481"/>
      <c r="AT14" s="70"/>
    </row>
    <row r="15" spans="1:46" ht="31" customHeight="1" x14ac:dyDescent="0.55000000000000004">
      <c r="A15" s="70"/>
      <c r="B15" s="70"/>
      <c r="C15" s="514"/>
      <c r="D15" s="449"/>
      <c r="E15" s="450"/>
      <c r="F15" s="445"/>
      <c r="G15" s="446"/>
      <c r="H15" s="446"/>
      <c r="I15" s="447"/>
      <c r="J15" s="445"/>
      <c r="K15" s="446"/>
      <c r="L15" s="446"/>
      <c r="M15" s="447"/>
      <c r="N15" s="445"/>
      <c r="O15" s="446"/>
      <c r="P15" s="446"/>
      <c r="Q15" s="446"/>
      <c r="R15" s="445"/>
      <c r="S15" s="446"/>
      <c r="T15" s="446"/>
      <c r="U15" s="448"/>
      <c r="V15" s="70"/>
      <c r="Y15" s="77"/>
      <c r="Z15" s="70"/>
      <c r="AA15" s="514"/>
      <c r="AB15" s="516"/>
      <c r="AC15" s="517"/>
      <c r="AD15" s="498"/>
      <c r="AE15" s="499"/>
      <c r="AF15" s="499"/>
      <c r="AG15" s="509"/>
      <c r="AH15" s="498"/>
      <c r="AI15" s="499"/>
      <c r="AJ15" s="499"/>
      <c r="AK15" s="509"/>
      <c r="AL15" s="498"/>
      <c r="AM15" s="499"/>
      <c r="AN15" s="499"/>
      <c r="AO15" s="499"/>
      <c r="AP15" s="479"/>
      <c r="AQ15" s="480"/>
      <c r="AR15" s="480"/>
      <c r="AS15" s="481"/>
      <c r="AT15" s="70"/>
    </row>
    <row r="16" spans="1:46" ht="31" customHeight="1" x14ac:dyDescent="0.55000000000000004">
      <c r="A16" s="70"/>
      <c r="B16" s="70"/>
      <c r="C16" s="514"/>
      <c r="D16" s="449"/>
      <c r="E16" s="450"/>
      <c r="F16" s="445"/>
      <c r="G16" s="446"/>
      <c r="H16" s="446"/>
      <c r="I16" s="447"/>
      <c r="J16" s="445"/>
      <c r="K16" s="446"/>
      <c r="L16" s="446"/>
      <c r="M16" s="447"/>
      <c r="N16" s="445"/>
      <c r="O16" s="446"/>
      <c r="P16" s="446"/>
      <c r="Q16" s="446"/>
      <c r="R16" s="445"/>
      <c r="S16" s="446"/>
      <c r="T16" s="446"/>
      <c r="U16" s="448"/>
      <c r="V16" s="70"/>
      <c r="Y16" s="77"/>
      <c r="Z16" s="70"/>
      <c r="AA16" s="514"/>
      <c r="AB16" s="516"/>
      <c r="AC16" s="517"/>
      <c r="AD16" s="498"/>
      <c r="AE16" s="499"/>
      <c r="AF16" s="499"/>
      <c r="AG16" s="509"/>
      <c r="AH16" s="498"/>
      <c r="AI16" s="499"/>
      <c r="AJ16" s="499"/>
      <c r="AK16" s="509"/>
      <c r="AL16" s="498"/>
      <c r="AM16" s="499"/>
      <c r="AN16" s="499"/>
      <c r="AO16" s="499"/>
      <c r="AP16" s="479"/>
      <c r="AQ16" s="480"/>
      <c r="AR16" s="480"/>
      <c r="AS16" s="481"/>
      <c r="AT16" s="70"/>
    </row>
    <row r="17" spans="1:46" ht="31" customHeight="1" x14ac:dyDescent="0.55000000000000004">
      <c r="A17" s="70"/>
      <c r="B17" s="70"/>
      <c r="C17" s="514"/>
      <c r="D17" s="449"/>
      <c r="E17" s="450"/>
      <c r="F17" s="445"/>
      <c r="G17" s="446"/>
      <c r="H17" s="446"/>
      <c r="I17" s="447"/>
      <c r="J17" s="445"/>
      <c r="K17" s="446"/>
      <c r="L17" s="446"/>
      <c r="M17" s="447"/>
      <c r="N17" s="445"/>
      <c r="O17" s="446"/>
      <c r="P17" s="446"/>
      <c r="Q17" s="446"/>
      <c r="R17" s="445"/>
      <c r="S17" s="446"/>
      <c r="T17" s="446"/>
      <c r="U17" s="448"/>
      <c r="V17" s="70"/>
      <c r="Y17" s="77"/>
      <c r="Z17" s="70"/>
      <c r="AA17" s="514"/>
      <c r="AB17" s="516"/>
      <c r="AC17" s="517"/>
      <c r="AD17" s="498"/>
      <c r="AE17" s="499"/>
      <c r="AF17" s="499"/>
      <c r="AG17" s="509"/>
      <c r="AH17" s="498"/>
      <c r="AI17" s="499"/>
      <c r="AJ17" s="499"/>
      <c r="AK17" s="509"/>
      <c r="AL17" s="498"/>
      <c r="AM17" s="499"/>
      <c r="AN17" s="499"/>
      <c r="AO17" s="499"/>
      <c r="AP17" s="479"/>
      <c r="AQ17" s="480"/>
      <c r="AR17" s="480"/>
      <c r="AS17" s="481"/>
      <c r="AT17" s="70"/>
    </row>
    <row r="18" spans="1:46" ht="31" customHeight="1" thickBot="1" x14ac:dyDescent="0.6">
      <c r="A18" s="70"/>
      <c r="B18" s="70"/>
      <c r="C18" s="515"/>
      <c r="D18" s="449"/>
      <c r="E18" s="450"/>
      <c r="F18" s="445"/>
      <c r="G18" s="446"/>
      <c r="H18" s="446"/>
      <c r="I18" s="447"/>
      <c r="J18" s="445"/>
      <c r="K18" s="446"/>
      <c r="L18" s="446"/>
      <c r="M18" s="447"/>
      <c r="N18" s="445"/>
      <c r="O18" s="446"/>
      <c r="P18" s="446"/>
      <c r="Q18" s="446"/>
      <c r="R18" s="445"/>
      <c r="S18" s="446"/>
      <c r="T18" s="446"/>
      <c r="U18" s="448"/>
      <c r="V18" s="70"/>
      <c r="Z18" s="70"/>
      <c r="AA18" s="515"/>
      <c r="AB18" s="516"/>
      <c r="AC18" s="517"/>
      <c r="AD18" s="498"/>
      <c r="AE18" s="499"/>
      <c r="AF18" s="499"/>
      <c r="AG18" s="509"/>
      <c r="AH18" s="498"/>
      <c r="AI18" s="499"/>
      <c r="AJ18" s="499"/>
      <c r="AK18" s="509"/>
      <c r="AL18" s="498"/>
      <c r="AM18" s="499"/>
      <c r="AN18" s="499"/>
      <c r="AO18" s="499"/>
      <c r="AP18" s="479"/>
      <c r="AQ18" s="480"/>
      <c r="AR18" s="480"/>
      <c r="AS18" s="481"/>
      <c r="AT18" s="70"/>
    </row>
    <row r="19" spans="1:46" ht="31" customHeight="1" thickTop="1" thickBot="1" x14ac:dyDescent="0.6">
      <c r="A19" s="70"/>
      <c r="B19" s="70"/>
      <c r="C19" s="430" t="s">
        <v>27</v>
      </c>
      <c r="D19" s="431"/>
      <c r="E19" s="432"/>
      <c r="F19" s="433"/>
      <c r="G19" s="434"/>
      <c r="H19" s="434"/>
      <c r="I19" s="435"/>
      <c r="J19" s="433"/>
      <c r="K19" s="434"/>
      <c r="L19" s="434"/>
      <c r="M19" s="435"/>
      <c r="N19" s="433"/>
      <c r="O19" s="434"/>
      <c r="P19" s="434"/>
      <c r="Q19" s="434"/>
      <c r="R19" s="433"/>
      <c r="S19" s="434"/>
      <c r="T19" s="434"/>
      <c r="U19" s="436"/>
      <c r="V19" s="70"/>
      <c r="Z19" s="70"/>
      <c r="AA19" s="430" t="s">
        <v>27</v>
      </c>
      <c r="AB19" s="431"/>
      <c r="AC19" s="432"/>
      <c r="AD19" s="510">
        <v>2895000</v>
      </c>
      <c r="AE19" s="511"/>
      <c r="AF19" s="511"/>
      <c r="AG19" s="512"/>
      <c r="AH19" s="510">
        <v>3200000</v>
      </c>
      <c r="AI19" s="511"/>
      <c r="AJ19" s="511"/>
      <c r="AK19" s="512"/>
      <c r="AL19" s="510">
        <v>3400000</v>
      </c>
      <c r="AM19" s="511"/>
      <c r="AN19" s="511"/>
      <c r="AO19" s="511"/>
      <c r="AP19" s="482"/>
      <c r="AQ19" s="483"/>
      <c r="AR19" s="483"/>
      <c r="AS19" s="484"/>
      <c r="AT19" s="70"/>
    </row>
    <row r="20" spans="1:46" ht="31" customHeight="1" thickTop="1" thickBot="1" x14ac:dyDescent="0.6">
      <c r="A20" s="70"/>
      <c r="B20" s="70"/>
      <c r="C20" s="430" t="s">
        <v>28</v>
      </c>
      <c r="D20" s="431"/>
      <c r="E20" s="432"/>
      <c r="F20" s="433"/>
      <c r="G20" s="434"/>
      <c r="H20" s="434"/>
      <c r="I20" s="435"/>
      <c r="J20" s="433"/>
      <c r="K20" s="434"/>
      <c r="L20" s="434"/>
      <c r="M20" s="435"/>
      <c r="N20" s="433"/>
      <c r="O20" s="434"/>
      <c r="P20" s="434"/>
      <c r="Q20" s="434"/>
      <c r="R20" s="433"/>
      <c r="S20" s="434"/>
      <c r="T20" s="434"/>
      <c r="U20" s="436"/>
      <c r="V20" s="70"/>
      <c r="Z20" s="70"/>
      <c r="AA20" s="430" t="s">
        <v>28</v>
      </c>
      <c r="AB20" s="431"/>
      <c r="AC20" s="432"/>
      <c r="AD20" s="510">
        <v>105000</v>
      </c>
      <c r="AE20" s="511"/>
      <c r="AF20" s="511"/>
      <c r="AG20" s="512"/>
      <c r="AH20" s="510">
        <v>200000</v>
      </c>
      <c r="AI20" s="511"/>
      <c r="AJ20" s="511"/>
      <c r="AK20" s="512"/>
      <c r="AL20" s="510">
        <v>100000</v>
      </c>
      <c r="AM20" s="511"/>
      <c r="AN20" s="511"/>
      <c r="AO20" s="511"/>
      <c r="AP20" s="482"/>
      <c r="AQ20" s="483"/>
      <c r="AR20" s="483"/>
      <c r="AS20" s="484"/>
      <c r="AT20" s="70"/>
    </row>
    <row r="21" spans="1:46" ht="31" customHeight="1" thickTop="1" thickBot="1" x14ac:dyDescent="0.6">
      <c r="A21" s="70"/>
      <c r="B21" s="70"/>
      <c r="C21" s="437" t="s">
        <v>29</v>
      </c>
      <c r="D21" s="438"/>
      <c r="E21" s="426"/>
      <c r="F21" s="439" t="str">
        <f>IF(F20="","",IF(SUM(F14:I18)=SUM(F19:I20),SUM(F19:I20),"総計が一致しません。"))</f>
        <v/>
      </c>
      <c r="G21" s="440"/>
      <c r="H21" s="440"/>
      <c r="I21" s="441"/>
      <c r="J21" s="439" t="str">
        <f>IF(J20="","",IF(SUM(J14:M18)=SUM(J19:M20),SUM(J19:M20),"総計が一致しません。"))</f>
        <v/>
      </c>
      <c r="K21" s="440"/>
      <c r="L21" s="440"/>
      <c r="M21" s="441"/>
      <c r="N21" s="442" t="str">
        <f>IF(N20="","",IF(SUM(N14:Q18)=SUM(N19:Q20),SUM(N19:Q20),"総計が一致しません。"))</f>
        <v/>
      </c>
      <c r="O21" s="443"/>
      <c r="P21" s="443"/>
      <c r="Q21" s="443"/>
      <c r="R21" s="442" t="str">
        <f>IF(R20="","",IF(SUM(R14:U18)=SUM(R19:U20),SUM(R19:U20),"総計が一致しません。"))</f>
        <v/>
      </c>
      <c r="S21" s="443"/>
      <c r="T21" s="443"/>
      <c r="U21" s="444"/>
      <c r="V21" s="70"/>
      <c r="Z21" s="70"/>
      <c r="AA21" s="437" t="s">
        <v>29</v>
      </c>
      <c r="AB21" s="438"/>
      <c r="AC21" s="426"/>
      <c r="AD21" s="521">
        <f>IF(AD20="","",IF(SUM(AD14:AG18)=SUM(AD19:AG20),SUM(AD19:AG20),"総計が一致しません。"))</f>
        <v>3000000</v>
      </c>
      <c r="AE21" s="522"/>
      <c r="AF21" s="522"/>
      <c r="AG21" s="523"/>
      <c r="AH21" s="521">
        <f>IF(AH20="","",IF(SUM(AH14:AK18)=SUM(AH19:AK20),SUM(AH19:AK20),"総計が一致しません。"))</f>
        <v>3400000</v>
      </c>
      <c r="AI21" s="522"/>
      <c r="AJ21" s="522"/>
      <c r="AK21" s="523"/>
      <c r="AL21" s="524">
        <f>IF(AL20="","",IF(SUM(AL14:AO18)=SUM(AL19:AO20),SUM(AL19:AO20),"総計が一致しません。"))</f>
        <v>3500000</v>
      </c>
      <c r="AM21" s="525"/>
      <c r="AN21" s="525"/>
      <c r="AO21" s="525"/>
      <c r="AP21" s="485" t="str">
        <f>IF(AP20="","",IF(SUM(AP14:AS18)=SUM(AP19:AS20),SUM(AP19:AS20),"総計が一致しません。"))</f>
        <v/>
      </c>
      <c r="AQ21" s="486"/>
      <c r="AR21" s="486"/>
      <c r="AS21" s="487"/>
      <c r="AT21" s="70"/>
    </row>
    <row r="22" spans="1:46" ht="31" customHeight="1" thickTop="1" thickBot="1" x14ac:dyDescent="0.6">
      <c r="A22" s="70"/>
      <c r="B22" s="70"/>
      <c r="C22" s="424" t="s">
        <v>30</v>
      </c>
      <c r="D22" s="425"/>
      <c r="E22" s="426"/>
      <c r="F22" s="427" t="str">
        <f>IF(F19="","",IF(F19=MIN($F$19:$U$19),"〇",""))</f>
        <v/>
      </c>
      <c r="G22" s="428"/>
      <c r="H22" s="428"/>
      <c r="I22" s="428"/>
      <c r="J22" s="427" t="str">
        <f>IF(J19="","",IF(J19=MIN($F$19:$U$19),"〇",""))</f>
        <v/>
      </c>
      <c r="K22" s="428"/>
      <c r="L22" s="428"/>
      <c r="M22" s="428"/>
      <c r="N22" s="427" t="str">
        <f>IF(N19="","",IF(N19=MIN($F$19:$U$19),"〇",""))</f>
        <v/>
      </c>
      <c r="O22" s="428"/>
      <c r="P22" s="428"/>
      <c r="Q22" s="494"/>
      <c r="R22" s="427" t="str">
        <f>IF(R19="","",IF(R19=MIN($F$19:$U$19),"〇",""))</f>
        <v/>
      </c>
      <c r="S22" s="428"/>
      <c r="T22" s="428"/>
      <c r="U22" s="429"/>
      <c r="V22" s="70"/>
      <c r="Z22" s="70"/>
      <c r="AA22" s="424" t="s">
        <v>30</v>
      </c>
      <c r="AB22" s="425"/>
      <c r="AC22" s="426"/>
      <c r="AD22" s="488" t="s">
        <v>90</v>
      </c>
      <c r="AE22" s="489"/>
      <c r="AF22" s="489"/>
      <c r="AG22" s="489"/>
      <c r="AH22" s="488" t="str">
        <f t="shared" ref="AH22" si="0">IF(AH19="","",IF(AH19=MIN($F$19:$Q$19),"〇",""))</f>
        <v/>
      </c>
      <c r="AI22" s="489"/>
      <c r="AJ22" s="489"/>
      <c r="AK22" s="489"/>
      <c r="AL22" s="488" t="str">
        <f t="shared" ref="AL22" si="1">IF(AL19="","",IF(AL19=MIN($F$19:$Q$19),"〇",""))</f>
        <v/>
      </c>
      <c r="AM22" s="489"/>
      <c r="AN22" s="489"/>
      <c r="AO22" s="526"/>
      <c r="AP22" s="488" t="str">
        <f>IF(AP19="","",IF(AP19=MIN($F$19:$U$19),"〇",""))</f>
        <v/>
      </c>
      <c r="AQ22" s="489"/>
      <c r="AR22" s="489"/>
      <c r="AS22" s="490"/>
      <c r="AT22" s="70"/>
    </row>
    <row r="23" spans="1:46" s="87" customFormat="1" ht="31" customHeight="1" thickBot="1" x14ac:dyDescent="0.6">
      <c r="A23" s="74"/>
      <c r="B23" s="74"/>
      <c r="C23" s="91" t="s">
        <v>95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74"/>
      <c r="X23" s="88"/>
      <c r="Z23" s="74"/>
      <c r="AA23" s="91" t="s">
        <v>95</v>
      </c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74"/>
    </row>
    <row r="24" spans="1:46" ht="31" customHeight="1" x14ac:dyDescent="0.55000000000000004">
      <c r="A24" s="70"/>
      <c r="B24" s="70"/>
      <c r="C24" s="495" t="s">
        <v>129</v>
      </c>
      <c r="D24" s="496"/>
      <c r="E24" s="497"/>
      <c r="F24" s="471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3"/>
      <c r="V24" s="70"/>
      <c r="AP24" s="70"/>
      <c r="AQ24" s="70"/>
      <c r="AR24" s="70"/>
      <c r="AS24" s="70"/>
    </row>
    <row r="25" spans="1:46" ht="49" customHeight="1" x14ac:dyDescent="0.55000000000000004">
      <c r="C25" s="461" t="s">
        <v>161</v>
      </c>
      <c r="D25" s="452"/>
      <c r="E25" s="462"/>
      <c r="F25" s="463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4"/>
      <c r="S25" s="464"/>
      <c r="T25" s="464"/>
      <c r="U25" s="465"/>
    </row>
    <row r="26" spans="1:46" ht="31" customHeight="1" x14ac:dyDescent="0.55000000000000004">
      <c r="C26" s="451" t="s">
        <v>126</v>
      </c>
      <c r="D26" s="452"/>
      <c r="E26" s="462"/>
      <c r="F26" s="466"/>
      <c r="G26" s="466"/>
      <c r="H26" s="466"/>
      <c r="I26" s="466"/>
      <c r="J26" s="467"/>
      <c r="K26" s="455"/>
      <c r="L26" s="455"/>
      <c r="M26" s="456"/>
      <c r="N26" s="466"/>
      <c r="O26" s="466"/>
      <c r="P26" s="466"/>
      <c r="Q26" s="468"/>
      <c r="R26" s="469"/>
      <c r="S26" s="469"/>
      <c r="T26" s="469"/>
      <c r="U26" s="470"/>
    </row>
    <row r="27" spans="1:46" ht="31" customHeight="1" x14ac:dyDescent="0.55000000000000004">
      <c r="C27" s="451" t="s">
        <v>8</v>
      </c>
      <c r="D27" s="452"/>
      <c r="E27" s="453"/>
      <c r="F27" s="454"/>
      <c r="G27" s="455"/>
      <c r="H27" s="455"/>
      <c r="I27" s="456"/>
      <c r="J27" s="454"/>
      <c r="K27" s="455"/>
      <c r="L27" s="455"/>
      <c r="M27" s="456"/>
      <c r="N27" s="454"/>
      <c r="O27" s="455"/>
      <c r="P27" s="455"/>
      <c r="Q27" s="455"/>
      <c r="R27" s="454"/>
      <c r="S27" s="455"/>
      <c r="T27" s="455"/>
      <c r="U27" s="457"/>
    </row>
    <row r="28" spans="1:46" ht="31" customHeight="1" x14ac:dyDescent="0.55000000000000004">
      <c r="C28" s="513" t="s">
        <v>128</v>
      </c>
      <c r="D28" s="449"/>
      <c r="E28" s="450"/>
      <c r="F28" s="445"/>
      <c r="G28" s="446"/>
      <c r="H28" s="446"/>
      <c r="I28" s="447"/>
      <c r="J28" s="458"/>
      <c r="K28" s="459"/>
      <c r="L28" s="459"/>
      <c r="M28" s="460"/>
      <c r="N28" s="445"/>
      <c r="O28" s="446"/>
      <c r="P28" s="446"/>
      <c r="Q28" s="446"/>
      <c r="R28" s="445"/>
      <c r="S28" s="446"/>
      <c r="T28" s="446"/>
      <c r="U28" s="448"/>
    </row>
    <row r="29" spans="1:46" ht="31" customHeight="1" x14ac:dyDescent="0.55000000000000004">
      <c r="C29" s="514"/>
      <c r="D29" s="449"/>
      <c r="E29" s="450"/>
      <c r="F29" s="445"/>
      <c r="G29" s="446"/>
      <c r="H29" s="446"/>
      <c r="I29" s="447"/>
      <c r="J29" s="445"/>
      <c r="K29" s="446"/>
      <c r="L29" s="446"/>
      <c r="M29" s="447"/>
      <c r="N29" s="445"/>
      <c r="O29" s="446"/>
      <c r="P29" s="446"/>
      <c r="Q29" s="446"/>
      <c r="R29" s="445"/>
      <c r="S29" s="446"/>
      <c r="T29" s="446"/>
      <c r="U29" s="448"/>
    </row>
    <row r="30" spans="1:46" ht="31" customHeight="1" x14ac:dyDescent="0.55000000000000004">
      <c r="C30" s="514"/>
      <c r="D30" s="449"/>
      <c r="E30" s="450"/>
      <c r="F30" s="445"/>
      <c r="G30" s="446"/>
      <c r="H30" s="446"/>
      <c r="I30" s="447"/>
      <c r="J30" s="445"/>
      <c r="K30" s="446"/>
      <c r="L30" s="446"/>
      <c r="M30" s="447"/>
      <c r="N30" s="445"/>
      <c r="O30" s="446"/>
      <c r="P30" s="446"/>
      <c r="Q30" s="446"/>
      <c r="R30" s="445"/>
      <c r="S30" s="446"/>
      <c r="T30" s="446"/>
      <c r="U30" s="448"/>
    </row>
    <row r="31" spans="1:46" ht="31" customHeight="1" x14ac:dyDescent="0.55000000000000004">
      <c r="C31" s="514"/>
      <c r="D31" s="449"/>
      <c r="E31" s="450"/>
      <c r="F31" s="445"/>
      <c r="G31" s="446"/>
      <c r="H31" s="446"/>
      <c r="I31" s="447"/>
      <c r="J31" s="445"/>
      <c r="K31" s="446"/>
      <c r="L31" s="446"/>
      <c r="M31" s="447"/>
      <c r="N31" s="445"/>
      <c r="O31" s="446"/>
      <c r="P31" s="446"/>
      <c r="Q31" s="446"/>
      <c r="R31" s="445"/>
      <c r="S31" s="446"/>
      <c r="T31" s="446"/>
      <c r="U31" s="448"/>
    </row>
    <row r="32" spans="1:46" ht="31" customHeight="1" thickBot="1" x14ac:dyDescent="0.6">
      <c r="C32" s="515"/>
      <c r="D32" s="449"/>
      <c r="E32" s="450"/>
      <c r="F32" s="445"/>
      <c r="G32" s="446"/>
      <c r="H32" s="446"/>
      <c r="I32" s="447"/>
      <c r="J32" s="445"/>
      <c r="K32" s="446"/>
      <c r="L32" s="446"/>
      <c r="M32" s="447"/>
      <c r="N32" s="445"/>
      <c r="O32" s="446"/>
      <c r="P32" s="446"/>
      <c r="Q32" s="446"/>
      <c r="R32" s="445"/>
      <c r="S32" s="446"/>
      <c r="T32" s="446"/>
      <c r="U32" s="448"/>
    </row>
    <row r="33" spans="3:21" ht="31" customHeight="1" thickTop="1" thickBot="1" x14ac:dyDescent="0.6">
      <c r="C33" s="430" t="s">
        <v>27</v>
      </c>
      <c r="D33" s="431"/>
      <c r="E33" s="432"/>
      <c r="F33" s="433"/>
      <c r="G33" s="434"/>
      <c r="H33" s="434"/>
      <c r="I33" s="435"/>
      <c r="J33" s="433"/>
      <c r="K33" s="434"/>
      <c r="L33" s="434"/>
      <c r="M33" s="435"/>
      <c r="N33" s="433"/>
      <c r="O33" s="434"/>
      <c r="P33" s="434"/>
      <c r="Q33" s="434"/>
      <c r="R33" s="433"/>
      <c r="S33" s="434"/>
      <c r="T33" s="434"/>
      <c r="U33" s="436"/>
    </row>
    <row r="34" spans="3:21" ht="31" customHeight="1" thickTop="1" thickBot="1" x14ac:dyDescent="0.6">
      <c r="C34" s="430" t="s">
        <v>28</v>
      </c>
      <c r="D34" s="431"/>
      <c r="E34" s="432"/>
      <c r="F34" s="433"/>
      <c r="G34" s="434"/>
      <c r="H34" s="434"/>
      <c r="I34" s="435"/>
      <c r="J34" s="433"/>
      <c r="K34" s="434"/>
      <c r="L34" s="434"/>
      <c r="M34" s="435"/>
      <c r="N34" s="433"/>
      <c r="O34" s="434"/>
      <c r="P34" s="434"/>
      <c r="Q34" s="434"/>
      <c r="R34" s="433"/>
      <c r="S34" s="434"/>
      <c r="T34" s="434"/>
      <c r="U34" s="436"/>
    </row>
    <row r="35" spans="3:21" ht="31" customHeight="1" thickTop="1" thickBot="1" x14ac:dyDescent="0.6">
      <c r="C35" s="437" t="s">
        <v>29</v>
      </c>
      <c r="D35" s="438"/>
      <c r="E35" s="426"/>
      <c r="F35" s="439" t="str">
        <f>IF(F34="","",IF(SUM(F28:I32)=SUM(F33:I34),SUM(F33:I34),"総計が一致しません。"))</f>
        <v/>
      </c>
      <c r="G35" s="440"/>
      <c r="H35" s="440"/>
      <c r="I35" s="441"/>
      <c r="J35" s="439" t="str">
        <f>IF(J34="","",IF(SUM(J28:M32)=SUM(J33:M34),SUM(J33:M34),"総計が一致しません。"))</f>
        <v/>
      </c>
      <c r="K35" s="440"/>
      <c r="L35" s="440"/>
      <c r="M35" s="441"/>
      <c r="N35" s="442" t="str">
        <f>IF(N34="","",IF(SUM(N28:Q32)=SUM(N33:Q34),SUM(N33:Q34),"総計が一致しません。"))</f>
        <v/>
      </c>
      <c r="O35" s="443"/>
      <c r="P35" s="443"/>
      <c r="Q35" s="443"/>
      <c r="R35" s="442" t="str">
        <f>IF(R34="","",IF(SUM(R28:U32)=SUM(R33:U34),SUM(R33:U34),"総計が一致しません。"))</f>
        <v/>
      </c>
      <c r="S35" s="443"/>
      <c r="T35" s="443"/>
      <c r="U35" s="444"/>
    </row>
    <row r="36" spans="3:21" ht="31" customHeight="1" thickBot="1" x14ac:dyDescent="0.6">
      <c r="C36" s="424" t="s">
        <v>30</v>
      </c>
      <c r="D36" s="425"/>
      <c r="E36" s="426"/>
      <c r="F36" s="427" t="str">
        <f>IF(F33="","",IF(F33=MIN($F$33:$U$33),"〇",""))</f>
        <v/>
      </c>
      <c r="G36" s="428"/>
      <c r="H36" s="428"/>
      <c r="I36" s="428"/>
      <c r="J36" s="427" t="str">
        <f>IF(J33="","",IF(J33=MIN($F$33:$U$33),"〇",""))</f>
        <v/>
      </c>
      <c r="K36" s="428"/>
      <c r="L36" s="428"/>
      <c r="M36" s="428"/>
      <c r="N36" s="427" t="str">
        <f t="shared" ref="N36" si="2">IF(N33="","",IF(N33=MIN($F$33:$U$33),"〇",""))</f>
        <v/>
      </c>
      <c r="O36" s="428"/>
      <c r="P36" s="428"/>
      <c r="Q36" s="428"/>
      <c r="R36" s="427" t="str">
        <f t="shared" ref="R36" si="3">IF(R33="","",IF(R33=MIN($F$33:$U$33),"〇",""))</f>
        <v/>
      </c>
      <c r="S36" s="428"/>
      <c r="T36" s="428"/>
      <c r="U36" s="429"/>
    </row>
    <row r="37" spans="3:21" ht="31" customHeight="1" thickBot="1" x14ac:dyDescent="0.6">
      <c r="C37" s="91" t="s">
        <v>95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</row>
    <row r="38" spans="3:21" ht="31" customHeight="1" x14ac:dyDescent="0.55000000000000004">
      <c r="C38" s="495" t="s">
        <v>129</v>
      </c>
      <c r="D38" s="496"/>
      <c r="E38" s="497"/>
      <c r="F38" s="471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3"/>
    </row>
    <row r="39" spans="3:21" ht="49" customHeight="1" x14ac:dyDescent="0.55000000000000004">
      <c r="C39" s="461" t="s">
        <v>161</v>
      </c>
      <c r="D39" s="452"/>
      <c r="E39" s="462"/>
      <c r="F39" s="463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5"/>
    </row>
    <row r="40" spans="3:21" ht="31" customHeight="1" x14ac:dyDescent="0.55000000000000004">
      <c r="C40" s="451" t="s">
        <v>126</v>
      </c>
      <c r="D40" s="452"/>
      <c r="E40" s="462"/>
      <c r="F40" s="466"/>
      <c r="G40" s="466"/>
      <c r="H40" s="466"/>
      <c r="I40" s="466"/>
      <c r="J40" s="467"/>
      <c r="K40" s="455"/>
      <c r="L40" s="455"/>
      <c r="M40" s="456"/>
      <c r="N40" s="466"/>
      <c r="O40" s="466"/>
      <c r="P40" s="466"/>
      <c r="Q40" s="468"/>
      <c r="R40" s="469"/>
      <c r="S40" s="469"/>
      <c r="T40" s="469"/>
      <c r="U40" s="470"/>
    </row>
    <row r="41" spans="3:21" ht="31" customHeight="1" x14ac:dyDescent="0.55000000000000004">
      <c r="C41" s="451" t="s">
        <v>8</v>
      </c>
      <c r="D41" s="452"/>
      <c r="E41" s="453"/>
      <c r="F41" s="454"/>
      <c r="G41" s="455"/>
      <c r="H41" s="455"/>
      <c r="I41" s="456"/>
      <c r="J41" s="454"/>
      <c r="K41" s="455"/>
      <c r="L41" s="455"/>
      <c r="M41" s="456"/>
      <c r="N41" s="454"/>
      <c r="O41" s="455"/>
      <c r="P41" s="455"/>
      <c r="Q41" s="455"/>
      <c r="R41" s="454"/>
      <c r="S41" s="455"/>
      <c r="T41" s="455"/>
      <c r="U41" s="457"/>
    </row>
    <row r="42" spans="3:21" ht="31" customHeight="1" x14ac:dyDescent="0.55000000000000004">
      <c r="C42" s="513" t="s">
        <v>128</v>
      </c>
      <c r="D42" s="449"/>
      <c r="E42" s="450"/>
      <c r="F42" s="445"/>
      <c r="G42" s="446"/>
      <c r="H42" s="446"/>
      <c r="I42" s="447"/>
      <c r="J42" s="458"/>
      <c r="K42" s="459"/>
      <c r="L42" s="459"/>
      <c r="M42" s="460"/>
      <c r="N42" s="445"/>
      <c r="O42" s="446"/>
      <c r="P42" s="446"/>
      <c r="Q42" s="446"/>
      <c r="R42" s="445"/>
      <c r="S42" s="446"/>
      <c r="T42" s="446"/>
      <c r="U42" s="448"/>
    </row>
    <row r="43" spans="3:21" ht="31" customHeight="1" x14ac:dyDescent="0.55000000000000004">
      <c r="C43" s="514"/>
      <c r="D43" s="449"/>
      <c r="E43" s="450"/>
      <c r="F43" s="445"/>
      <c r="G43" s="446"/>
      <c r="H43" s="446"/>
      <c r="I43" s="447"/>
      <c r="J43" s="445"/>
      <c r="K43" s="446"/>
      <c r="L43" s="446"/>
      <c r="M43" s="447"/>
      <c r="N43" s="445"/>
      <c r="O43" s="446"/>
      <c r="P43" s="446"/>
      <c r="Q43" s="446"/>
      <c r="R43" s="445"/>
      <c r="S43" s="446"/>
      <c r="T43" s="446"/>
      <c r="U43" s="448"/>
    </row>
    <row r="44" spans="3:21" ht="31" customHeight="1" x14ac:dyDescent="0.55000000000000004">
      <c r="C44" s="514"/>
      <c r="D44" s="449"/>
      <c r="E44" s="450"/>
      <c r="F44" s="445"/>
      <c r="G44" s="446"/>
      <c r="H44" s="446"/>
      <c r="I44" s="447"/>
      <c r="J44" s="445"/>
      <c r="K44" s="446"/>
      <c r="L44" s="446"/>
      <c r="M44" s="447"/>
      <c r="N44" s="445"/>
      <c r="O44" s="446"/>
      <c r="P44" s="446"/>
      <c r="Q44" s="446"/>
      <c r="R44" s="445"/>
      <c r="S44" s="446"/>
      <c r="T44" s="446"/>
      <c r="U44" s="448"/>
    </row>
    <row r="45" spans="3:21" ht="31" customHeight="1" x14ac:dyDescent="0.55000000000000004">
      <c r="C45" s="514"/>
      <c r="D45" s="449"/>
      <c r="E45" s="450"/>
      <c r="F45" s="445"/>
      <c r="G45" s="446"/>
      <c r="H45" s="446"/>
      <c r="I45" s="447"/>
      <c r="J45" s="445"/>
      <c r="K45" s="446"/>
      <c r="L45" s="446"/>
      <c r="M45" s="447"/>
      <c r="N45" s="445"/>
      <c r="O45" s="446"/>
      <c r="P45" s="446"/>
      <c r="Q45" s="446"/>
      <c r="R45" s="445"/>
      <c r="S45" s="446"/>
      <c r="T45" s="446"/>
      <c r="U45" s="448"/>
    </row>
    <row r="46" spans="3:21" ht="31" customHeight="1" thickBot="1" x14ac:dyDescent="0.6">
      <c r="C46" s="515"/>
      <c r="D46" s="449"/>
      <c r="E46" s="450"/>
      <c r="F46" s="445"/>
      <c r="G46" s="446"/>
      <c r="H46" s="446"/>
      <c r="I46" s="447"/>
      <c r="J46" s="445"/>
      <c r="K46" s="446"/>
      <c r="L46" s="446"/>
      <c r="M46" s="447"/>
      <c r="N46" s="445"/>
      <c r="O46" s="446"/>
      <c r="P46" s="446"/>
      <c r="Q46" s="446"/>
      <c r="R46" s="445"/>
      <c r="S46" s="446"/>
      <c r="T46" s="446"/>
      <c r="U46" s="448"/>
    </row>
    <row r="47" spans="3:21" ht="31" customHeight="1" thickTop="1" thickBot="1" x14ac:dyDescent="0.6">
      <c r="C47" s="430" t="s">
        <v>27</v>
      </c>
      <c r="D47" s="431"/>
      <c r="E47" s="432"/>
      <c r="F47" s="433"/>
      <c r="G47" s="434"/>
      <c r="H47" s="434"/>
      <c r="I47" s="435"/>
      <c r="J47" s="433"/>
      <c r="K47" s="434"/>
      <c r="L47" s="434"/>
      <c r="M47" s="435"/>
      <c r="N47" s="433"/>
      <c r="O47" s="434"/>
      <c r="P47" s="434"/>
      <c r="Q47" s="434"/>
      <c r="R47" s="433"/>
      <c r="S47" s="434"/>
      <c r="T47" s="434"/>
      <c r="U47" s="436"/>
    </row>
    <row r="48" spans="3:21" ht="31" customHeight="1" thickTop="1" thickBot="1" x14ac:dyDescent="0.6">
      <c r="C48" s="430" t="s">
        <v>28</v>
      </c>
      <c r="D48" s="431"/>
      <c r="E48" s="432"/>
      <c r="F48" s="433"/>
      <c r="G48" s="434"/>
      <c r="H48" s="434"/>
      <c r="I48" s="435"/>
      <c r="J48" s="433"/>
      <c r="K48" s="434"/>
      <c r="L48" s="434"/>
      <c r="M48" s="435"/>
      <c r="N48" s="433"/>
      <c r="O48" s="434"/>
      <c r="P48" s="434"/>
      <c r="Q48" s="434"/>
      <c r="R48" s="433"/>
      <c r="S48" s="434"/>
      <c r="T48" s="434"/>
      <c r="U48" s="436"/>
    </row>
    <row r="49" spans="3:21" ht="31" customHeight="1" thickTop="1" thickBot="1" x14ac:dyDescent="0.6">
      <c r="C49" s="437" t="s">
        <v>29</v>
      </c>
      <c r="D49" s="438"/>
      <c r="E49" s="426"/>
      <c r="F49" s="439" t="str">
        <f>IF(F48="","",IF(SUM(F42:I46)=SUM(F47:I48),SUM(F47:I48),"総計が一致しません。"))</f>
        <v/>
      </c>
      <c r="G49" s="440"/>
      <c r="H49" s="440"/>
      <c r="I49" s="441"/>
      <c r="J49" s="439" t="str">
        <f>IF(J48="","",IF(SUM(J42:M46)=SUM(J47:M48),SUM(J47:M48),"総計が一致しません。"))</f>
        <v/>
      </c>
      <c r="K49" s="440"/>
      <c r="L49" s="440"/>
      <c r="M49" s="441"/>
      <c r="N49" s="442" t="str">
        <f>IF(N48="","",IF(SUM(N42:Q46)=SUM(N47:Q48),SUM(N47:Q48),"総計が一致しません。"))</f>
        <v/>
      </c>
      <c r="O49" s="443"/>
      <c r="P49" s="443"/>
      <c r="Q49" s="443"/>
      <c r="R49" s="442" t="str">
        <f>IF(R48="","",IF(SUM(R42:U46)=SUM(R47:U48),SUM(R47:U48),"総計が一致しません。"))</f>
        <v/>
      </c>
      <c r="S49" s="443"/>
      <c r="T49" s="443"/>
      <c r="U49" s="444"/>
    </row>
    <row r="50" spans="3:21" ht="31" customHeight="1" thickBot="1" x14ac:dyDescent="0.6">
      <c r="C50" s="424" t="s">
        <v>30</v>
      </c>
      <c r="D50" s="425"/>
      <c r="E50" s="426"/>
      <c r="F50" s="427" t="str">
        <f>IF(F47="","",IF(F47=MIN($F$47:$U$47),"〇",""))</f>
        <v/>
      </c>
      <c r="G50" s="428"/>
      <c r="H50" s="428"/>
      <c r="I50" s="428"/>
      <c r="J50" s="427" t="str">
        <f t="shared" ref="J50" si="4">IF(J47="","",IF(J47=MIN($F$47:$U$47),"〇",""))</f>
        <v/>
      </c>
      <c r="K50" s="428"/>
      <c r="L50" s="428"/>
      <c r="M50" s="428"/>
      <c r="N50" s="427" t="str">
        <f t="shared" ref="N50" si="5">IF(N47="","",IF(N47=MIN($F$47:$U$47),"〇",""))</f>
        <v/>
      </c>
      <c r="O50" s="428"/>
      <c r="P50" s="428"/>
      <c r="Q50" s="428"/>
      <c r="R50" s="427" t="str">
        <f t="shared" ref="R50" si="6">IF(R47="","",IF(R47=MIN($F$47:$U$47),"〇",""))</f>
        <v/>
      </c>
      <c r="S50" s="428"/>
      <c r="T50" s="428"/>
      <c r="U50" s="429"/>
    </row>
    <row r="51" spans="3:21" ht="31" customHeight="1" thickBot="1" x14ac:dyDescent="0.6">
      <c r="C51" s="91" t="s">
        <v>95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</row>
    <row r="52" spans="3:21" ht="31" customHeight="1" x14ac:dyDescent="0.55000000000000004">
      <c r="C52" s="495" t="s">
        <v>129</v>
      </c>
      <c r="D52" s="496"/>
      <c r="E52" s="497"/>
      <c r="F52" s="471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3"/>
    </row>
    <row r="53" spans="3:21" ht="50.5" customHeight="1" x14ac:dyDescent="0.55000000000000004">
      <c r="C53" s="461" t="s">
        <v>161</v>
      </c>
      <c r="D53" s="452"/>
      <c r="E53" s="462"/>
      <c r="F53" s="463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5"/>
    </row>
    <row r="54" spans="3:21" ht="31" customHeight="1" x14ac:dyDescent="0.55000000000000004">
      <c r="C54" s="451" t="s">
        <v>126</v>
      </c>
      <c r="D54" s="452"/>
      <c r="E54" s="462"/>
      <c r="F54" s="466"/>
      <c r="G54" s="466"/>
      <c r="H54" s="466"/>
      <c r="I54" s="466"/>
      <c r="J54" s="467"/>
      <c r="K54" s="455"/>
      <c r="L54" s="455"/>
      <c r="M54" s="456"/>
      <c r="N54" s="466"/>
      <c r="O54" s="466"/>
      <c r="P54" s="466"/>
      <c r="Q54" s="468"/>
      <c r="R54" s="469"/>
      <c r="S54" s="469"/>
      <c r="T54" s="469"/>
      <c r="U54" s="470"/>
    </row>
    <row r="55" spans="3:21" ht="31" customHeight="1" x14ac:dyDescent="0.55000000000000004">
      <c r="C55" s="451" t="s">
        <v>8</v>
      </c>
      <c r="D55" s="452"/>
      <c r="E55" s="453"/>
      <c r="F55" s="454"/>
      <c r="G55" s="455"/>
      <c r="H55" s="455"/>
      <c r="I55" s="456"/>
      <c r="J55" s="454"/>
      <c r="K55" s="455"/>
      <c r="L55" s="455"/>
      <c r="M55" s="456"/>
      <c r="N55" s="454"/>
      <c r="O55" s="455"/>
      <c r="P55" s="455"/>
      <c r="Q55" s="455"/>
      <c r="R55" s="454"/>
      <c r="S55" s="455"/>
      <c r="T55" s="455"/>
      <c r="U55" s="457"/>
    </row>
    <row r="56" spans="3:21" ht="31" customHeight="1" x14ac:dyDescent="0.55000000000000004">
      <c r="C56" s="513" t="s">
        <v>128</v>
      </c>
      <c r="D56" s="449"/>
      <c r="E56" s="450"/>
      <c r="F56" s="445"/>
      <c r="G56" s="446"/>
      <c r="H56" s="446"/>
      <c r="I56" s="447"/>
      <c r="J56" s="458"/>
      <c r="K56" s="459"/>
      <c r="L56" s="459"/>
      <c r="M56" s="460"/>
      <c r="N56" s="445"/>
      <c r="O56" s="446"/>
      <c r="P56" s="446"/>
      <c r="Q56" s="446"/>
      <c r="R56" s="445"/>
      <c r="S56" s="446"/>
      <c r="T56" s="446"/>
      <c r="U56" s="448"/>
    </row>
    <row r="57" spans="3:21" ht="31" customHeight="1" x14ac:dyDescent="0.55000000000000004">
      <c r="C57" s="514"/>
      <c r="D57" s="449"/>
      <c r="E57" s="450"/>
      <c r="F57" s="445"/>
      <c r="G57" s="446"/>
      <c r="H57" s="446"/>
      <c r="I57" s="447"/>
      <c r="J57" s="445"/>
      <c r="K57" s="446"/>
      <c r="L57" s="446"/>
      <c r="M57" s="447"/>
      <c r="N57" s="445"/>
      <c r="O57" s="446"/>
      <c r="P57" s="446"/>
      <c r="Q57" s="446"/>
      <c r="R57" s="445"/>
      <c r="S57" s="446"/>
      <c r="T57" s="446"/>
      <c r="U57" s="448"/>
    </row>
    <row r="58" spans="3:21" ht="31" customHeight="1" x14ac:dyDescent="0.55000000000000004">
      <c r="C58" s="514"/>
      <c r="D58" s="449"/>
      <c r="E58" s="450"/>
      <c r="F58" s="445"/>
      <c r="G58" s="446"/>
      <c r="H58" s="446"/>
      <c r="I58" s="447"/>
      <c r="J58" s="445"/>
      <c r="K58" s="446"/>
      <c r="L58" s="446"/>
      <c r="M58" s="447"/>
      <c r="N58" s="445"/>
      <c r="O58" s="446"/>
      <c r="P58" s="446"/>
      <c r="Q58" s="446"/>
      <c r="R58" s="445"/>
      <c r="S58" s="446"/>
      <c r="T58" s="446"/>
      <c r="U58" s="448"/>
    </row>
    <row r="59" spans="3:21" ht="31" customHeight="1" x14ac:dyDescent="0.55000000000000004">
      <c r="C59" s="514"/>
      <c r="D59" s="449"/>
      <c r="E59" s="450"/>
      <c r="F59" s="445"/>
      <c r="G59" s="446"/>
      <c r="H59" s="446"/>
      <c r="I59" s="447"/>
      <c r="J59" s="445"/>
      <c r="K59" s="446"/>
      <c r="L59" s="446"/>
      <c r="M59" s="447"/>
      <c r="N59" s="445"/>
      <c r="O59" s="446"/>
      <c r="P59" s="446"/>
      <c r="Q59" s="446"/>
      <c r="R59" s="445"/>
      <c r="S59" s="446"/>
      <c r="T59" s="446"/>
      <c r="U59" s="448"/>
    </row>
    <row r="60" spans="3:21" ht="31" customHeight="1" thickBot="1" x14ac:dyDescent="0.6">
      <c r="C60" s="515"/>
      <c r="D60" s="449"/>
      <c r="E60" s="450"/>
      <c r="F60" s="445"/>
      <c r="G60" s="446"/>
      <c r="H60" s="446"/>
      <c r="I60" s="447"/>
      <c r="J60" s="445"/>
      <c r="K60" s="446"/>
      <c r="L60" s="446"/>
      <c r="M60" s="447"/>
      <c r="N60" s="445"/>
      <c r="O60" s="446"/>
      <c r="P60" s="446"/>
      <c r="Q60" s="446"/>
      <c r="R60" s="445"/>
      <c r="S60" s="446"/>
      <c r="T60" s="446"/>
      <c r="U60" s="448"/>
    </row>
    <row r="61" spans="3:21" ht="31" customHeight="1" thickTop="1" thickBot="1" x14ac:dyDescent="0.6">
      <c r="C61" s="430" t="s">
        <v>27</v>
      </c>
      <c r="D61" s="431"/>
      <c r="E61" s="432"/>
      <c r="F61" s="433"/>
      <c r="G61" s="434"/>
      <c r="H61" s="434"/>
      <c r="I61" s="435"/>
      <c r="J61" s="433"/>
      <c r="K61" s="434"/>
      <c r="L61" s="434"/>
      <c r="M61" s="435"/>
      <c r="N61" s="433"/>
      <c r="O61" s="434"/>
      <c r="P61" s="434"/>
      <c r="Q61" s="434"/>
      <c r="R61" s="433"/>
      <c r="S61" s="434"/>
      <c r="T61" s="434"/>
      <c r="U61" s="436"/>
    </row>
    <row r="62" spans="3:21" ht="31" customHeight="1" thickTop="1" thickBot="1" x14ac:dyDescent="0.6">
      <c r="C62" s="430" t="s">
        <v>28</v>
      </c>
      <c r="D62" s="431"/>
      <c r="E62" s="432"/>
      <c r="F62" s="433"/>
      <c r="G62" s="434"/>
      <c r="H62" s="434"/>
      <c r="I62" s="435"/>
      <c r="J62" s="433"/>
      <c r="K62" s="434"/>
      <c r="L62" s="434"/>
      <c r="M62" s="435"/>
      <c r="N62" s="433"/>
      <c r="O62" s="434"/>
      <c r="P62" s="434"/>
      <c r="Q62" s="434"/>
      <c r="R62" s="433"/>
      <c r="S62" s="434"/>
      <c r="T62" s="434"/>
      <c r="U62" s="436"/>
    </row>
    <row r="63" spans="3:21" ht="31" customHeight="1" thickTop="1" thickBot="1" x14ac:dyDescent="0.6">
      <c r="C63" s="437" t="s">
        <v>29</v>
      </c>
      <c r="D63" s="438"/>
      <c r="E63" s="426"/>
      <c r="F63" s="439" t="str">
        <f>IF(F62="","",IF(SUM(F56:I60)=SUM(F61:I62),SUM(F61:I62),"総計が一致しません。"))</f>
        <v/>
      </c>
      <c r="G63" s="440"/>
      <c r="H63" s="440"/>
      <c r="I63" s="441"/>
      <c r="J63" s="439" t="str">
        <f>IF(J62="","",IF(SUM(J56:M60)=SUM(J61:M62),SUM(J61:M62),"総計が一致しません。"))</f>
        <v/>
      </c>
      <c r="K63" s="440"/>
      <c r="L63" s="440"/>
      <c r="M63" s="441"/>
      <c r="N63" s="442" t="str">
        <f>IF(N62="","",IF(SUM(N56:Q60)=SUM(N61:Q62),SUM(N61:Q62),"総計が一致しません。"))</f>
        <v/>
      </c>
      <c r="O63" s="443"/>
      <c r="P63" s="443"/>
      <c r="Q63" s="443"/>
      <c r="R63" s="442" t="str">
        <f>IF(R62="","",IF(SUM(R56:U60)=SUM(R61:U62),SUM(R61:U62),"総計が一致しません。"))</f>
        <v/>
      </c>
      <c r="S63" s="443"/>
      <c r="T63" s="443"/>
      <c r="U63" s="444"/>
    </row>
    <row r="64" spans="3:21" ht="31" customHeight="1" thickBot="1" x14ac:dyDescent="0.6">
      <c r="C64" s="424" t="s">
        <v>30</v>
      </c>
      <c r="D64" s="425"/>
      <c r="E64" s="426"/>
      <c r="F64" s="427" t="str">
        <f>IF(F61="","",IF(F61=MIN($F$61:$U$61),"〇",""))</f>
        <v/>
      </c>
      <c r="G64" s="428"/>
      <c r="H64" s="428"/>
      <c r="I64" s="428"/>
      <c r="J64" s="427" t="str">
        <f t="shared" ref="J64" si="7">IF(J61="","",IF(J61=MIN($F$61:$U$61),"〇",""))</f>
        <v/>
      </c>
      <c r="K64" s="428"/>
      <c r="L64" s="428"/>
      <c r="M64" s="428"/>
      <c r="N64" s="427" t="str">
        <f t="shared" ref="N64" si="8">IF(N61="","",IF(N61=MIN($F$61:$U$61),"〇",""))</f>
        <v/>
      </c>
      <c r="O64" s="428"/>
      <c r="P64" s="428"/>
      <c r="Q64" s="428"/>
      <c r="R64" s="427" t="str">
        <f t="shared" ref="R64" si="9">IF(R61="","",IF(R61=MIN($F$61:$U$61),"〇",""))</f>
        <v/>
      </c>
      <c r="S64" s="428"/>
      <c r="T64" s="428"/>
      <c r="U64" s="429"/>
    </row>
    <row r="65" spans="3:21" ht="31" customHeight="1" thickBot="1" x14ac:dyDescent="0.6">
      <c r="C65" s="91" t="s">
        <v>95</v>
      </c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</row>
    <row r="66" spans="3:21" ht="31" customHeight="1" x14ac:dyDescent="0.55000000000000004">
      <c r="C66" s="495" t="s">
        <v>129</v>
      </c>
      <c r="D66" s="496"/>
      <c r="E66" s="497"/>
      <c r="F66" s="471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3"/>
    </row>
    <row r="67" spans="3:21" ht="50" customHeight="1" x14ac:dyDescent="0.55000000000000004">
      <c r="C67" s="461" t="s">
        <v>161</v>
      </c>
      <c r="D67" s="452"/>
      <c r="E67" s="462"/>
      <c r="F67" s="463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  <c r="T67" s="464"/>
      <c r="U67" s="465"/>
    </row>
    <row r="68" spans="3:21" ht="31" customHeight="1" x14ac:dyDescent="0.55000000000000004">
      <c r="C68" s="451" t="s">
        <v>126</v>
      </c>
      <c r="D68" s="452"/>
      <c r="E68" s="462"/>
      <c r="F68" s="466"/>
      <c r="G68" s="466"/>
      <c r="H68" s="466"/>
      <c r="I68" s="466"/>
      <c r="J68" s="467"/>
      <c r="K68" s="455"/>
      <c r="L68" s="455"/>
      <c r="M68" s="456"/>
      <c r="N68" s="466"/>
      <c r="O68" s="466"/>
      <c r="P68" s="466"/>
      <c r="Q68" s="468"/>
      <c r="R68" s="469"/>
      <c r="S68" s="469"/>
      <c r="T68" s="469"/>
      <c r="U68" s="470"/>
    </row>
    <row r="69" spans="3:21" ht="31" customHeight="1" x14ac:dyDescent="0.55000000000000004">
      <c r="C69" s="451" t="s">
        <v>8</v>
      </c>
      <c r="D69" s="452"/>
      <c r="E69" s="453"/>
      <c r="F69" s="454"/>
      <c r="G69" s="455"/>
      <c r="H69" s="455"/>
      <c r="I69" s="456"/>
      <c r="J69" s="454"/>
      <c r="K69" s="455"/>
      <c r="L69" s="455"/>
      <c r="M69" s="456"/>
      <c r="N69" s="454"/>
      <c r="O69" s="455"/>
      <c r="P69" s="455"/>
      <c r="Q69" s="455"/>
      <c r="R69" s="454"/>
      <c r="S69" s="455"/>
      <c r="T69" s="455"/>
      <c r="U69" s="457"/>
    </row>
    <row r="70" spans="3:21" ht="31" customHeight="1" x14ac:dyDescent="0.55000000000000004">
      <c r="C70" s="513" t="s">
        <v>128</v>
      </c>
      <c r="D70" s="449"/>
      <c r="E70" s="450"/>
      <c r="F70" s="445"/>
      <c r="G70" s="446"/>
      <c r="H70" s="446"/>
      <c r="I70" s="447"/>
      <c r="J70" s="458"/>
      <c r="K70" s="459"/>
      <c r="L70" s="459"/>
      <c r="M70" s="460"/>
      <c r="N70" s="445"/>
      <c r="O70" s="446"/>
      <c r="P70" s="446"/>
      <c r="Q70" s="446"/>
      <c r="R70" s="445"/>
      <c r="S70" s="446"/>
      <c r="T70" s="446"/>
      <c r="U70" s="448"/>
    </row>
    <row r="71" spans="3:21" ht="31" customHeight="1" x14ac:dyDescent="0.55000000000000004">
      <c r="C71" s="514"/>
      <c r="D71" s="449"/>
      <c r="E71" s="450"/>
      <c r="F71" s="445"/>
      <c r="G71" s="446"/>
      <c r="H71" s="446"/>
      <c r="I71" s="447"/>
      <c r="J71" s="445"/>
      <c r="K71" s="446"/>
      <c r="L71" s="446"/>
      <c r="M71" s="447"/>
      <c r="N71" s="445"/>
      <c r="O71" s="446"/>
      <c r="P71" s="446"/>
      <c r="Q71" s="446"/>
      <c r="R71" s="445"/>
      <c r="S71" s="446"/>
      <c r="T71" s="446"/>
      <c r="U71" s="448"/>
    </row>
    <row r="72" spans="3:21" ht="31" customHeight="1" x14ac:dyDescent="0.55000000000000004">
      <c r="C72" s="514"/>
      <c r="D72" s="449"/>
      <c r="E72" s="450"/>
      <c r="F72" s="445"/>
      <c r="G72" s="446"/>
      <c r="H72" s="446"/>
      <c r="I72" s="447"/>
      <c r="J72" s="445"/>
      <c r="K72" s="446"/>
      <c r="L72" s="446"/>
      <c r="M72" s="447"/>
      <c r="N72" s="445"/>
      <c r="O72" s="446"/>
      <c r="P72" s="446"/>
      <c r="Q72" s="446"/>
      <c r="R72" s="445"/>
      <c r="S72" s="446"/>
      <c r="T72" s="446"/>
      <c r="U72" s="448"/>
    </row>
    <row r="73" spans="3:21" ht="31" customHeight="1" x14ac:dyDescent="0.55000000000000004">
      <c r="C73" s="514"/>
      <c r="D73" s="449"/>
      <c r="E73" s="450"/>
      <c r="F73" s="445"/>
      <c r="G73" s="446"/>
      <c r="H73" s="446"/>
      <c r="I73" s="447"/>
      <c r="J73" s="445"/>
      <c r="K73" s="446"/>
      <c r="L73" s="446"/>
      <c r="M73" s="447"/>
      <c r="N73" s="445"/>
      <c r="O73" s="446"/>
      <c r="P73" s="446"/>
      <c r="Q73" s="446"/>
      <c r="R73" s="445"/>
      <c r="S73" s="446"/>
      <c r="T73" s="446"/>
      <c r="U73" s="448"/>
    </row>
    <row r="74" spans="3:21" ht="31" customHeight="1" thickBot="1" x14ac:dyDescent="0.6">
      <c r="C74" s="515"/>
      <c r="D74" s="449"/>
      <c r="E74" s="450"/>
      <c r="F74" s="445"/>
      <c r="G74" s="446"/>
      <c r="H74" s="446"/>
      <c r="I74" s="447"/>
      <c r="J74" s="445"/>
      <c r="K74" s="446"/>
      <c r="L74" s="446"/>
      <c r="M74" s="447"/>
      <c r="N74" s="445"/>
      <c r="O74" s="446"/>
      <c r="P74" s="446"/>
      <c r="Q74" s="446"/>
      <c r="R74" s="445"/>
      <c r="S74" s="446"/>
      <c r="T74" s="446"/>
      <c r="U74" s="448"/>
    </row>
    <row r="75" spans="3:21" ht="31" customHeight="1" thickTop="1" thickBot="1" x14ac:dyDescent="0.6">
      <c r="C75" s="430" t="s">
        <v>27</v>
      </c>
      <c r="D75" s="431"/>
      <c r="E75" s="432"/>
      <c r="F75" s="433"/>
      <c r="G75" s="434"/>
      <c r="H75" s="434"/>
      <c r="I75" s="435"/>
      <c r="J75" s="433"/>
      <c r="K75" s="434"/>
      <c r="L75" s="434"/>
      <c r="M75" s="435"/>
      <c r="N75" s="433"/>
      <c r="O75" s="434"/>
      <c r="P75" s="434"/>
      <c r="Q75" s="434"/>
      <c r="R75" s="433"/>
      <c r="S75" s="434"/>
      <c r="T75" s="434"/>
      <c r="U75" s="436"/>
    </row>
    <row r="76" spans="3:21" ht="31" customHeight="1" thickTop="1" thickBot="1" x14ac:dyDescent="0.6">
      <c r="C76" s="430" t="s">
        <v>28</v>
      </c>
      <c r="D76" s="431"/>
      <c r="E76" s="432"/>
      <c r="F76" s="433"/>
      <c r="G76" s="434"/>
      <c r="H76" s="434"/>
      <c r="I76" s="435"/>
      <c r="J76" s="433"/>
      <c r="K76" s="434"/>
      <c r="L76" s="434"/>
      <c r="M76" s="435"/>
      <c r="N76" s="433"/>
      <c r="O76" s="434"/>
      <c r="P76" s="434"/>
      <c r="Q76" s="434"/>
      <c r="R76" s="433"/>
      <c r="S76" s="434"/>
      <c r="T76" s="434"/>
      <c r="U76" s="436"/>
    </row>
    <row r="77" spans="3:21" ht="31" customHeight="1" thickTop="1" thickBot="1" x14ac:dyDescent="0.6">
      <c r="C77" s="437" t="s">
        <v>29</v>
      </c>
      <c r="D77" s="438"/>
      <c r="E77" s="426"/>
      <c r="F77" s="439" t="str">
        <f>IF(F76="","",IF(SUM(F70:I74)=SUM(F75:I76),SUM(F75:I76),"総計が一致しません。"))</f>
        <v/>
      </c>
      <c r="G77" s="440"/>
      <c r="H77" s="440"/>
      <c r="I77" s="441"/>
      <c r="J77" s="439" t="str">
        <f>IF(J76="","",IF(SUM(J70:M74)=SUM(J75:M76),SUM(J75:M76),"総計が一致しません。"))</f>
        <v/>
      </c>
      <c r="K77" s="440"/>
      <c r="L77" s="440"/>
      <c r="M77" s="441"/>
      <c r="N77" s="442" t="str">
        <f>IF(N76="","",IF(SUM(N70:Q74)=SUM(N75:Q76),SUM(N75:Q76),"総計が一致しません。"))</f>
        <v/>
      </c>
      <c r="O77" s="443"/>
      <c r="P77" s="443"/>
      <c r="Q77" s="443"/>
      <c r="R77" s="442" t="str">
        <f>IF(R76="","",IF(SUM(R70:U74)=SUM(R75:U76),SUM(R75:U76),"総計が一致しません。"))</f>
        <v/>
      </c>
      <c r="S77" s="443"/>
      <c r="T77" s="443"/>
      <c r="U77" s="444"/>
    </row>
    <row r="78" spans="3:21" ht="31" customHeight="1" thickBot="1" x14ac:dyDescent="0.6">
      <c r="C78" s="424" t="s">
        <v>30</v>
      </c>
      <c r="D78" s="425"/>
      <c r="E78" s="426"/>
      <c r="F78" s="427" t="str">
        <f>IF(F75="","",IF(F75=MIN($F$75:$U$75),"〇",""))</f>
        <v/>
      </c>
      <c r="G78" s="428"/>
      <c r="H78" s="428"/>
      <c r="I78" s="428"/>
      <c r="J78" s="427" t="str">
        <f t="shared" ref="J78" si="10">IF(J75="","",IF(J75=MIN($F$75:$U$75),"〇",""))</f>
        <v/>
      </c>
      <c r="K78" s="428"/>
      <c r="L78" s="428"/>
      <c r="M78" s="428"/>
      <c r="N78" s="427" t="str">
        <f t="shared" ref="N78" si="11">IF(N75="","",IF(N75=MIN($F$75:$U$75),"〇",""))</f>
        <v/>
      </c>
      <c r="O78" s="428"/>
      <c r="P78" s="428"/>
      <c r="Q78" s="428"/>
      <c r="R78" s="427" t="str">
        <f t="shared" ref="R78" si="12">IF(R75="","",IF(R75=MIN($F$75:$U$75),"〇",""))</f>
        <v/>
      </c>
      <c r="S78" s="428"/>
      <c r="T78" s="428"/>
      <c r="U78" s="429"/>
    </row>
  </sheetData>
  <sheetProtection algorithmName="SHA-512" hashValue="m6bfu7/n/IVPS+dT0sDljVth4ZG0spKjEH7HyrEokshVhG5cufrLqCf/OJviFfsWaAlRARVw8FVzb2D5+NyCHg==" saltValue="FqsZPrP3Qjbr8Pm7dW6fug==" spinCount="100000" sheet="1" objects="1" scenarios="1" selectLockedCells="1"/>
  <mergeCells count="361">
    <mergeCell ref="C77:E77"/>
    <mergeCell ref="F77:I77"/>
    <mergeCell ref="J77:M77"/>
    <mergeCell ref="N77:Q77"/>
    <mergeCell ref="R77:U77"/>
    <mergeCell ref="C78:E78"/>
    <mergeCell ref="F78:I78"/>
    <mergeCell ref="J78:M78"/>
    <mergeCell ref="N78:Q78"/>
    <mergeCell ref="R78:U78"/>
    <mergeCell ref="N74:Q74"/>
    <mergeCell ref="R74:U74"/>
    <mergeCell ref="C75:E75"/>
    <mergeCell ref="F75:I75"/>
    <mergeCell ref="J75:M75"/>
    <mergeCell ref="N75:Q75"/>
    <mergeCell ref="R75:U75"/>
    <mergeCell ref="C76:E76"/>
    <mergeCell ref="F76:I76"/>
    <mergeCell ref="J76:M76"/>
    <mergeCell ref="N76:Q76"/>
    <mergeCell ref="R76:U76"/>
    <mergeCell ref="C70:C74"/>
    <mergeCell ref="D70:E70"/>
    <mergeCell ref="F70:I70"/>
    <mergeCell ref="J70:M70"/>
    <mergeCell ref="N70:Q70"/>
    <mergeCell ref="R70:U70"/>
    <mergeCell ref="D71:E71"/>
    <mergeCell ref="F71:I71"/>
    <mergeCell ref="J71:M71"/>
    <mergeCell ref="N71:Q71"/>
    <mergeCell ref="R71:U71"/>
    <mergeCell ref="D72:E72"/>
    <mergeCell ref="D74:E74"/>
    <mergeCell ref="F74:I74"/>
    <mergeCell ref="J74:M74"/>
    <mergeCell ref="C67:E67"/>
    <mergeCell ref="F67:U67"/>
    <mergeCell ref="C68:E68"/>
    <mergeCell ref="F68:I68"/>
    <mergeCell ref="J68:M68"/>
    <mergeCell ref="N68:Q68"/>
    <mergeCell ref="R68:U68"/>
    <mergeCell ref="C69:E69"/>
    <mergeCell ref="F69:I69"/>
    <mergeCell ref="J69:M69"/>
    <mergeCell ref="N69:Q69"/>
    <mergeCell ref="R69:U69"/>
    <mergeCell ref="F72:I72"/>
    <mergeCell ref="J72:M72"/>
    <mergeCell ref="N72:Q72"/>
    <mergeCell ref="R72:U72"/>
    <mergeCell ref="D73:E73"/>
    <mergeCell ref="F73:I73"/>
    <mergeCell ref="J73:M73"/>
    <mergeCell ref="N73:Q73"/>
    <mergeCell ref="R73:U73"/>
    <mergeCell ref="C52:E52"/>
    <mergeCell ref="C56:C60"/>
    <mergeCell ref="D56:E56"/>
    <mergeCell ref="D57:E57"/>
    <mergeCell ref="D58:E58"/>
    <mergeCell ref="D59:E59"/>
    <mergeCell ref="D60:E60"/>
    <mergeCell ref="C66:E66"/>
    <mergeCell ref="F66:U66"/>
    <mergeCell ref="C53:E53"/>
    <mergeCell ref="F53:U53"/>
    <mergeCell ref="C54:E54"/>
    <mergeCell ref="F54:I54"/>
    <mergeCell ref="J54:M54"/>
    <mergeCell ref="N54:Q54"/>
    <mergeCell ref="R54:U54"/>
    <mergeCell ref="C55:E55"/>
    <mergeCell ref="F55:I55"/>
    <mergeCell ref="J55:M55"/>
    <mergeCell ref="N55:Q55"/>
    <mergeCell ref="R55:U55"/>
    <mergeCell ref="F56:I56"/>
    <mergeCell ref="J56:M56"/>
    <mergeCell ref="N56:Q56"/>
    <mergeCell ref="F9:U9"/>
    <mergeCell ref="F24:U24"/>
    <mergeCell ref="F38:U38"/>
    <mergeCell ref="F52:U52"/>
    <mergeCell ref="C14:C18"/>
    <mergeCell ref="D14:E14"/>
    <mergeCell ref="D15:E15"/>
    <mergeCell ref="D16:E16"/>
    <mergeCell ref="D17:E17"/>
    <mergeCell ref="D18:E18"/>
    <mergeCell ref="C11:E11"/>
    <mergeCell ref="F11:U11"/>
    <mergeCell ref="C24:E24"/>
    <mergeCell ref="C28:C32"/>
    <mergeCell ref="D28:E28"/>
    <mergeCell ref="D29:E29"/>
    <mergeCell ref="D30:E30"/>
    <mergeCell ref="D31:E31"/>
    <mergeCell ref="D32:E32"/>
    <mergeCell ref="C38:E38"/>
    <mergeCell ref="C42:C46"/>
    <mergeCell ref="D42:E42"/>
    <mergeCell ref="D43:E43"/>
    <mergeCell ref="C13:E13"/>
    <mergeCell ref="AA20:AC20"/>
    <mergeCell ref="AD20:AG20"/>
    <mergeCell ref="AH20:AK20"/>
    <mergeCell ref="AL20:AO20"/>
    <mergeCell ref="AA21:AC21"/>
    <mergeCell ref="AD21:AG21"/>
    <mergeCell ref="AH21:AK21"/>
    <mergeCell ref="AL21:AO21"/>
    <mergeCell ref="AA22:AC22"/>
    <mergeCell ref="AD22:AG22"/>
    <mergeCell ref="AH22:AK22"/>
    <mergeCell ref="AL22:AO22"/>
    <mergeCell ref="AD17:AG17"/>
    <mergeCell ref="AH17:AK17"/>
    <mergeCell ref="AL17:AO17"/>
    <mergeCell ref="AD18:AG18"/>
    <mergeCell ref="AH18:AK18"/>
    <mergeCell ref="AL18:AO18"/>
    <mergeCell ref="AA19:AC19"/>
    <mergeCell ref="AD19:AG19"/>
    <mergeCell ref="AH19:AK19"/>
    <mergeCell ref="AL19:AO19"/>
    <mergeCell ref="AA14:AA18"/>
    <mergeCell ref="AB14:AC14"/>
    <mergeCell ref="AB15:AC15"/>
    <mergeCell ref="AB16:AC16"/>
    <mergeCell ref="AB17:AC17"/>
    <mergeCell ref="AB18:AC18"/>
    <mergeCell ref="AD14:AG14"/>
    <mergeCell ref="AH14:AK14"/>
    <mergeCell ref="AL14:AO14"/>
    <mergeCell ref="AD15:AG15"/>
    <mergeCell ref="AH15:AK15"/>
    <mergeCell ref="AL15:AO15"/>
    <mergeCell ref="AD16:AG16"/>
    <mergeCell ref="AH16:AK16"/>
    <mergeCell ref="AL16:AO16"/>
    <mergeCell ref="AA10:AC10"/>
    <mergeCell ref="AA12:AC12"/>
    <mergeCell ref="AD12:AG12"/>
    <mergeCell ref="AH12:AK12"/>
    <mergeCell ref="AL12:AO12"/>
    <mergeCell ref="AA13:AC13"/>
    <mergeCell ref="AD13:AG13"/>
    <mergeCell ref="AH13:AK13"/>
    <mergeCell ref="AL13:AO13"/>
    <mergeCell ref="AA11:AC11"/>
    <mergeCell ref="AD11:AS11"/>
    <mergeCell ref="F13:I13"/>
    <mergeCell ref="J13:M13"/>
    <mergeCell ref="N13:Q13"/>
    <mergeCell ref="F14:I14"/>
    <mergeCell ref="J14:M14"/>
    <mergeCell ref="N14:Q14"/>
    <mergeCell ref="C10:E10"/>
    <mergeCell ref="C12:E12"/>
    <mergeCell ref="F12:I12"/>
    <mergeCell ref="J12:M12"/>
    <mergeCell ref="N12:Q12"/>
    <mergeCell ref="F17:I17"/>
    <mergeCell ref="J17:M17"/>
    <mergeCell ref="N17:Q17"/>
    <mergeCell ref="F18:I18"/>
    <mergeCell ref="J18:M18"/>
    <mergeCell ref="N18:Q18"/>
    <mergeCell ref="F15:I15"/>
    <mergeCell ref="J15:M15"/>
    <mergeCell ref="N15:Q15"/>
    <mergeCell ref="F16:I16"/>
    <mergeCell ref="J16:M16"/>
    <mergeCell ref="N16:Q16"/>
    <mergeCell ref="C21:E21"/>
    <mergeCell ref="F21:I21"/>
    <mergeCell ref="J21:M21"/>
    <mergeCell ref="N21:Q21"/>
    <mergeCell ref="C22:E22"/>
    <mergeCell ref="F22:I22"/>
    <mergeCell ref="J22:M22"/>
    <mergeCell ref="N22:Q22"/>
    <mergeCell ref="C19:E19"/>
    <mergeCell ref="F19:I19"/>
    <mergeCell ref="J19:M19"/>
    <mergeCell ref="N19:Q19"/>
    <mergeCell ref="C20:E20"/>
    <mergeCell ref="F20:I20"/>
    <mergeCell ref="J20:M20"/>
    <mergeCell ref="N20:Q20"/>
    <mergeCell ref="R22:U22"/>
    <mergeCell ref="F10:U10"/>
    <mergeCell ref="AP12:AS12"/>
    <mergeCell ref="AP13:AS13"/>
    <mergeCell ref="AP14:AS14"/>
    <mergeCell ref="AP15:AS15"/>
    <mergeCell ref="AP16:AS16"/>
    <mergeCell ref="AP17:AS17"/>
    <mergeCell ref="AP18:AS18"/>
    <mergeCell ref="AP19:AS19"/>
    <mergeCell ref="AP20:AS20"/>
    <mergeCell ref="AP21:AS21"/>
    <mergeCell ref="AP22:AS22"/>
    <mergeCell ref="AD10:AS10"/>
    <mergeCell ref="R17:U17"/>
    <mergeCell ref="R18:U18"/>
    <mergeCell ref="R19:U19"/>
    <mergeCell ref="R20:U20"/>
    <mergeCell ref="R21:U21"/>
    <mergeCell ref="R12:U12"/>
    <mergeCell ref="R13:U13"/>
    <mergeCell ref="R14:U14"/>
    <mergeCell ref="R15:U15"/>
    <mergeCell ref="R16:U16"/>
    <mergeCell ref="C25:E25"/>
    <mergeCell ref="F25:U25"/>
    <mergeCell ref="C26:E26"/>
    <mergeCell ref="F26:I26"/>
    <mergeCell ref="J26:M26"/>
    <mergeCell ref="N26:Q26"/>
    <mergeCell ref="R26:U26"/>
    <mergeCell ref="C27:E27"/>
    <mergeCell ref="F27:I27"/>
    <mergeCell ref="J27:M27"/>
    <mergeCell ref="N27:Q27"/>
    <mergeCell ref="R27:U27"/>
    <mergeCell ref="F28:I28"/>
    <mergeCell ref="J28:M28"/>
    <mergeCell ref="N28:Q28"/>
    <mergeCell ref="R28:U28"/>
    <mergeCell ref="F29:I29"/>
    <mergeCell ref="J29:M29"/>
    <mergeCell ref="N29:Q29"/>
    <mergeCell ref="R29:U29"/>
    <mergeCell ref="F30:I30"/>
    <mergeCell ref="J30:M30"/>
    <mergeCell ref="N30:Q30"/>
    <mergeCell ref="R30:U30"/>
    <mergeCell ref="F31:I31"/>
    <mergeCell ref="J31:M31"/>
    <mergeCell ref="N31:Q31"/>
    <mergeCell ref="R31:U31"/>
    <mergeCell ref="F32:I32"/>
    <mergeCell ref="J32:M32"/>
    <mergeCell ref="N32:Q32"/>
    <mergeCell ref="R32:U32"/>
    <mergeCell ref="C33:E33"/>
    <mergeCell ref="F33:I33"/>
    <mergeCell ref="J33:M33"/>
    <mergeCell ref="N33:Q33"/>
    <mergeCell ref="R33:U33"/>
    <mergeCell ref="C34:E34"/>
    <mergeCell ref="F34:I34"/>
    <mergeCell ref="J34:M34"/>
    <mergeCell ref="N34:Q34"/>
    <mergeCell ref="R34:U34"/>
    <mergeCell ref="C35:E35"/>
    <mergeCell ref="F35:I35"/>
    <mergeCell ref="J35:M35"/>
    <mergeCell ref="N35:Q35"/>
    <mergeCell ref="R35:U35"/>
    <mergeCell ref="C36:E36"/>
    <mergeCell ref="F36:I36"/>
    <mergeCell ref="J36:M36"/>
    <mergeCell ref="N36:Q36"/>
    <mergeCell ref="R36:U36"/>
    <mergeCell ref="C39:E39"/>
    <mergeCell ref="F39:U39"/>
    <mergeCell ref="C40:E40"/>
    <mergeCell ref="F40:I40"/>
    <mergeCell ref="J40:M40"/>
    <mergeCell ref="N40:Q40"/>
    <mergeCell ref="R40:U40"/>
    <mergeCell ref="C41:E41"/>
    <mergeCell ref="F41:I41"/>
    <mergeCell ref="J41:M41"/>
    <mergeCell ref="N41:Q41"/>
    <mergeCell ref="R41:U41"/>
    <mergeCell ref="F42:I42"/>
    <mergeCell ref="J42:M42"/>
    <mergeCell ref="N42:Q42"/>
    <mergeCell ref="R42:U42"/>
    <mergeCell ref="F43:I43"/>
    <mergeCell ref="J43:M43"/>
    <mergeCell ref="N43:Q43"/>
    <mergeCell ref="R43:U43"/>
    <mergeCell ref="F44:I44"/>
    <mergeCell ref="J44:M44"/>
    <mergeCell ref="N44:Q44"/>
    <mergeCell ref="R44:U44"/>
    <mergeCell ref="D44:E44"/>
    <mergeCell ref="F45:I45"/>
    <mergeCell ref="J45:M45"/>
    <mergeCell ref="N45:Q45"/>
    <mergeCell ref="R45:U45"/>
    <mergeCell ref="F46:I46"/>
    <mergeCell ref="J46:M46"/>
    <mergeCell ref="N46:Q46"/>
    <mergeCell ref="R46:U46"/>
    <mergeCell ref="D45:E45"/>
    <mergeCell ref="D46:E46"/>
    <mergeCell ref="C47:E47"/>
    <mergeCell ref="F47:I47"/>
    <mergeCell ref="J47:M47"/>
    <mergeCell ref="N47:Q47"/>
    <mergeCell ref="R47:U47"/>
    <mergeCell ref="C48:E48"/>
    <mergeCell ref="F48:I48"/>
    <mergeCell ref="J48:M48"/>
    <mergeCell ref="N48:Q48"/>
    <mergeCell ref="R48:U48"/>
    <mergeCell ref="C49:E49"/>
    <mergeCell ref="F49:I49"/>
    <mergeCell ref="J49:M49"/>
    <mergeCell ref="N49:Q49"/>
    <mergeCell ref="R49:U49"/>
    <mergeCell ref="C50:E50"/>
    <mergeCell ref="F50:I50"/>
    <mergeCell ref="J50:M50"/>
    <mergeCell ref="N50:Q50"/>
    <mergeCell ref="R50:U50"/>
    <mergeCell ref="R56:U56"/>
    <mergeCell ref="F57:I57"/>
    <mergeCell ref="J57:M57"/>
    <mergeCell ref="N57:Q57"/>
    <mergeCell ref="R57:U57"/>
    <mergeCell ref="F58:I58"/>
    <mergeCell ref="J58:M58"/>
    <mergeCell ref="N58:Q58"/>
    <mergeCell ref="R58:U58"/>
    <mergeCell ref="F59:I59"/>
    <mergeCell ref="J59:M59"/>
    <mergeCell ref="N59:Q59"/>
    <mergeCell ref="R59:U59"/>
    <mergeCell ref="F60:I60"/>
    <mergeCell ref="J60:M60"/>
    <mergeCell ref="N60:Q60"/>
    <mergeCell ref="R60:U60"/>
    <mergeCell ref="C61:E61"/>
    <mergeCell ref="F61:I61"/>
    <mergeCell ref="J61:M61"/>
    <mergeCell ref="N61:Q61"/>
    <mergeCell ref="R61:U61"/>
    <mergeCell ref="C64:E64"/>
    <mergeCell ref="F64:I64"/>
    <mergeCell ref="J64:M64"/>
    <mergeCell ref="N64:Q64"/>
    <mergeCell ref="R64:U64"/>
    <mergeCell ref="C62:E62"/>
    <mergeCell ref="F62:I62"/>
    <mergeCell ref="J62:M62"/>
    <mergeCell ref="N62:Q62"/>
    <mergeCell ref="R62:U62"/>
    <mergeCell ref="C63:E63"/>
    <mergeCell ref="F63:I63"/>
    <mergeCell ref="J63:M63"/>
    <mergeCell ref="N63:Q63"/>
    <mergeCell ref="R63:U63"/>
  </mergeCells>
  <phoneticPr fontId="2"/>
  <conditionalFormatting sqref="C14">
    <cfRule type="expression" dxfId="17" priority="35">
      <formula>$C$14&lt;&gt;""</formula>
    </cfRule>
  </conditionalFormatting>
  <conditionalFormatting sqref="C28">
    <cfRule type="expression" dxfId="16" priority="14">
      <formula>$C$14&lt;&gt;""</formula>
    </cfRule>
  </conditionalFormatting>
  <conditionalFormatting sqref="C42">
    <cfRule type="expression" dxfId="15" priority="11">
      <formula>$C$14&lt;&gt;""</formula>
    </cfRule>
  </conditionalFormatting>
  <conditionalFormatting sqref="C56">
    <cfRule type="expression" dxfId="14" priority="8">
      <formula>$C$14&lt;&gt;""</formula>
    </cfRule>
  </conditionalFormatting>
  <conditionalFormatting sqref="C70">
    <cfRule type="expression" dxfId="13" priority="5">
      <formula>$C$14&lt;&gt;""</formula>
    </cfRule>
  </conditionalFormatting>
  <conditionalFormatting sqref="F12:U21">
    <cfRule type="expression" dxfId="12" priority="30">
      <formula>$F$12&lt;&gt;""</formula>
    </cfRule>
  </conditionalFormatting>
  <conditionalFormatting sqref="F22:U22">
    <cfRule type="expression" dxfId="11" priority="29">
      <formula>OR($F$22&lt;&gt;"",$J$22&lt;&gt;"",$N$22&lt;&gt;"")</formula>
    </cfRule>
  </conditionalFormatting>
  <conditionalFormatting sqref="F26:U35">
    <cfRule type="expression" dxfId="10" priority="13">
      <formula>$F$12&lt;&gt;""</formula>
    </cfRule>
  </conditionalFormatting>
  <conditionalFormatting sqref="F36:U36">
    <cfRule type="expression" dxfId="9" priority="1">
      <formula>OR($F$22&lt;&gt;"",$J$22&lt;&gt;"",$N$22&lt;&gt;"")</formula>
    </cfRule>
  </conditionalFormatting>
  <conditionalFormatting sqref="F40:U49">
    <cfRule type="expression" dxfId="8" priority="10">
      <formula>$F$12&lt;&gt;""</formula>
    </cfRule>
  </conditionalFormatting>
  <conditionalFormatting sqref="F50:U50">
    <cfRule type="expression" dxfId="7" priority="9">
      <formula>OR($F$22&lt;&gt;"",$J$22&lt;&gt;"",$N$22&lt;&gt;"")</formula>
    </cfRule>
  </conditionalFormatting>
  <conditionalFormatting sqref="F54:U63">
    <cfRule type="expression" dxfId="6" priority="7">
      <formula>$F$12&lt;&gt;""</formula>
    </cfRule>
  </conditionalFormatting>
  <conditionalFormatting sqref="F64:U64">
    <cfRule type="expression" dxfId="5" priority="6">
      <formula>OR($F$22&lt;&gt;"",$J$22&lt;&gt;"",$N$22&lt;&gt;"")</formula>
    </cfRule>
  </conditionalFormatting>
  <conditionalFormatting sqref="F68:U77">
    <cfRule type="expression" dxfId="4" priority="4">
      <formula>$F$12&lt;&gt;""</formula>
    </cfRule>
  </conditionalFormatting>
  <conditionalFormatting sqref="F78:U78">
    <cfRule type="expression" dxfId="3" priority="3">
      <formula>OR($F$22&lt;&gt;"",$J$22&lt;&gt;"",$N$22&lt;&gt;"")</formula>
    </cfRule>
  </conditionalFormatting>
  <conditionalFormatting sqref="AA14">
    <cfRule type="expression" dxfId="2" priority="2">
      <formula>$C$14&lt;&gt;""</formula>
    </cfRule>
  </conditionalFormatting>
  <conditionalFormatting sqref="AD12:AO21">
    <cfRule type="expression" dxfId="1" priority="33">
      <formula>$F$12&lt;&gt;""</formula>
    </cfRule>
  </conditionalFormatting>
  <conditionalFormatting sqref="AD22:AS22">
    <cfRule type="expression" dxfId="0" priority="27">
      <formula>OR($F$22&lt;&gt;"",$J$22&lt;&gt;"",$N$22&lt;&gt;"")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838361-AE10-4EC2-983A-CF466A5CEFE2}">
          <x14:formula1>
            <xm:f>選択肢!$A$2:$A$5</xm:f>
          </x14:formula1>
          <xm:sqref>F10:U10 F24:U24 F38:U38 F52:U52 F66:U66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選択肢</vt:lpstr>
      <vt:lpstr>印刷設定</vt:lpstr>
      <vt:lpstr>共通様式</vt:lpstr>
      <vt:lpstr>共通様式の２（試作開発や試験評価）</vt:lpstr>
      <vt:lpstr>共通様式の２（事業化に向けた生産・量産）</vt:lpstr>
      <vt:lpstr>共通様式の２（販売に向けたＰＲ）</vt:lpstr>
      <vt:lpstr>共通様式の２（ブランディング）</vt:lpstr>
      <vt:lpstr>共通様式の3</vt:lpstr>
      <vt:lpstr>共通様式!Print_Area</vt:lpstr>
      <vt:lpstr>'共通様式の２（ブランディング）'!Print_Area</vt:lpstr>
      <vt:lpstr>'共通様式の２（試作開発や試験評価）'!Print_Area</vt:lpstr>
      <vt:lpstr>'共通様式の２（事業化に向けた生産・量産）'!Print_Area</vt:lpstr>
      <vt:lpstr>'共通様式の２（販売に向けたＰＲ）'!Print_Area</vt:lpstr>
      <vt:lpstr>共通様式の3!Print_Area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PC23348JL020</cp:lastModifiedBy>
  <cp:lastPrinted>2023-05-26T04:47:14Z</cp:lastPrinted>
  <dcterms:created xsi:type="dcterms:W3CDTF">2022-09-02T07:44:03Z</dcterms:created>
  <dcterms:modified xsi:type="dcterms:W3CDTF">2025-06-26T06:09:55Z</dcterms:modified>
</cp:coreProperties>
</file>