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13_ncr:1_{4F4A2E29-B346-4406-A184-3022778B9292}" xr6:coauthVersionLast="47" xr6:coauthVersionMax="47" xr10:uidLastSave="{00000000-0000-0000-0000-000000000000}"/>
  <bookViews>
    <workbookView xWindow="28680" yWindow="-120" windowWidth="29040" windowHeight="15720" tabRatio="730" firstSheet="1" activeTab="1" xr2:uid="{00000000-000D-0000-FFFF-FFFF00000000}"/>
  </bookViews>
  <sheets>
    <sheet name="選択肢 (2)" sheetId="23" state="hidden" r:id="rId1"/>
    <sheet name="９号" sheetId="43" r:id="rId2"/>
    <sheet name="９号別紙（集計）" sheetId="84" r:id="rId3"/>
    <sheet name="９号別紙1-1（製造設備（都内））" sheetId="85" r:id="rId4"/>
    <sheet name="９号別紙1-2（製造設備（都外））" sheetId="86" r:id="rId5"/>
    <sheet name="９号別紙2-1（貯蔵設備（都内））" sheetId="87" r:id="rId6"/>
    <sheet name="９号別紙2-2（貯蔵設備（都外））" sheetId="88" r:id="rId7"/>
    <sheet name="９号別紙3-1（運搬設備（都内））" sheetId="89" r:id="rId8"/>
    <sheet name="９号別紙3-2（運搬設備（都外））" sheetId="90" r:id="rId9"/>
    <sheet name="９号別紙４（純水素型燃料電池）" sheetId="91" r:id="rId10"/>
    <sheet name="９号別紙5-1（水素燃料ボイラー（専焼））" sheetId="100" r:id="rId11"/>
    <sheet name="９号別紙5-2（水素燃料ボイラー（混焼））" sheetId="101" r:id="rId12"/>
    <sheet name="９号別紙6-1（温水発生機（専焼））" sheetId="102" r:id="rId13"/>
    <sheet name="９号別紙6-2（温水発生機（混焼））" sheetId="103" r:id="rId14"/>
    <sheet name="９号別紙7-1 （水素バーナー（専焼））" sheetId="104" r:id="rId15"/>
    <sheet name="９号別紙7-2（水素バーナー（混焼））" sheetId="105" r:id="rId16"/>
    <sheet name="９号別紙8-1（水素エンジン発電機（専焼））" sheetId="106" r:id="rId17"/>
    <sheet name="９号別紙8-2（水素エンジン発電機（混焼））" sheetId="107" r:id="rId18"/>
  </sheets>
  <definedNames>
    <definedName name="_xlnm.Print_Area" localSheetId="1">'９号'!$B$2:$V$36</definedName>
    <definedName name="_xlnm.Print_Area" localSheetId="2">'９号別紙（集計）'!$A$2:$J$21</definedName>
    <definedName name="_xlnm.Print_Area" localSheetId="3">'９号別紙1-1（製造設備（都内））'!$A$2:$H$50</definedName>
    <definedName name="_xlnm.Print_Area" localSheetId="4">'９号別紙1-2（製造設備（都外））'!$A$2:$H$51</definedName>
    <definedName name="_xlnm.Print_Area" localSheetId="5">'９号別紙2-1（貯蔵設備（都内））'!$A$2:$H$51</definedName>
    <definedName name="_xlnm.Print_Area" localSheetId="6">'９号別紙2-2（貯蔵設備（都外））'!$A$2:$H$51</definedName>
    <definedName name="_xlnm.Print_Area" localSheetId="7">'９号別紙3-1（運搬設備（都内））'!$A$2:$H$51</definedName>
    <definedName name="_xlnm.Print_Area" localSheetId="8">'９号別紙3-2（運搬設備（都外））'!$A$2:$H$51</definedName>
    <definedName name="_xlnm.Print_Area" localSheetId="9">'９号別紙４（純水素型燃料電池）'!$A$2:$H$50</definedName>
    <definedName name="_xlnm.Print_Area" localSheetId="10">'９号別紙5-1（水素燃料ボイラー（専焼））'!$A$2:$H$50</definedName>
    <definedName name="_xlnm.Print_Area" localSheetId="11">'９号別紙5-2（水素燃料ボイラー（混焼））'!$A$2:$H$50</definedName>
    <definedName name="_xlnm.Print_Area" localSheetId="12">'９号別紙6-1（温水発生機（専焼））'!$A$2:$H$50</definedName>
    <definedName name="_xlnm.Print_Area" localSheetId="13">'９号別紙6-2（温水発生機（混焼））'!$A$2:$H$50</definedName>
    <definedName name="_xlnm.Print_Area" localSheetId="14">'９号別紙7-1 （水素バーナー（専焼））'!$A$2:$H$50</definedName>
    <definedName name="_xlnm.Print_Area" localSheetId="15">'９号別紙7-2（水素バーナー（混焼））'!$A$2:$H$50</definedName>
    <definedName name="_xlnm.Print_Area" localSheetId="16">'９号別紙8-1（水素エンジン発電機（専焼））'!$A$2:$H$50</definedName>
    <definedName name="_xlnm.Print_Area" localSheetId="17">'９号別紙8-2（水素エンジン発電機（混焼））'!$A$2:$H$50</definedName>
    <definedName name="該当無し">#REF!</definedName>
    <definedName name="業種リスト">#REF!</definedName>
    <definedName name="種類">#REF!</definedName>
    <definedName name="別1その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06" l="1"/>
  <c r="L32" i="106"/>
  <c r="L23" i="106"/>
  <c r="L22" i="106"/>
  <c r="G46" i="90"/>
  <c r="G46" i="89"/>
  <c r="G46" i="88"/>
  <c r="G46" i="86"/>
  <c r="H19" i="84" l="1"/>
  <c r="D19" i="84"/>
  <c r="H18" i="84"/>
  <c r="E18" i="84"/>
  <c r="D18" i="84"/>
  <c r="H17" i="84"/>
  <c r="D17" i="84"/>
  <c r="H16" i="84"/>
  <c r="D16" i="84"/>
  <c r="H15" i="84"/>
  <c r="D15" i="84"/>
  <c r="H14" i="84"/>
  <c r="D14" i="84"/>
  <c r="I13" i="84"/>
  <c r="H13" i="84"/>
  <c r="D13" i="84"/>
  <c r="H12" i="84"/>
  <c r="D12" i="84"/>
  <c r="G9" i="107"/>
  <c r="G10" i="107" s="1"/>
  <c r="G11" i="107" s="1"/>
  <c r="G12" i="107" s="1"/>
  <c r="G15" i="107"/>
  <c r="G16" i="107"/>
  <c r="G17" i="107"/>
  <c r="G18" i="107"/>
  <c r="G19" i="107"/>
  <c r="G20" i="107"/>
  <c r="G21" i="107"/>
  <c r="G22" i="107"/>
  <c r="G23" i="107"/>
  <c r="L23" i="107"/>
  <c r="G24" i="107"/>
  <c r="G25" i="107"/>
  <c r="G26" i="107"/>
  <c r="G27" i="107"/>
  <c r="G28" i="107"/>
  <c r="G29" i="107"/>
  <c r="G30" i="107"/>
  <c r="G31" i="107"/>
  <c r="G32" i="107"/>
  <c r="G33" i="107"/>
  <c r="G34" i="107"/>
  <c r="G35" i="107"/>
  <c r="G36" i="107"/>
  <c r="G37" i="107"/>
  <c r="G38" i="107"/>
  <c r="G39" i="107"/>
  <c r="G40" i="107"/>
  <c r="G41" i="107"/>
  <c r="G42" i="107"/>
  <c r="G43" i="107"/>
  <c r="G44" i="107"/>
  <c r="D47" i="107"/>
  <c r="D49" i="107"/>
  <c r="G9" i="106"/>
  <c r="G10" i="106"/>
  <c r="G11" i="106" s="1"/>
  <c r="G12" i="106" s="1"/>
  <c r="G15" i="106"/>
  <c r="G16" i="106"/>
  <c r="G17" i="106"/>
  <c r="G18" i="106"/>
  <c r="G19" i="106"/>
  <c r="G20" i="106"/>
  <c r="G21" i="106"/>
  <c r="G22" i="106"/>
  <c r="G23" i="106"/>
  <c r="G24" i="106"/>
  <c r="G25" i="106"/>
  <c r="G26" i="106"/>
  <c r="G27" i="106"/>
  <c r="G28" i="106"/>
  <c r="G29" i="106"/>
  <c r="G30" i="106"/>
  <c r="G31" i="106"/>
  <c r="G32" i="106"/>
  <c r="G33" i="106"/>
  <c r="G34" i="106"/>
  <c r="G35" i="106"/>
  <c r="G36" i="106"/>
  <c r="G37" i="106"/>
  <c r="G38" i="106"/>
  <c r="G39" i="106"/>
  <c r="G40" i="106"/>
  <c r="G41" i="106"/>
  <c r="G42" i="106"/>
  <c r="G43" i="106"/>
  <c r="G44" i="106"/>
  <c r="G45" i="106"/>
  <c r="G49" i="106" s="1"/>
  <c r="I18" i="84" s="1"/>
  <c r="D47" i="106"/>
  <c r="G47" i="106" s="1"/>
  <c r="G18" i="84" s="1"/>
  <c r="D49" i="106"/>
  <c r="G9" i="105"/>
  <c r="G10" i="105" s="1"/>
  <c r="G11" i="105" s="1"/>
  <c r="G12" i="105" s="1"/>
  <c r="G15" i="105"/>
  <c r="G16" i="105"/>
  <c r="G17" i="105"/>
  <c r="G18" i="105"/>
  <c r="G19" i="105"/>
  <c r="G20" i="105"/>
  <c r="G21" i="105"/>
  <c r="G22" i="105"/>
  <c r="G23" i="105"/>
  <c r="L23" i="105"/>
  <c r="G24" i="105"/>
  <c r="G25" i="105"/>
  <c r="G26" i="105"/>
  <c r="G27" i="105"/>
  <c r="G28" i="105"/>
  <c r="G29" i="105"/>
  <c r="G30" i="105"/>
  <c r="G31" i="105"/>
  <c r="G32" i="105"/>
  <c r="G33" i="105"/>
  <c r="G34" i="105"/>
  <c r="G35" i="105"/>
  <c r="G36" i="105"/>
  <c r="G37" i="105"/>
  <c r="G38" i="105"/>
  <c r="G39" i="105"/>
  <c r="G40" i="105"/>
  <c r="G41" i="105"/>
  <c r="G42" i="105"/>
  <c r="G43" i="105"/>
  <c r="G44" i="105"/>
  <c r="D47" i="105"/>
  <c r="D49" i="105"/>
  <c r="G9" i="104"/>
  <c r="G10" i="104"/>
  <c r="G11" i="104"/>
  <c r="G12" i="104"/>
  <c r="G15" i="104"/>
  <c r="G16" i="104"/>
  <c r="K22" i="104" s="1"/>
  <c r="L22" i="104" s="1"/>
  <c r="G45" i="104" s="1"/>
  <c r="E16" i="84" s="1"/>
  <c r="G17" i="104"/>
  <c r="G18" i="104"/>
  <c r="G19" i="104"/>
  <c r="G20" i="104"/>
  <c r="G21" i="104"/>
  <c r="G22" i="104"/>
  <c r="G23" i="104"/>
  <c r="L23" i="104"/>
  <c r="G24" i="104"/>
  <c r="G25" i="104"/>
  <c r="G26" i="104"/>
  <c r="G27" i="104"/>
  <c r="G28" i="104"/>
  <c r="G29" i="104"/>
  <c r="G30" i="104"/>
  <c r="G31" i="104"/>
  <c r="G32" i="104"/>
  <c r="G33" i="104"/>
  <c r="G34" i="104"/>
  <c r="G35" i="104"/>
  <c r="G36" i="104"/>
  <c r="G37" i="104"/>
  <c r="G38" i="104"/>
  <c r="G39" i="104"/>
  <c r="G40" i="104"/>
  <c r="G41" i="104"/>
  <c r="G42" i="104"/>
  <c r="G43" i="104"/>
  <c r="G44" i="104"/>
  <c r="D47" i="104"/>
  <c r="D49" i="104"/>
  <c r="G9" i="103"/>
  <c r="G10" i="103" s="1"/>
  <c r="G11" i="103" s="1"/>
  <c r="G12" i="103" s="1"/>
  <c r="G15" i="103"/>
  <c r="G16" i="103"/>
  <c r="G17" i="103"/>
  <c r="G18" i="103"/>
  <c r="G19" i="103"/>
  <c r="G20" i="103"/>
  <c r="G21" i="103"/>
  <c r="G22" i="103"/>
  <c r="G23" i="103"/>
  <c r="L23" i="103"/>
  <c r="G24" i="103"/>
  <c r="G25" i="103"/>
  <c r="G26" i="103"/>
  <c r="G27" i="103"/>
  <c r="G28" i="103"/>
  <c r="G29" i="103"/>
  <c r="G30" i="103"/>
  <c r="G31" i="103"/>
  <c r="G32" i="103"/>
  <c r="G33" i="103"/>
  <c r="G34" i="103"/>
  <c r="G35" i="103"/>
  <c r="G36" i="103"/>
  <c r="G37" i="103"/>
  <c r="G38" i="103"/>
  <c r="G39" i="103"/>
  <c r="G40" i="103"/>
  <c r="G41" i="103"/>
  <c r="G42" i="103"/>
  <c r="G43" i="103"/>
  <c r="G44" i="103"/>
  <c r="D47" i="103"/>
  <c r="D49" i="103"/>
  <c r="G9" i="102"/>
  <c r="G10" i="102"/>
  <c r="G11" i="102" s="1"/>
  <c r="G12" i="102" s="1"/>
  <c r="G15" i="102"/>
  <c r="G16" i="102"/>
  <c r="G17" i="102"/>
  <c r="G18" i="102"/>
  <c r="G19" i="102"/>
  <c r="G20" i="102"/>
  <c r="G21" i="102"/>
  <c r="G22" i="102"/>
  <c r="G23" i="102"/>
  <c r="L23" i="102"/>
  <c r="G24" i="102"/>
  <c r="G25" i="102"/>
  <c r="G26" i="102"/>
  <c r="G27" i="102"/>
  <c r="G28" i="102"/>
  <c r="G29" i="102"/>
  <c r="G30" i="102"/>
  <c r="G31" i="102"/>
  <c r="G32" i="102"/>
  <c r="G33" i="102"/>
  <c r="G34" i="102"/>
  <c r="G35" i="102"/>
  <c r="G36" i="102"/>
  <c r="G37" i="102"/>
  <c r="G38" i="102"/>
  <c r="G39" i="102"/>
  <c r="G40" i="102"/>
  <c r="G41" i="102"/>
  <c r="G42" i="102"/>
  <c r="G43" i="102"/>
  <c r="G44" i="102"/>
  <c r="D47" i="102"/>
  <c r="D49" i="102"/>
  <c r="G9" i="101"/>
  <c r="G10" i="101"/>
  <c r="G11" i="101" s="1"/>
  <c r="G12" i="101" s="1"/>
  <c r="G15" i="101"/>
  <c r="G16" i="101"/>
  <c r="G17" i="101"/>
  <c r="G18" i="101"/>
  <c r="G19" i="101"/>
  <c r="G20" i="101"/>
  <c r="G21" i="101"/>
  <c r="G22" i="101"/>
  <c r="G23" i="101"/>
  <c r="L23" i="101"/>
  <c r="G24" i="101"/>
  <c r="G25" i="101"/>
  <c r="G26" i="101"/>
  <c r="G27" i="101"/>
  <c r="G28" i="101"/>
  <c r="G29" i="101"/>
  <c r="G30" i="101"/>
  <c r="G31" i="101"/>
  <c r="G32" i="101"/>
  <c r="G33" i="101"/>
  <c r="G34" i="101"/>
  <c r="G35" i="101"/>
  <c r="G36" i="101"/>
  <c r="G37" i="101"/>
  <c r="G38" i="101"/>
  <c r="G39" i="101"/>
  <c r="G40" i="101"/>
  <c r="G41" i="101"/>
  <c r="G42" i="101"/>
  <c r="G43" i="101"/>
  <c r="G44" i="101"/>
  <c r="D47" i="101"/>
  <c r="D49" i="101"/>
  <c r="G9" i="100"/>
  <c r="G10" i="100" s="1"/>
  <c r="G11" i="100" s="1"/>
  <c r="G12" i="100" s="1"/>
  <c r="G15" i="100"/>
  <c r="G16" i="100"/>
  <c r="G17" i="100"/>
  <c r="G18" i="100"/>
  <c r="G19" i="100"/>
  <c r="G20" i="100"/>
  <c r="G21" i="100"/>
  <c r="G22" i="100"/>
  <c r="G23" i="100"/>
  <c r="L23" i="100"/>
  <c r="G24" i="100"/>
  <c r="G25" i="100"/>
  <c r="G26" i="100"/>
  <c r="G27" i="100"/>
  <c r="G28" i="100"/>
  <c r="G29" i="100"/>
  <c r="G30" i="100"/>
  <c r="G31" i="100"/>
  <c r="G32" i="100"/>
  <c r="G33" i="100"/>
  <c r="G34" i="100"/>
  <c r="G35" i="100"/>
  <c r="G36" i="100"/>
  <c r="G37" i="100"/>
  <c r="G38" i="100"/>
  <c r="G39" i="100"/>
  <c r="G40" i="100"/>
  <c r="G41" i="100"/>
  <c r="G42" i="100"/>
  <c r="G43" i="100"/>
  <c r="G44" i="100"/>
  <c r="D47" i="100"/>
  <c r="D49" i="100"/>
  <c r="K22" i="107" l="1"/>
  <c r="L22" i="107" s="1"/>
  <c r="G45" i="107" s="1"/>
  <c r="E19" i="84" s="1"/>
  <c r="K22" i="106"/>
  <c r="K22" i="105"/>
  <c r="L22" i="105" s="1"/>
  <c r="G45" i="105" s="1"/>
  <c r="E17" i="84" s="1"/>
  <c r="K22" i="103"/>
  <c r="L22" i="103" s="1"/>
  <c r="G45" i="103" s="1"/>
  <c r="E15" i="84" s="1"/>
  <c r="K22" i="102"/>
  <c r="L22" i="102" s="1"/>
  <c r="G45" i="102" s="1"/>
  <c r="E14" i="84" s="1"/>
  <c r="K22" i="101"/>
  <c r="L22" i="101" s="1"/>
  <c r="G45" i="101" s="1"/>
  <c r="E13" i="84" s="1"/>
  <c r="K22" i="100"/>
  <c r="L22" i="100" s="1"/>
  <c r="G45" i="100" s="1"/>
  <c r="E12" i="84" s="1"/>
  <c r="G47" i="107"/>
  <c r="G19" i="84" s="1"/>
  <c r="G49" i="107"/>
  <c r="I19" i="84" s="1"/>
  <c r="D46" i="107"/>
  <c r="G46" i="107" s="1"/>
  <c r="F19" i="84" s="1"/>
  <c r="D46" i="106"/>
  <c r="G46" i="106" s="1"/>
  <c r="F18" i="84" s="1"/>
  <c r="D46" i="105"/>
  <c r="G46" i="105" s="1"/>
  <c r="F17" i="84" s="1"/>
  <c r="G47" i="104"/>
  <c r="G16" i="84" s="1"/>
  <c r="G49" i="104"/>
  <c r="I16" i="84" s="1"/>
  <c r="D46" i="104"/>
  <c r="G46" i="104" s="1"/>
  <c r="F16" i="84" s="1"/>
  <c r="D46" i="103"/>
  <c r="G46" i="103" s="1"/>
  <c r="F15" i="84" s="1"/>
  <c r="D46" i="102"/>
  <c r="G46" i="102" s="1"/>
  <c r="F14" i="84" s="1"/>
  <c r="D46" i="101"/>
  <c r="G46" i="101" s="1"/>
  <c r="F13" i="84" s="1"/>
  <c r="D46" i="100"/>
  <c r="G46" i="100" s="1"/>
  <c r="F12" i="84" s="1"/>
  <c r="G49" i="105" l="1"/>
  <c r="I17" i="84" s="1"/>
  <c r="G47" i="105"/>
  <c r="G17" i="84" s="1"/>
  <c r="G49" i="103"/>
  <c r="I15" i="84" s="1"/>
  <c r="G47" i="103"/>
  <c r="G15" i="84" s="1"/>
  <c r="G49" i="102"/>
  <c r="I14" i="84" s="1"/>
  <c r="G47" i="102"/>
  <c r="G14" i="84" s="1"/>
  <c r="G49" i="101"/>
  <c r="G47" i="101"/>
  <c r="G13" i="84" s="1"/>
  <c r="G49" i="100"/>
  <c r="I12" i="84" s="1"/>
  <c r="G47" i="100"/>
  <c r="G12" i="84" s="1"/>
  <c r="L32" i="107"/>
  <c r="L33" i="107"/>
  <c r="L32" i="105"/>
  <c r="L33" i="105"/>
  <c r="L32" i="104"/>
  <c r="L33" i="104"/>
  <c r="L32" i="103"/>
  <c r="L33" i="103"/>
  <c r="L32" i="102"/>
  <c r="L33" i="102"/>
  <c r="L32" i="101"/>
  <c r="L33" i="101"/>
  <c r="L32" i="100"/>
  <c r="L33" i="100"/>
  <c r="H11" i="84" l="1"/>
  <c r="H10" i="84"/>
  <c r="H9" i="84"/>
  <c r="H8" i="84"/>
  <c r="H7" i="84"/>
  <c r="H6" i="84"/>
  <c r="H5" i="84"/>
  <c r="D11" i="84" l="1"/>
  <c r="D10" i="84"/>
  <c r="D9" i="84"/>
  <c r="D8" i="84"/>
  <c r="D7" i="84"/>
  <c r="D6" i="84"/>
  <c r="D5" i="84"/>
  <c r="G15" i="91" l="1"/>
  <c r="G16" i="91"/>
  <c r="G17" i="91"/>
  <c r="G18" i="91"/>
  <c r="G19" i="91"/>
  <c r="G20" i="91"/>
  <c r="G21" i="91"/>
  <c r="G22" i="91"/>
  <c r="G23" i="91"/>
  <c r="L23" i="91"/>
  <c r="G24" i="91"/>
  <c r="G25" i="91"/>
  <c r="G26" i="91"/>
  <c r="G27" i="91"/>
  <c r="G28" i="91"/>
  <c r="G29" i="91"/>
  <c r="G30" i="91"/>
  <c r="G31" i="91"/>
  <c r="G32" i="91"/>
  <c r="G33" i="91"/>
  <c r="G34" i="91"/>
  <c r="G35" i="91"/>
  <c r="G36" i="91"/>
  <c r="G37" i="91"/>
  <c r="G38" i="91"/>
  <c r="G39" i="91"/>
  <c r="G40" i="91"/>
  <c r="G41" i="91"/>
  <c r="G42" i="91"/>
  <c r="G43" i="91"/>
  <c r="G44" i="91"/>
  <c r="D47" i="91"/>
  <c r="D49" i="91"/>
  <c r="G15" i="90"/>
  <c r="G16" i="90"/>
  <c r="G17" i="90"/>
  <c r="G18" i="90"/>
  <c r="G19" i="90"/>
  <c r="G20" i="90"/>
  <c r="G21" i="90"/>
  <c r="K21" i="90"/>
  <c r="G22" i="90"/>
  <c r="K22" i="90"/>
  <c r="L22" i="90" s="1"/>
  <c r="G45" i="90" s="1"/>
  <c r="E10" i="84" s="1"/>
  <c r="G23" i="90"/>
  <c r="G24" i="90"/>
  <c r="G25" i="90"/>
  <c r="G26" i="90"/>
  <c r="G27" i="90"/>
  <c r="G28" i="90"/>
  <c r="G29" i="90"/>
  <c r="G30" i="90"/>
  <c r="G31" i="90"/>
  <c r="G32" i="90"/>
  <c r="G33" i="90"/>
  <c r="G34" i="90"/>
  <c r="G35" i="90"/>
  <c r="G36" i="90"/>
  <c r="G37" i="90"/>
  <c r="G38" i="90"/>
  <c r="G39" i="90"/>
  <c r="G40" i="90"/>
  <c r="G41" i="90"/>
  <c r="G42" i="90"/>
  <c r="G43" i="90"/>
  <c r="G44" i="90"/>
  <c r="D48" i="90"/>
  <c r="D50" i="90"/>
  <c r="G15" i="89"/>
  <c r="G16" i="89"/>
  <c r="G17" i="89"/>
  <c r="G18" i="89"/>
  <c r="G19" i="89"/>
  <c r="G20" i="89"/>
  <c r="G21" i="89"/>
  <c r="K21" i="89"/>
  <c r="G22" i="89"/>
  <c r="K22" i="89"/>
  <c r="L22" i="89" s="1"/>
  <c r="G45" i="89" s="1"/>
  <c r="E9" i="84" s="1"/>
  <c r="G23" i="89"/>
  <c r="G24" i="89"/>
  <c r="G25" i="89"/>
  <c r="G26" i="89"/>
  <c r="G27" i="89"/>
  <c r="G28" i="89"/>
  <c r="G29" i="89"/>
  <c r="G30" i="89"/>
  <c r="G31" i="89"/>
  <c r="G32" i="89"/>
  <c r="G33" i="89"/>
  <c r="G34" i="89"/>
  <c r="G35" i="89"/>
  <c r="G36" i="89"/>
  <c r="G37" i="89"/>
  <c r="G38" i="89"/>
  <c r="G39" i="89"/>
  <c r="G40" i="89"/>
  <c r="G41" i="89"/>
  <c r="G42" i="89"/>
  <c r="G43" i="89"/>
  <c r="G44" i="89"/>
  <c r="D47" i="89"/>
  <c r="D48" i="89"/>
  <c r="D50" i="89"/>
  <c r="G15" i="88"/>
  <c r="G16" i="88"/>
  <c r="G17" i="88"/>
  <c r="G18" i="88"/>
  <c r="G19" i="88"/>
  <c r="G20" i="88"/>
  <c r="G21" i="88"/>
  <c r="K21" i="88"/>
  <c r="G22" i="88"/>
  <c r="K22" i="88"/>
  <c r="L22" i="88" s="1"/>
  <c r="G45" i="88" s="1"/>
  <c r="E8" i="84" s="1"/>
  <c r="G23" i="88"/>
  <c r="G24" i="88"/>
  <c r="G25" i="88"/>
  <c r="G26" i="88"/>
  <c r="G27" i="88"/>
  <c r="G28" i="88"/>
  <c r="G29" i="88"/>
  <c r="G30" i="88"/>
  <c r="G31" i="88"/>
  <c r="G32" i="88"/>
  <c r="G33" i="88"/>
  <c r="G34" i="88"/>
  <c r="G35" i="88"/>
  <c r="G36" i="88"/>
  <c r="G37" i="88"/>
  <c r="G38" i="88"/>
  <c r="G39" i="88"/>
  <c r="G40" i="88"/>
  <c r="G41" i="88"/>
  <c r="G42" i="88"/>
  <c r="G43" i="88"/>
  <c r="G44" i="88"/>
  <c r="D48" i="88"/>
  <c r="G15" i="87"/>
  <c r="G16" i="87"/>
  <c r="G17" i="87"/>
  <c r="G18" i="87"/>
  <c r="G19" i="87"/>
  <c r="G20" i="87"/>
  <c r="G21" i="87"/>
  <c r="K21" i="87"/>
  <c r="G22" i="87"/>
  <c r="K22" i="87"/>
  <c r="L22" i="87" s="1"/>
  <c r="G45" i="87" s="1"/>
  <c r="E7" i="84" s="1"/>
  <c r="G23" i="87"/>
  <c r="G24" i="87"/>
  <c r="G25" i="87"/>
  <c r="G26" i="87"/>
  <c r="G27" i="87"/>
  <c r="G28" i="87"/>
  <c r="G29" i="87"/>
  <c r="G30" i="87"/>
  <c r="G31" i="87"/>
  <c r="G32" i="87"/>
  <c r="G33" i="87"/>
  <c r="G34" i="87"/>
  <c r="G35" i="87"/>
  <c r="G36" i="87"/>
  <c r="G37" i="87"/>
  <c r="G38" i="87"/>
  <c r="G39" i="87"/>
  <c r="G40" i="87"/>
  <c r="G41" i="87"/>
  <c r="G42" i="87"/>
  <c r="G43" i="87"/>
  <c r="G44" i="87"/>
  <c r="G46" i="87"/>
  <c r="D48" i="87"/>
  <c r="G15" i="86"/>
  <c r="G16" i="86"/>
  <c r="G17" i="86"/>
  <c r="G18" i="86"/>
  <c r="G19" i="86"/>
  <c r="G20" i="86"/>
  <c r="G21" i="86"/>
  <c r="J21" i="86"/>
  <c r="J22" i="86" s="1"/>
  <c r="K22" i="86" s="1"/>
  <c r="G45" i="86" s="1"/>
  <c r="E6" i="84" s="1"/>
  <c r="G22" i="86"/>
  <c r="G23" i="86"/>
  <c r="G24" i="86"/>
  <c r="G25" i="86"/>
  <c r="G26" i="86"/>
  <c r="G27" i="86"/>
  <c r="G28" i="86"/>
  <c r="G29" i="86"/>
  <c r="G30" i="86"/>
  <c r="G31" i="86"/>
  <c r="G32" i="86"/>
  <c r="G33" i="86"/>
  <c r="G34" i="86"/>
  <c r="G35" i="86"/>
  <c r="G36" i="86"/>
  <c r="G37" i="86"/>
  <c r="G38" i="86"/>
  <c r="G39" i="86"/>
  <c r="G40" i="86"/>
  <c r="G41" i="86"/>
  <c r="G42" i="86"/>
  <c r="G43" i="86"/>
  <c r="G44" i="86"/>
  <c r="D47" i="86"/>
  <c r="D48" i="86"/>
  <c r="D50" i="86"/>
  <c r="G15" i="85"/>
  <c r="G16" i="85"/>
  <c r="G17" i="85"/>
  <c r="G18" i="85"/>
  <c r="G19" i="85"/>
  <c r="G20" i="85"/>
  <c r="G21" i="85"/>
  <c r="J21" i="85"/>
  <c r="J22" i="85" s="1"/>
  <c r="K22" i="85" s="1"/>
  <c r="G45" i="85" s="1"/>
  <c r="E5" i="84" s="1"/>
  <c r="G22" i="85"/>
  <c r="G23" i="85"/>
  <c r="G24" i="85"/>
  <c r="G25" i="85"/>
  <c r="G26" i="85"/>
  <c r="G27" i="85"/>
  <c r="G28" i="85"/>
  <c r="G29" i="85"/>
  <c r="G30" i="85"/>
  <c r="G31" i="85"/>
  <c r="G32" i="85"/>
  <c r="G33" i="85"/>
  <c r="G34" i="85"/>
  <c r="G35" i="85"/>
  <c r="G36" i="85"/>
  <c r="G37" i="85"/>
  <c r="G38" i="85"/>
  <c r="G39" i="85"/>
  <c r="G40" i="85"/>
  <c r="G41" i="85"/>
  <c r="G42" i="85"/>
  <c r="G43" i="85"/>
  <c r="G44" i="85"/>
  <c r="D46" i="85"/>
  <c r="D47" i="85"/>
  <c r="D49" i="85"/>
  <c r="H20" i="84"/>
  <c r="D47" i="90" l="1"/>
  <c r="D47" i="88"/>
  <c r="D47" i="87"/>
  <c r="K22" i="91"/>
  <c r="L22" i="91" s="1"/>
  <c r="G45" i="91" s="1"/>
  <c r="E11" i="84" s="1"/>
  <c r="K17" i="84"/>
  <c r="L14" i="84"/>
  <c r="D46" i="91"/>
  <c r="G47" i="90"/>
  <c r="F10" i="84" s="1"/>
  <c r="G48" i="90"/>
  <c r="G10" i="84" s="1"/>
  <c r="G50" i="90"/>
  <c r="I10" i="84" s="1"/>
  <c r="K10" i="84" s="1"/>
  <c r="G47" i="89"/>
  <c r="F9" i="84" s="1"/>
  <c r="L9" i="84" s="1"/>
  <c r="G48" i="89"/>
  <c r="G9" i="84" s="1"/>
  <c r="G50" i="89"/>
  <c r="I9" i="84" s="1"/>
  <c r="K9" i="84" s="1"/>
  <c r="G47" i="88"/>
  <c r="F8" i="84" s="1"/>
  <c r="G48" i="88"/>
  <c r="G8" i="84" s="1"/>
  <c r="G47" i="87"/>
  <c r="F7" i="84" s="1"/>
  <c r="G48" i="87"/>
  <c r="G7" i="84" s="1"/>
  <c r="G47" i="86"/>
  <c r="F6" i="84" s="1"/>
  <c r="G48" i="86"/>
  <c r="G6" i="84" s="1"/>
  <c r="G50" i="86"/>
  <c r="I6" i="84" s="1"/>
  <c r="K6" i="84" s="1"/>
  <c r="G46" i="85"/>
  <c r="F5" i="84" s="1"/>
  <c r="G47" i="85"/>
  <c r="G5" i="84" s="1"/>
  <c r="G49" i="85"/>
  <c r="I5" i="84" s="1"/>
  <c r="K14" i="84" l="1"/>
  <c r="K19" i="84"/>
  <c r="L17" i="84"/>
  <c r="L15" i="84"/>
  <c r="K15" i="84"/>
  <c r="G46" i="91"/>
  <c r="F11" i="84" s="1"/>
  <c r="G49" i="91"/>
  <c r="I11" i="84" s="1"/>
  <c r="K11" i="84" s="1"/>
  <c r="G47" i="91"/>
  <c r="G11" i="84" s="1"/>
  <c r="L6" i="84"/>
  <c r="K18" i="84"/>
  <c r="L18" i="84"/>
  <c r="K16" i="84"/>
  <c r="L16" i="84"/>
  <c r="E20" i="84"/>
  <c r="K13" i="84"/>
  <c r="K12" i="84"/>
  <c r="L10" i="84"/>
  <c r="L8" i="84"/>
  <c r="L7" i="84"/>
  <c r="K5" i="84"/>
  <c r="L5" i="84"/>
  <c r="L32" i="91"/>
  <c r="L32" i="90"/>
  <c r="L33" i="90"/>
  <c r="L32" i="89"/>
  <c r="L33" i="89"/>
  <c r="L32" i="88"/>
  <c r="L33" i="88"/>
  <c r="D50" i="88" s="1"/>
  <c r="G50" i="88" s="1"/>
  <c r="I8" i="84" s="1"/>
  <c r="K8" i="84" s="1"/>
  <c r="L32" i="87"/>
  <c r="L33" i="87"/>
  <c r="D50" i="87" s="1"/>
  <c r="G50" i="87" s="1"/>
  <c r="I7" i="84" s="1"/>
  <c r="K7" i="84" s="1"/>
  <c r="K32" i="86"/>
  <c r="K33" i="86"/>
  <c r="K32" i="85"/>
  <c r="K33" i="85"/>
  <c r="L33" i="91" l="1"/>
  <c r="L11" i="84"/>
  <c r="L19" i="84"/>
  <c r="F20" i="84"/>
  <c r="L21" i="43" s="1"/>
  <c r="G20" i="84"/>
  <c r="L13" i="84"/>
  <c r="L12" i="84"/>
  <c r="I20" i="84"/>
  <c r="L22" i="43" s="1"/>
  <c r="L20"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135AEDEC-1563-4F4C-B330-6DD7D7FBDEFC}">
      <text>
        <r>
          <rPr>
            <sz val="9"/>
            <color indexed="81"/>
            <rFont val="MS P ゴシック"/>
            <family val="3"/>
            <charset val="128"/>
          </rPr>
          <t xml:space="preserve">※連名の場合に使用
登記簿謄本に記載された所在地を記入
&lt;連名の場合は事業者①が対象&gt;
</t>
        </r>
      </text>
    </comment>
    <comment ref="H8" authorId="0" shapeId="0" xr:uid="{DA238BAD-6575-423B-978C-F2B2D8AC047D}">
      <text>
        <r>
          <rPr>
            <sz val="9"/>
            <color indexed="81"/>
            <rFont val="MS P ゴシック"/>
            <family val="3"/>
            <charset val="128"/>
          </rPr>
          <t xml:space="preserve">登記簿謄本に記載された所在地を記入
&lt;連名の場合は事業者②が対象&gt;
</t>
        </r>
      </text>
    </comment>
    <comment ref="D10" authorId="0" shapeId="0" xr:uid="{59ABEA74-A9E5-4BE1-8323-E18ACEA1DC92}">
      <text>
        <r>
          <rPr>
            <sz val="9"/>
            <color indexed="81"/>
            <rFont val="MS P ゴシック"/>
            <family val="3"/>
            <charset val="128"/>
          </rPr>
          <t xml:space="preserve">※連名の場合に使用
上段に会社名、下段に代表者の役職・氏名を記入
&lt;連名の場合は事業者①が対象&gt;
</t>
        </r>
      </text>
    </comment>
    <comment ref="H10" authorId="0" shapeId="0" xr:uid="{9EB44B9D-474B-469D-90E5-06F521307886}">
      <text>
        <r>
          <rPr>
            <sz val="9"/>
            <color indexed="81"/>
            <rFont val="MS P ゴシック"/>
            <family val="3"/>
            <charset val="128"/>
          </rPr>
          <t xml:space="preserve">上段に会社名、下段に代表者の役職・氏名を記入
&lt;連名の場合は事業者②が対象&gt;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2DC90C58-5E19-4FB4-9A6B-DB5F3F855DAD}">
      <text>
        <r>
          <rPr>
            <sz val="9"/>
            <color indexed="81"/>
            <rFont val="MS P ゴシック"/>
            <family val="3"/>
            <charset val="128"/>
          </rPr>
          <t>水素燃料ボイラー（混焼）の台数を記入</t>
        </r>
      </text>
    </comment>
    <comment ref="E48" authorId="0" shapeId="0" xr:uid="{F6FCC07D-BE24-41B5-81D0-F732BFFC6161}">
      <text>
        <r>
          <rPr>
            <sz val="9"/>
            <color indexed="10"/>
            <rFont val="メイリオ"/>
            <family val="3"/>
            <charset val="128"/>
          </rPr>
          <t>申請の有無を選択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77518ABF-C78E-4B27-A191-7FE274468D06}">
      <text>
        <r>
          <rPr>
            <sz val="9"/>
            <color indexed="81"/>
            <rFont val="MS P ゴシック"/>
            <family val="3"/>
            <charset val="128"/>
          </rPr>
          <t>温水発生機（専焼）
の台数を記入</t>
        </r>
      </text>
    </comment>
    <comment ref="E48" authorId="0" shapeId="0" xr:uid="{3D102429-4F3D-411D-84C1-686FBF90E62B}">
      <text>
        <r>
          <rPr>
            <sz val="9"/>
            <color indexed="10"/>
            <rFont val="メイリオ"/>
            <family val="3"/>
            <charset val="128"/>
          </rPr>
          <t>申請の有無を選択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C0CC645A-3569-49D4-9209-317A5CA1567A}">
      <text>
        <r>
          <rPr>
            <sz val="9"/>
            <color indexed="81"/>
            <rFont val="MS P ゴシック"/>
            <family val="3"/>
            <charset val="128"/>
          </rPr>
          <t>温水発生機（混焼）の台数を記入</t>
        </r>
      </text>
    </comment>
    <comment ref="E48" authorId="0" shapeId="0" xr:uid="{D1105912-5A00-4774-9291-CEFBBFF436C5}">
      <text>
        <r>
          <rPr>
            <sz val="9"/>
            <color indexed="10"/>
            <rFont val="メイリオ"/>
            <family val="3"/>
            <charset val="128"/>
          </rPr>
          <t>申請の有無を選択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4D49F101-2353-4303-9A31-A81DDBEB6361}">
      <text>
        <r>
          <rPr>
            <sz val="9"/>
            <color indexed="81"/>
            <rFont val="MS P ゴシック"/>
            <family val="3"/>
            <charset val="128"/>
          </rPr>
          <t xml:space="preserve">水素バーナー（専焼）の台数を記入
</t>
        </r>
      </text>
    </comment>
    <comment ref="E48" authorId="0" shapeId="0" xr:uid="{23C6158E-F176-40DA-ADF9-A6E299B1123E}">
      <text>
        <r>
          <rPr>
            <sz val="9"/>
            <color indexed="10"/>
            <rFont val="メイリオ"/>
            <family val="3"/>
            <charset val="128"/>
          </rPr>
          <t>申請の有無を選択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A66537BD-5E52-4332-8998-0F7FA9BAF547}">
      <text>
        <r>
          <rPr>
            <sz val="9"/>
            <color indexed="81"/>
            <rFont val="MS P ゴシック"/>
            <family val="3"/>
            <charset val="128"/>
          </rPr>
          <t>水素バーナー（混焼）の台数を記入</t>
        </r>
      </text>
    </comment>
    <comment ref="E48" authorId="0" shapeId="0" xr:uid="{EC4B0E51-56EF-4255-9AD5-E6A41E6A47E7}">
      <text>
        <r>
          <rPr>
            <sz val="9"/>
            <color indexed="10"/>
            <rFont val="メイリオ"/>
            <family val="3"/>
            <charset val="128"/>
          </rPr>
          <t>申請の有無を選択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5B79C549-2BB7-432D-A25E-6DF72DAC47CC}">
      <text>
        <r>
          <rPr>
            <sz val="9"/>
            <color indexed="81"/>
            <rFont val="MS P ゴシック"/>
            <family val="3"/>
            <charset val="128"/>
          </rPr>
          <t xml:space="preserve">水素エンジン発電機（専焼）の台数を記入
</t>
        </r>
      </text>
    </comment>
    <comment ref="E48" authorId="0" shapeId="0" xr:uid="{2C34DCC7-A0A4-45EF-A525-F97812CBE292}">
      <text>
        <r>
          <rPr>
            <sz val="9"/>
            <color indexed="10"/>
            <rFont val="メイリオ"/>
            <family val="3"/>
            <charset val="128"/>
          </rPr>
          <t>申請の有無を選択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F99F8922-9410-4F3F-947B-E8FC3D648D70}">
      <text>
        <r>
          <rPr>
            <sz val="9"/>
            <color indexed="81"/>
            <rFont val="MS P ゴシック"/>
            <family val="3"/>
            <charset val="128"/>
          </rPr>
          <t>水素エンジン発電機（混焼）の台数を記入</t>
        </r>
      </text>
    </comment>
    <comment ref="E48" authorId="0" shapeId="0" xr:uid="{B56A7F16-3355-4437-8D07-F8C374BAC827}">
      <text>
        <r>
          <rPr>
            <sz val="9"/>
            <color indexed="10"/>
            <rFont val="メイリオ"/>
            <family val="3"/>
            <charset val="128"/>
          </rPr>
          <t>申請の有無を選択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AD02FD45-B28F-4B3E-BC6A-97538A3AFDE3}">
      <text>
        <r>
          <rPr>
            <sz val="9"/>
            <color indexed="81"/>
            <rFont val="MS P ゴシック"/>
            <family val="3"/>
            <charset val="128"/>
          </rPr>
          <t xml:space="preserve">水素製造設備の台数を記入
</t>
        </r>
      </text>
    </comment>
    <comment ref="E48" authorId="0" shapeId="0" xr:uid="{28F94946-FDAC-499F-963D-3896BE55412E}">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586AA7E3-9A9D-439D-B667-8140571DBD5B}">
      <text>
        <r>
          <rPr>
            <sz val="9"/>
            <color indexed="81"/>
            <rFont val="MS P ゴシック"/>
            <family val="3"/>
            <charset val="128"/>
          </rPr>
          <t xml:space="preserve">水素製造設備の台数を記入
</t>
        </r>
      </text>
    </comment>
    <comment ref="C46" authorId="0" shapeId="0" xr:uid="{0E8346E3-57EE-45D9-BDE0-065FEBFD94A2}">
      <text>
        <r>
          <rPr>
            <b/>
            <sz val="9"/>
            <color indexed="81"/>
            <rFont val="MS P ゴシック"/>
            <family val="3"/>
            <charset val="128"/>
          </rPr>
          <t>都内への水素の供給量</t>
        </r>
        <r>
          <rPr>
            <sz val="9"/>
            <color indexed="81"/>
            <rFont val="MS P ゴシック"/>
            <family val="3"/>
            <charset val="128"/>
          </rPr>
          <t xml:space="preserve">
</t>
        </r>
      </text>
    </comment>
    <comment ref="D46" authorId="0" shapeId="0" xr:uid="{11FC6F05-EC4C-476F-92A1-866FCD473831}">
      <text>
        <r>
          <rPr>
            <b/>
            <sz val="9"/>
            <color indexed="81"/>
            <rFont val="MS P ゴシック"/>
            <family val="3"/>
            <charset val="128"/>
          </rPr>
          <t>都内の利用量</t>
        </r>
        <r>
          <rPr>
            <sz val="9"/>
            <color indexed="81"/>
            <rFont val="MS P ゴシック"/>
            <family val="3"/>
            <charset val="128"/>
          </rPr>
          <t xml:space="preserve">
</t>
        </r>
      </text>
    </comment>
    <comment ref="F46" authorId="0" shapeId="0" xr:uid="{6EFDA1B9-74DA-4127-A594-73D7384E77A6}">
      <text>
        <r>
          <rPr>
            <b/>
            <sz val="9"/>
            <color indexed="81"/>
            <rFont val="MS P ゴシック"/>
            <family val="3"/>
            <charset val="128"/>
          </rPr>
          <t>水素製造量</t>
        </r>
        <r>
          <rPr>
            <sz val="9"/>
            <color indexed="81"/>
            <rFont val="MS P ゴシック"/>
            <family val="3"/>
            <charset val="128"/>
          </rPr>
          <t xml:space="preserve">
</t>
        </r>
      </text>
    </comment>
    <comment ref="E49" authorId="0" shapeId="0" xr:uid="{A62306A6-DC26-446C-B674-B85EA4465C9B}">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ED9C17DF-9A72-49BE-953F-9B75AB75BE8B}">
      <text>
        <r>
          <rPr>
            <sz val="9"/>
            <color indexed="81"/>
            <rFont val="MS P ゴシック"/>
            <family val="3"/>
            <charset val="128"/>
          </rPr>
          <t xml:space="preserve">水素貯蔵設備の台数を記入
</t>
        </r>
      </text>
    </comment>
    <comment ref="C46" authorId="0" shapeId="0" xr:uid="{E1402935-7311-40FF-BBB3-DAA52BDCF688}">
      <text>
        <r>
          <rPr>
            <b/>
            <sz val="9"/>
            <color indexed="81"/>
            <rFont val="MS P ゴシック"/>
            <family val="3"/>
            <charset val="128"/>
          </rPr>
          <t>都内への水素の供給量</t>
        </r>
        <r>
          <rPr>
            <sz val="9"/>
            <color indexed="81"/>
            <rFont val="MS P ゴシック"/>
            <family val="3"/>
            <charset val="128"/>
          </rPr>
          <t xml:space="preserve">
</t>
        </r>
      </text>
    </comment>
    <comment ref="F46" authorId="0" shapeId="0" xr:uid="{6B2740AC-8622-4441-A7AA-F6F1C075BC28}">
      <text>
        <r>
          <rPr>
            <b/>
            <sz val="9"/>
            <color indexed="81"/>
            <rFont val="MS P ゴシック"/>
            <family val="3"/>
            <charset val="128"/>
          </rPr>
          <t>水素製造量</t>
        </r>
      </text>
    </comment>
    <comment ref="E49" authorId="0" shapeId="0" xr:uid="{E715F895-7536-4A8D-A9CD-16F4972E00F2}">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C61519A3-3B8F-4204-AABE-4778BD18B680}">
      <text>
        <r>
          <rPr>
            <sz val="9"/>
            <color indexed="81"/>
            <rFont val="MS P ゴシック"/>
            <family val="3"/>
            <charset val="128"/>
          </rPr>
          <t xml:space="preserve">水素貯蔵設備の台数を記入
</t>
        </r>
      </text>
    </comment>
    <comment ref="C46" authorId="0" shapeId="0" xr:uid="{B76A4006-F5DE-4C31-ADC9-29447E6EF468}">
      <text>
        <r>
          <rPr>
            <b/>
            <sz val="9"/>
            <color indexed="81"/>
            <rFont val="MS P ゴシック"/>
            <family val="3"/>
            <charset val="128"/>
          </rPr>
          <t>都内への水素の供給量</t>
        </r>
        <r>
          <rPr>
            <sz val="9"/>
            <color indexed="81"/>
            <rFont val="MS P ゴシック"/>
            <family val="3"/>
            <charset val="128"/>
          </rPr>
          <t xml:space="preserve">
</t>
        </r>
      </text>
    </comment>
    <comment ref="F46" authorId="0" shapeId="0" xr:uid="{E3FC8E12-B878-49E3-8974-1E92D8C22BF7}">
      <text>
        <r>
          <rPr>
            <b/>
            <sz val="9"/>
            <color indexed="81"/>
            <rFont val="MS P ゴシック"/>
            <family val="3"/>
            <charset val="128"/>
          </rPr>
          <t>水素製造量</t>
        </r>
      </text>
    </comment>
    <comment ref="E49" authorId="0" shapeId="0" xr:uid="{AEBE2432-0006-4FFA-AE4A-B16F906F9439}">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FCAFF573-2F0B-4366-B2C2-2E3D359C9394}">
      <text>
        <r>
          <rPr>
            <sz val="9"/>
            <color indexed="81"/>
            <rFont val="MS P ゴシック"/>
            <family val="3"/>
            <charset val="128"/>
          </rPr>
          <t xml:space="preserve">水素貯蔵設備の台数を記入
</t>
        </r>
      </text>
    </comment>
    <comment ref="C46" authorId="0" shapeId="0" xr:uid="{CD8C4FEF-6E9A-478F-965D-DF70DC05A68A}">
      <text>
        <r>
          <rPr>
            <b/>
            <sz val="9"/>
            <color indexed="81"/>
            <rFont val="MS P ゴシック"/>
            <family val="3"/>
            <charset val="128"/>
          </rPr>
          <t>都内への水素の供給量</t>
        </r>
        <r>
          <rPr>
            <sz val="9"/>
            <color indexed="81"/>
            <rFont val="MS P ゴシック"/>
            <family val="3"/>
            <charset val="128"/>
          </rPr>
          <t xml:space="preserve">
</t>
        </r>
      </text>
    </comment>
    <comment ref="F46" authorId="0" shapeId="0" xr:uid="{92B22C8D-0599-48D1-BDF8-54D710BE892A}">
      <text>
        <r>
          <rPr>
            <b/>
            <sz val="9"/>
            <color indexed="81"/>
            <rFont val="MS P ゴシック"/>
            <family val="3"/>
            <charset val="128"/>
          </rPr>
          <t>水素製造量</t>
        </r>
        <r>
          <rPr>
            <sz val="9"/>
            <color indexed="81"/>
            <rFont val="MS P ゴシック"/>
            <family val="3"/>
            <charset val="128"/>
          </rPr>
          <t xml:space="preserve">
</t>
        </r>
      </text>
    </comment>
    <comment ref="E49" authorId="0" shapeId="0" xr:uid="{AF1A0FE6-655F-473B-AE7C-242FA2BF4FDB}">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5" authorId="0" shapeId="0" xr:uid="{8737A0E1-3CEA-4803-AD95-4C75C2A79AD2}">
      <text>
        <r>
          <rPr>
            <sz val="9"/>
            <color indexed="81"/>
            <rFont val="MS P ゴシック"/>
            <family val="3"/>
            <charset val="128"/>
          </rPr>
          <t xml:space="preserve">水素貯蔵設備の台数を記入
</t>
        </r>
      </text>
    </comment>
    <comment ref="C46" authorId="0" shapeId="0" xr:uid="{C624D955-C0E5-40C6-9A9B-FC5D94E1C278}">
      <text>
        <r>
          <rPr>
            <b/>
            <sz val="9"/>
            <color indexed="81"/>
            <rFont val="MS P ゴシック"/>
            <family val="3"/>
            <charset val="128"/>
          </rPr>
          <t>都内への水素の供給量</t>
        </r>
        <r>
          <rPr>
            <sz val="9"/>
            <color indexed="81"/>
            <rFont val="MS P ゴシック"/>
            <family val="3"/>
            <charset val="128"/>
          </rPr>
          <t xml:space="preserve">
</t>
        </r>
      </text>
    </comment>
    <comment ref="F46" authorId="0" shapeId="0" xr:uid="{13CEF852-7398-4968-BB32-EE812A453D99}">
      <text>
        <r>
          <rPr>
            <b/>
            <sz val="9"/>
            <color indexed="81"/>
            <rFont val="MS P ゴシック"/>
            <family val="3"/>
            <charset val="128"/>
          </rPr>
          <t>水素製造量</t>
        </r>
        <r>
          <rPr>
            <sz val="9"/>
            <color indexed="81"/>
            <rFont val="MS P ゴシック"/>
            <family val="3"/>
            <charset val="128"/>
          </rPr>
          <t xml:space="preserve">
</t>
        </r>
      </text>
    </comment>
    <comment ref="E49" authorId="0" shapeId="0" xr:uid="{D2B3307A-4345-4D9A-9FE8-5A595EC2D815}">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C3162616-7B88-4372-AA18-827535FE3074}">
      <text>
        <r>
          <rPr>
            <sz val="9"/>
            <color indexed="81"/>
            <rFont val="MS P ゴシック"/>
            <family val="3"/>
            <charset val="128"/>
          </rPr>
          <t>純水素型燃料電池の台数を記入</t>
        </r>
      </text>
    </comment>
    <comment ref="E48" authorId="0" shapeId="0" xr:uid="{D52F1EBA-282D-4004-A702-4829CF426C11}">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5" authorId="0" shapeId="0" xr:uid="{91D1E7F1-5010-4D46-813D-CE5C4E3F58B9}">
      <text>
        <r>
          <rPr>
            <sz val="9"/>
            <color indexed="81"/>
            <rFont val="MS P ゴシック"/>
            <family val="3"/>
            <charset val="128"/>
          </rPr>
          <t>水素燃料ボイラー（専焼）の台数を記入</t>
        </r>
      </text>
    </comment>
    <comment ref="E48" authorId="0" shapeId="0" xr:uid="{09D56618-9272-4D68-B967-40689BC9B1CF}">
      <text>
        <r>
          <rPr>
            <sz val="9"/>
            <color indexed="10"/>
            <rFont val="メイリオ"/>
            <family val="3"/>
            <charset val="128"/>
          </rPr>
          <t>申請の有無を選択</t>
        </r>
      </text>
    </comment>
  </commentList>
</comments>
</file>

<file path=xl/sharedStrings.xml><?xml version="1.0" encoding="utf-8"?>
<sst xmlns="http://schemas.openxmlformats.org/spreadsheetml/2006/main" count="668" uniqueCount="237">
  <si>
    <t>日</t>
    <rPh sb="0" eb="1">
      <t>ヒ</t>
    </rPh>
    <phoneticPr fontId="1"/>
  </si>
  <si>
    <t>月</t>
    <rPh sb="0" eb="1">
      <t>ツキ</t>
    </rPh>
    <phoneticPr fontId="1"/>
  </si>
  <si>
    <t>年</t>
    <rPh sb="0" eb="1">
      <t>ネン</t>
    </rPh>
    <phoneticPr fontId="1"/>
  </si>
  <si>
    <t>住所</t>
    <phoneticPr fontId="1"/>
  </si>
  <si>
    <t>氏名</t>
    <phoneticPr fontId="1"/>
  </si>
  <si>
    <t>公益財団法人　東京都環境公社</t>
    <phoneticPr fontId="1"/>
  </si>
  <si>
    <t>単位</t>
    <rPh sb="0" eb="2">
      <t>タンイ</t>
    </rPh>
    <phoneticPr fontId="1"/>
  </si>
  <si>
    <t>設置無し</t>
    <rPh sb="0" eb="2">
      <t>セッチ</t>
    </rPh>
    <rPh sb="2" eb="3">
      <t>ナ</t>
    </rPh>
    <phoneticPr fontId="3"/>
  </si>
  <si>
    <t>殿</t>
    <rPh sb="0" eb="1">
      <t>ドノ</t>
    </rPh>
    <phoneticPr fontId="1"/>
  </si>
  <si>
    <t xml:space="preserve"> 事業の名称</t>
    <phoneticPr fontId="1"/>
  </si>
  <si>
    <t xml:space="preserve"> (1) 助成対象事業に要する経費</t>
    <rPh sb="5" eb="7">
      <t>ジョセイ</t>
    </rPh>
    <rPh sb="7" eb="9">
      <t>タイショウ</t>
    </rPh>
    <rPh sb="9" eb="11">
      <t>ジギョウ</t>
    </rPh>
    <rPh sb="12" eb="13">
      <t>ヨウ</t>
    </rPh>
    <rPh sb="15" eb="17">
      <t>ケイヒ</t>
    </rPh>
    <phoneticPr fontId="1"/>
  </si>
  <si>
    <t>円</t>
    <rPh sb="0" eb="1">
      <t>エン</t>
    </rPh>
    <phoneticPr fontId="1"/>
  </si>
  <si>
    <t xml:space="preserve"> (2) 助成対象経費</t>
    <phoneticPr fontId="1"/>
  </si>
  <si>
    <t xml:space="preserve"> (3) 助成金交付申請額</t>
    <rPh sb="5" eb="8">
      <t>ジョセイキン</t>
    </rPh>
    <rPh sb="8" eb="10">
      <t>コウフ</t>
    </rPh>
    <rPh sb="10" eb="12">
      <t>シンセイ</t>
    </rPh>
    <rPh sb="12" eb="13">
      <t>ガク</t>
    </rPh>
    <phoneticPr fontId="1"/>
  </si>
  <si>
    <t>会社名　：</t>
    <phoneticPr fontId="1"/>
  </si>
  <si>
    <t>部課名　：</t>
    <phoneticPr fontId="1"/>
  </si>
  <si>
    <t>担当者氏名　：</t>
    <phoneticPr fontId="1"/>
  </si>
  <si>
    <t>電話番号　：</t>
    <phoneticPr fontId="1"/>
  </si>
  <si>
    <t>携帯電話　：</t>
    <phoneticPr fontId="1"/>
  </si>
  <si>
    <t>Eメール　：</t>
    <phoneticPr fontId="1"/>
  </si>
  <si>
    <t xml:space="preserve"> 備考</t>
    <rPh sb="1" eb="3">
      <t>ビコウ</t>
    </rPh>
    <phoneticPr fontId="1"/>
  </si>
  <si>
    <t>※ 事業全般の内容についての対応が可能であるとともに、申請に係る公社からの指示に対して一元的な窓口を担う連絡先を記載すること。</t>
    <phoneticPr fontId="1"/>
  </si>
  <si>
    <t xml:space="preserve"> 交付決定番号</t>
    <rPh sb="1" eb="3">
      <t>コウフ</t>
    </rPh>
    <rPh sb="3" eb="5">
      <t>ケッテイ</t>
    </rPh>
    <rPh sb="5" eb="7">
      <t>バンゴウ</t>
    </rPh>
    <phoneticPr fontId="1"/>
  </si>
  <si>
    <t xml:space="preserve"> 交付決定額</t>
    <rPh sb="1" eb="3">
      <t>コウフ</t>
    </rPh>
    <rPh sb="3" eb="5">
      <t>ケッテイ</t>
    </rPh>
    <rPh sb="5" eb="6">
      <t>ガク</t>
    </rPh>
    <phoneticPr fontId="1"/>
  </si>
  <si>
    <t>理事長</t>
    <phoneticPr fontId="1"/>
  </si>
  <si>
    <t>←助成対象設備を入力してください。</t>
    <rPh sb="1" eb="7">
      <t>ジョセイタイショウセツビ</t>
    </rPh>
    <rPh sb="8" eb="10">
      <t>ニュウリョク</t>
    </rPh>
    <phoneticPr fontId="1"/>
  </si>
  <si>
    <t>費用区分</t>
    <rPh sb="0" eb="2">
      <t>ヒヨウ</t>
    </rPh>
    <rPh sb="2" eb="4">
      <t>クブン</t>
    </rPh>
    <phoneticPr fontId="12"/>
  </si>
  <si>
    <t>設計費</t>
    <rPh sb="0" eb="2">
      <t>セッケイ</t>
    </rPh>
    <rPh sb="2" eb="3">
      <t>ヒ</t>
    </rPh>
    <phoneticPr fontId="12"/>
  </si>
  <si>
    <t>設備費</t>
    <rPh sb="0" eb="3">
      <t>セツビヒ</t>
    </rPh>
    <phoneticPr fontId="12"/>
  </si>
  <si>
    <t>工事費</t>
    <rPh sb="0" eb="2">
      <t>コウジ</t>
    </rPh>
    <rPh sb="2" eb="3">
      <t>ヒ</t>
    </rPh>
    <phoneticPr fontId="12"/>
  </si>
  <si>
    <t>諸経費</t>
    <rPh sb="0" eb="3">
      <t>ショケイヒ</t>
    </rPh>
    <phoneticPr fontId="12"/>
  </si>
  <si>
    <t>▼助成対象外</t>
    <rPh sb="1" eb="5">
      <t>ジョセイタイショウ</t>
    </rPh>
    <rPh sb="5" eb="6">
      <t>ガイ</t>
    </rPh>
    <phoneticPr fontId="12"/>
  </si>
  <si>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1"/>
  </si>
  <si>
    <t>費用区分</t>
    <rPh sb="0" eb="2">
      <t>ヒヨウ</t>
    </rPh>
    <rPh sb="2" eb="4">
      <t>クブン</t>
    </rPh>
    <phoneticPr fontId="1"/>
  </si>
  <si>
    <t>経費名称</t>
    <rPh sb="0" eb="2">
      <t>ケイヒ</t>
    </rPh>
    <rPh sb="2" eb="4">
      <t>メイショウ</t>
    </rPh>
    <phoneticPr fontId="1"/>
  </si>
  <si>
    <t>単価［円］</t>
    <rPh sb="0" eb="2">
      <t>タンカ</t>
    </rPh>
    <rPh sb="3" eb="4">
      <t>エン</t>
    </rPh>
    <phoneticPr fontId="1"/>
  </si>
  <si>
    <t>数量</t>
    <rPh sb="0" eb="2">
      <t>スウリョウ</t>
    </rPh>
    <phoneticPr fontId="1"/>
  </si>
  <si>
    <t>経費［円］</t>
    <rPh sb="0" eb="2">
      <t>ケイヒ</t>
    </rPh>
    <phoneticPr fontId="1"/>
  </si>
  <si>
    <t>③本事業以外の国等補助金申請額</t>
    <phoneticPr fontId="1"/>
  </si>
  <si>
    <t>選択⇒</t>
    <rPh sb="0" eb="2">
      <t>センタク</t>
    </rPh>
    <phoneticPr fontId="3"/>
  </si>
  <si>
    <t>※経費 ［円］は、消費税等額を除き記入すること。</t>
    <rPh sb="1" eb="3">
      <t>ケイヒ</t>
    </rPh>
    <rPh sb="9" eb="13">
      <t>ショウヒゼイトウ</t>
    </rPh>
    <rPh sb="13" eb="14">
      <t>ガク</t>
    </rPh>
    <rPh sb="15" eb="16">
      <t>ノゾ</t>
    </rPh>
    <rPh sb="17" eb="19">
      <t>キニュウ</t>
    </rPh>
    <phoneticPr fontId="1"/>
  </si>
  <si>
    <t>助成金交付申請経費内訳書 【純水素型燃料電池】</t>
    <rPh sb="7" eb="9">
      <t>ケイヒ</t>
    </rPh>
    <phoneticPr fontId="1"/>
  </si>
  <si>
    <t>①純水素型燃料電池の助成対象経費</t>
    <phoneticPr fontId="1"/>
  </si>
  <si>
    <t>②純水素型燃料電池の助成対象外経費</t>
    <rPh sb="14" eb="15">
      <t>ガイ</t>
    </rPh>
    <phoneticPr fontId="1"/>
  </si>
  <si>
    <t>判定</t>
    <rPh sb="0" eb="2">
      <t>ハンテイ</t>
    </rPh>
    <phoneticPr fontId="3"/>
  </si>
  <si>
    <t>国補助金</t>
    <rPh sb="0" eb="1">
      <t>クニ</t>
    </rPh>
    <rPh sb="1" eb="4">
      <t>ホジョキン</t>
    </rPh>
    <phoneticPr fontId="3"/>
  </si>
  <si>
    <t>申請あり</t>
    <rPh sb="0" eb="2">
      <t>シンセイ</t>
    </rPh>
    <phoneticPr fontId="3"/>
  </si>
  <si>
    <t>申請なし</t>
    <rPh sb="0" eb="2">
      <t>シンセイ</t>
    </rPh>
    <phoneticPr fontId="3"/>
  </si>
  <si>
    <t>設置場所</t>
    <rPh sb="0" eb="4">
      <t>セッチバショ</t>
    </rPh>
    <phoneticPr fontId="3"/>
  </si>
  <si>
    <t>設備費上限額</t>
    <rPh sb="0" eb="2">
      <t>セツビ</t>
    </rPh>
    <rPh sb="2" eb="3">
      <t>ヒ</t>
    </rPh>
    <rPh sb="3" eb="5">
      <t>ジョウゲン</t>
    </rPh>
    <rPh sb="5" eb="6">
      <t>ガク</t>
    </rPh>
    <phoneticPr fontId="3"/>
  </si>
  <si>
    <t>都内</t>
    <rPh sb="0" eb="2">
      <t>トナイ</t>
    </rPh>
    <phoneticPr fontId="3"/>
  </si>
  <si>
    <t>都外</t>
    <rPh sb="0" eb="2">
      <t>トガイ</t>
    </rPh>
    <phoneticPr fontId="3"/>
  </si>
  <si>
    <t>←申請額を入力</t>
    <rPh sb="1" eb="4">
      <t>シンセイガク</t>
    </rPh>
    <rPh sb="5" eb="7">
      <t>ニュウリョク</t>
    </rPh>
    <phoneticPr fontId="3"/>
  </si>
  <si>
    <t>←法人は、上段に会社名</t>
    <rPh sb="1" eb="3">
      <t>ホウジン</t>
    </rPh>
    <rPh sb="5" eb="7">
      <t>ジョウダン</t>
    </rPh>
    <rPh sb="8" eb="11">
      <t>カイシャメイ</t>
    </rPh>
    <phoneticPr fontId="1"/>
  </si>
  <si>
    <t>←下段に代表者の役職・氏名</t>
    <rPh sb="1" eb="3">
      <t>ゲダン</t>
    </rPh>
    <rPh sb="4" eb="7">
      <t>ダイヒョウシャ</t>
    </rPh>
    <rPh sb="8" eb="10">
      <t>ヤクショク</t>
    </rPh>
    <rPh sb="11" eb="13">
      <t>シメイ</t>
    </rPh>
    <phoneticPr fontId="1"/>
  </si>
  <si>
    <t>助成事業開始届</t>
    <phoneticPr fontId="3"/>
  </si>
  <si>
    <t xml:space="preserve"> 工事期間</t>
    <rPh sb="1" eb="3">
      <t>コウジ</t>
    </rPh>
    <rPh sb="3" eb="5">
      <t>キカン</t>
    </rPh>
    <phoneticPr fontId="1"/>
  </si>
  <si>
    <t>　着手年月日：</t>
    <rPh sb="1" eb="2">
      <t>キ</t>
    </rPh>
    <rPh sb="2" eb="3">
      <t>テ</t>
    </rPh>
    <rPh sb="3" eb="6">
      <t>ネンガッピ</t>
    </rPh>
    <phoneticPr fontId="1"/>
  </si>
  <si>
    <t>　完了予定年月日：</t>
    <rPh sb="1" eb="3">
      <t>カンリョウ</t>
    </rPh>
    <rPh sb="3" eb="5">
      <t>ヨテイ</t>
    </rPh>
    <rPh sb="5" eb="8">
      <t>ネンガッピ</t>
    </rPh>
    <phoneticPr fontId="1"/>
  </si>
  <si>
    <t xml:space="preserve"> 助成対象設備</t>
    <rPh sb="1" eb="3">
      <t>ジョセイ</t>
    </rPh>
    <rPh sb="3" eb="5">
      <t>タイショウ</t>
    </rPh>
    <phoneticPr fontId="1"/>
  </si>
  <si>
    <r>
      <t xml:space="preserve"> 助成対象事業者
 連絡先</t>
    </r>
    <r>
      <rPr>
        <vertAlign val="superscript"/>
        <sz val="12"/>
        <rFont val="ＭＳ Ｐ明朝"/>
        <family val="1"/>
        <charset val="128"/>
      </rPr>
      <t>※</t>
    </r>
    <rPh sb="10" eb="13">
      <t>レンラクサキ</t>
    </rPh>
    <phoneticPr fontId="1"/>
  </si>
  <si>
    <t>申請の有無</t>
    <rPh sb="0" eb="2">
      <t>シンセイ</t>
    </rPh>
    <rPh sb="3" eb="5">
      <t>ウム</t>
    </rPh>
    <phoneticPr fontId="21"/>
  </si>
  <si>
    <t>申請あり</t>
    <rPh sb="0" eb="2">
      <t>シンセイ</t>
    </rPh>
    <phoneticPr fontId="21"/>
  </si>
  <si>
    <t>申請なし</t>
    <rPh sb="0" eb="2">
      <t>シンセイ</t>
    </rPh>
    <phoneticPr fontId="21"/>
  </si>
  <si>
    <t>様式</t>
    <rPh sb="0" eb="2">
      <t>ヨウシキ</t>
    </rPh>
    <phoneticPr fontId="3"/>
  </si>
  <si>
    <t>対象設備</t>
    <rPh sb="0" eb="2">
      <t>タイショウ</t>
    </rPh>
    <rPh sb="2" eb="4">
      <t>セツビ</t>
    </rPh>
    <phoneticPr fontId="3"/>
  </si>
  <si>
    <t>助成額上限</t>
    <rPh sb="0" eb="2">
      <t>ジョセイ</t>
    </rPh>
    <rPh sb="2" eb="3">
      <t>ガク</t>
    </rPh>
    <rPh sb="3" eb="5">
      <t>ジョウゲン</t>
    </rPh>
    <phoneticPr fontId="3"/>
  </si>
  <si>
    <t>対象経費</t>
    <rPh sb="0" eb="4">
      <t>タイショウケイヒ</t>
    </rPh>
    <phoneticPr fontId="3"/>
  </si>
  <si>
    <t>対象外経費</t>
    <rPh sb="0" eb="3">
      <t>タイショウガイ</t>
    </rPh>
    <rPh sb="3" eb="5">
      <t>ケイヒ</t>
    </rPh>
    <phoneticPr fontId="3"/>
  </si>
  <si>
    <t>他の補助金</t>
    <rPh sb="0" eb="1">
      <t>タ</t>
    </rPh>
    <rPh sb="2" eb="5">
      <t>ホジョキン</t>
    </rPh>
    <phoneticPr fontId="3"/>
  </si>
  <si>
    <t>助成申請額</t>
    <rPh sb="0" eb="2">
      <t>ジョセイ</t>
    </rPh>
    <rPh sb="2" eb="5">
      <t>シンセイガク</t>
    </rPh>
    <phoneticPr fontId="3"/>
  </si>
  <si>
    <t>経費合計</t>
    <rPh sb="0" eb="2">
      <t>ケイヒ</t>
    </rPh>
    <rPh sb="2" eb="4">
      <t>ゴウケイ</t>
    </rPh>
    <phoneticPr fontId="3"/>
  </si>
  <si>
    <t>【別紙４】</t>
    <rPh sb="1" eb="3">
      <t>ベッシ</t>
    </rPh>
    <phoneticPr fontId="3"/>
  </si>
  <si>
    <t>合　　計</t>
    <rPh sb="0" eb="1">
      <t>ゴウ</t>
    </rPh>
    <rPh sb="3" eb="4">
      <t>ケイ</t>
    </rPh>
    <phoneticPr fontId="3"/>
  </si>
  <si>
    <t xml:space="preserve"> 助成金交付申請額</t>
    <rPh sb="6" eb="8">
      <t>シンセイ</t>
    </rPh>
    <rPh sb="8" eb="9">
      <t>ガク</t>
    </rPh>
    <phoneticPr fontId="1"/>
  </si>
  <si>
    <t>貯蔵設備設置条件</t>
    <rPh sb="0" eb="2">
      <t>チョゾウ</t>
    </rPh>
    <rPh sb="2" eb="4">
      <t>セツビ</t>
    </rPh>
    <rPh sb="4" eb="6">
      <t>セッチ</t>
    </rPh>
    <rPh sb="6" eb="8">
      <t>ジョウケン</t>
    </rPh>
    <phoneticPr fontId="3"/>
  </si>
  <si>
    <t>運搬設備設置条件</t>
    <rPh sb="0" eb="2">
      <t>ウンパン</t>
    </rPh>
    <rPh sb="2" eb="4">
      <t>セツビ</t>
    </rPh>
    <rPh sb="4" eb="6">
      <t>セッチ</t>
    </rPh>
    <rPh sb="6" eb="8">
      <t>ジョウケン</t>
    </rPh>
    <phoneticPr fontId="3"/>
  </si>
  <si>
    <t>水素製造能力</t>
    <rPh sb="0" eb="2">
      <t>スイソ</t>
    </rPh>
    <rPh sb="2" eb="4">
      <t>セイゾウ</t>
    </rPh>
    <rPh sb="4" eb="6">
      <t>ノウリョク</t>
    </rPh>
    <phoneticPr fontId="3"/>
  </si>
  <si>
    <t>10N㎥/h以上</t>
    <phoneticPr fontId="3"/>
  </si>
  <si>
    <t>助成額上限</t>
  </si>
  <si>
    <t>製造設備都内から貯蔵設備を設置する事業と重複する設備の設置がある</t>
    <rPh sb="20" eb="22">
      <t>チョウフク</t>
    </rPh>
    <rPh sb="24" eb="26">
      <t>セツビ</t>
    </rPh>
    <rPh sb="27" eb="29">
      <t>セッチ</t>
    </rPh>
    <phoneticPr fontId="3"/>
  </si>
  <si>
    <t>燃料電池から燃焼機器混焼を設置する事業と重複する設備の設置がある</t>
    <phoneticPr fontId="3"/>
  </si>
  <si>
    <t>製造設備都内から製造設備都外を設置する事業と重複する設備の設置がある</t>
    <rPh sb="15" eb="17">
      <t>セッチ</t>
    </rPh>
    <rPh sb="19" eb="21">
      <t>ジギョウ</t>
    </rPh>
    <rPh sb="22" eb="24">
      <t>チョウフク</t>
    </rPh>
    <rPh sb="26" eb="28">
      <t>セツビ</t>
    </rPh>
    <rPh sb="29" eb="31">
      <t>セッチ</t>
    </rPh>
    <phoneticPr fontId="3"/>
  </si>
  <si>
    <t>運搬設備から燃焼機器混焼を設置する事業と重複する設備の設置がある</t>
    <rPh sb="13" eb="15">
      <t>セッチ</t>
    </rPh>
    <rPh sb="17" eb="19">
      <t>ジギョウ</t>
    </rPh>
    <rPh sb="20" eb="22">
      <t>チョウフク</t>
    </rPh>
    <rPh sb="24" eb="26">
      <t>セツビ</t>
    </rPh>
    <rPh sb="27" eb="29">
      <t>セッチ</t>
    </rPh>
    <phoneticPr fontId="3"/>
  </si>
  <si>
    <t>重複する設備の設置がない</t>
    <phoneticPr fontId="3"/>
  </si>
  <si>
    <t>助成金交付申請経費内訳書 【グリーン水素製造設備（都内）】</t>
    <rPh sb="7" eb="9">
      <t>ケイヒ</t>
    </rPh>
    <rPh sb="20" eb="22">
      <t>セイゾウ</t>
    </rPh>
    <phoneticPr fontId="1"/>
  </si>
  <si>
    <t>助成金交付申請経費内訳書 【グリーン水素製造設備（都外）】</t>
    <rPh sb="7" eb="9">
      <t>ケイヒ</t>
    </rPh>
    <rPh sb="18" eb="20">
      <t>スイソ</t>
    </rPh>
    <rPh sb="20" eb="22">
      <t>セイゾウ</t>
    </rPh>
    <rPh sb="22" eb="24">
      <t>セツビ</t>
    </rPh>
    <rPh sb="25" eb="26">
      <t>ミヤコ</t>
    </rPh>
    <rPh sb="26" eb="27">
      <t>ガイ</t>
    </rPh>
    <phoneticPr fontId="1"/>
  </si>
  <si>
    <t>台</t>
    <rPh sb="0" eb="1">
      <t>ダイ</t>
    </rPh>
    <phoneticPr fontId="3"/>
  </si>
  <si>
    <t>台数</t>
    <rPh sb="0" eb="2">
      <t>ダイスウ</t>
    </rPh>
    <phoneticPr fontId="3"/>
  </si>
  <si>
    <t>助成金交付申請経費内訳書 【水素燃料ボイラー（混焼）】</t>
    <rPh sb="7" eb="9">
      <t>ケイヒ</t>
    </rPh>
    <rPh sb="16" eb="18">
      <t>ネンリョウ</t>
    </rPh>
    <rPh sb="23" eb="24">
      <t>コン</t>
    </rPh>
    <phoneticPr fontId="1"/>
  </si>
  <si>
    <t>水素製造設備（都内）</t>
    <phoneticPr fontId="3"/>
  </si>
  <si>
    <t>水素製造設備（都外）</t>
    <rPh sb="8" eb="9">
      <t>ガイ</t>
    </rPh>
    <phoneticPr fontId="3"/>
  </si>
  <si>
    <t>純水素型燃料電池</t>
    <rPh sb="0" eb="1">
      <t>ジュン</t>
    </rPh>
    <rPh sb="1" eb="3">
      <t>スイソ</t>
    </rPh>
    <rPh sb="3" eb="4">
      <t>ガタ</t>
    </rPh>
    <rPh sb="4" eb="8">
      <t>ネンリョウデンチ</t>
    </rPh>
    <phoneticPr fontId="3"/>
  </si>
  <si>
    <t>【別紙５－２】</t>
    <rPh sb="1" eb="3">
      <t>ベッシ</t>
    </rPh>
    <phoneticPr fontId="3"/>
  </si>
  <si>
    <t>第９号様式（第13条関係）</t>
    <phoneticPr fontId="3"/>
  </si>
  <si>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1"/>
  </si>
  <si>
    <t>←９号別紙シートより自動で入力されます。</t>
    <rPh sb="2" eb="3">
      <t>ゴウ</t>
    </rPh>
    <rPh sb="3" eb="5">
      <t>ベッシ</t>
    </rPh>
    <rPh sb="10" eb="12">
      <t>ジドウ</t>
    </rPh>
    <rPh sb="13" eb="15">
      <t>ニュウリョク</t>
    </rPh>
    <phoneticPr fontId="1"/>
  </si>
  <si>
    <t>第９号様式：別紙（集計）</t>
    <rPh sb="0" eb="1">
      <t>ダイ</t>
    </rPh>
    <rPh sb="2" eb="3">
      <t>ゴウ</t>
    </rPh>
    <rPh sb="3" eb="5">
      <t>ヨウシキ</t>
    </rPh>
    <rPh sb="6" eb="8">
      <t>ベッシ</t>
    </rPh>
    <rPh sb="9" eb="11">
      <t>シュウケイ</t>
    </rPh>
    <phoneticPr fontId="1"/>
  </si>
  <si>
    <t>第９号様式：別紙１－１</t>
    <rPh sb="0" eb="1">
      <t>ダイ</t>
    </rPh>
    <rPh sb="2" eb="3">
      <t>ゴウ</t>
    </rPh>
    <rPh sb="3" eb="5">
      <t>ヨウシキ</t>
    </rPh>
    <rPh sb="6" eb="8">
      <t>ベッシ</t>
    </rPh>
    <phoneticPr fontId="1"/>
  </si>
  <si>
    <t>第９号様式：別紙１－２</t>
    <rPh sb="0" eb="1">
      <t>ダイ</t>
    </rPh>
    <rPh sb="2" eb="3">
      <t>ゴウ</t>
    </rPh>
    <rPh sb="3" eb="5">
      <t>ヨウシキ</t>
    </rPh>
    <rPh sb="6" eb="8">
      <t>ベッシ</t>
    </rPh>
    <phoneticPr fontId="1"/>
  </si>
  <si>
    <t>←申請額を入力</t>
    <rPh sb="1" eb="3">
      <t>シンセイ</t>
    </rPh>
    <rPh sb="3" eb="4">
      <t>ガク</t>
    </rPh>
    <rPh sb="5" eb="7">
      <t>ニュウリョク</t>
    </rPh>
    <phoneticPr fontId="3"/>
  </si>
  <si>
    <t>②水素製造設備（都内）の助成対象外経費</t>
    <rPh sb="16" eb="17">
      <t>ガイ</t>
    </rPh>
    <phoneticPr fontId="1"/>
  </si>
  <si>
    <t>①水素製造設備（都内）の助成対象経費</t>
    <phoneticPr fontId="1"/>
  </si>
  <si>
    <t>水素製造設備（都内）の助成額上限</t>
    <rPh sb="13" eb="14">
      <t>ガク</t>
    </rPh>
    <rPh sb="14" eb="16">
      <t>ジョウゲン</t>
    </rPh>
    <phoneticPr fontId="1"/>
  </si>
  <si>
    <t>②水素製造設備（都外）の助成対象外経費</t>
    <rPh sb="16" eb="17">
      <t>ガイ</t>
    </rPh>
    <phoneticPr fontId="1"/>
  </si>
  <si>
    <t>①水素製造設備（都外）の助成対象経費</t>
    <phoneticPr fontId="1"/>
  </si>
  <si>
    <t>水素製造設備（都外）の設備選択及び助成額上限</t>
    <rPh sb="11" eb="13">
      <t>セツビ</t>
    </rPh>
    <rPh sb="13" eb="15">
      <t>センタク</t>
    </rPh>
    <rPh sb="15" eb="16">
      <t>オヨ</t>
    </rPh>
    <rPh sb="19" eb="20">
      <t>ガク</t>
    </rPh>
    <rPh sb="20" eb="22">
      <t>ジョウゲン</t>
    </rPh>
    <phoneticPr fontId="1"/>
  </si>
  <si>
    <t>②水素貯蔵設備の助成対象外経費</t>
    <rPh sb="3" eb="7">
      <t>チョゾウセツビ</t>
    </rPh>
    <rPh sb="12" eb="13">
      <t>ガイ</t>
    </rPh>
    <phoneticPr fontId="1"/>
  </si>
  <si>
    <t>①水素貯蔵設備の助成対象経費</t>
    <rPh sb="3" eb="7">
      <t>チョゾウセツビ</t>
    </rPh>
    <phoneticPr fontId="1"/>
  </si>
  <si>
    <t>水素貯蔵設備の助成額上限</t>
    <rPh sb="2" eb="4">
      <t>チョゾウ</t>
    </rPh>
    <rPh sb="4" eb="6">
      <t>セツビ</t>
    </rPh>
    <rPh sb="9" eb="10">
      <t>ガク</t>
    </rPh>
    <rPh sb="10" eb="12">
      <t>ジョウゲン</t>
    </rPh>
    <phoneticPr fontId="1"/>
  </si>
  <si>
    <t>②水素運搬設備の助成対象外経費</t>
    <rPh sb="3" eb="5">
      <t>ウンパン</t>
    </rPh>
    <rPh sb="5" eb="7">
      <t>セツビ</t>
    </rPh>
    <rPh sb="12" eb="13">
      <t>ガイ</t>
    </rPh>
    <phoneticPr fontId="1"/>
  </si>
  <si>
    <t>①水素運搬設備の助成対象経費</t>
    <rPh sb="3" eb="5">
      <t>ウンパン</t>
    </rPh>
    <rPh sb="5" eb="7">
      <t>セツビ</t>
    </rPh>
    <phoneticPr fontId="1"/>
  </si>
  <si>
    <t>水素運搬設備の助成額上限</t>
    <rPh sb="2" eb="4">
      <t>ウンパン</t>
    </rPh>
    <rPh sb="4" eb="6">
      <t>セツビ</t>
    </rPh>
    <rPh sb="9" eb="10">
      <t>ガク</t>
    </rPh>
    <rPh sb="10" eb="12">
      <t>ジョウゲン</t>
    </rPh>
    <phoneticPr fontId="1"/>
  </si>
  <si>
    <t>純水素型燃料電池の助成額上限</t>
    <rPh sb="0" eb="1">
      <t>ジュン</t>
    </rPh>
    <rPh sb="1" eb="3">
      <t>スイソ</t>
    </rPh>
    <rPh sb="3" eb="4">
      <t>カタ</t>
    </rPh>
    <rPh sb="4" eb="6">
      <t>ネンリョウ</t>
    </rPh>
    <rPh sb="6" eb="8">
      <t>デンチ</t>
    </rPh>
    <rPh sb="11" eb="12">
      <t>ガク</t>
    </rPh>
    <rPh sb="12" eb="14">
      <t>ジョウゲン</t>
    </rPh>
    <phoneticPr fontId="1"/>
  </si>
  <si>
    <t>第９号様式：別紙４</t>
    <rPh sb="0" eb="1">
      <t>ダイ</t>
    </rPh>
    <rPh sb="2" eb="3">
      <t>ゴウ</t>
    </rPh>
    <rPh sb="3" eb="5">
      <t>ヨウシキ</t>
    </rPh>
    <rPh sb="6" eb="8">
      <t>ベッシ</t>
    </rPh>
    <phoneticPr fontId="1"/>
  </si>
  <si>
    <t>②水素燃料ボイラー（専焼）の助成対象外経費</t>
    <rPh sb="18" eb="19">
      <t>ガイ</t>
    </rPh>
    <phoneticPr fontId="1"/>
  </si>
  <si>
    <t>①水素燃料ボイラー（専焼）の助成対象経費</t>
    <phoneticPr fontId="1"/>
  </si>
  <si>
    <t>水素燃料ボイラー（専焼）の助成額上限</t>
    <rPh sb="0" eb="2">
      <t>スイソ</t>
    </rPh>
    <rPh sb="2" eb="4">
      <t>ネンリョウ</t>
    </rPh>
    <rPh sb="9" eb="11">
      <t>センショウ</t>
    </rPh>
    <rPh sb="15" eb="16">
      <t>ガク</t>
    </rPh>
    <rPh sb="16" eb="18">
      <t>ジョウゲン</t>
    </rPh>
    <phoneticPr fontId="1"/>
  </si>
  <si>
    <t>助成金交付申請経費内訳書 【水素燃料ボイラー（専焼）】</t>
    <rPh sb="7" eb="9">
      <t>ケイヒ</t>
    </rPh>
    <rPh sb="14" eb="16">
      <t>スイソ</t>
    </rPh>
    <rPh sb="16" eb="18">
      <t>ネンリョウ</t>
    </rPh>
    <phoneticPr fontId="1"/>
  </si>
  <si>
    <t>第９号様式：別紙５－１</t>
    <phoneticPr fontId="1"/>
  </si>
  <si>
    <t>②水素燃料ボイラー（混焼）の助成対象外経費</t>
    <rPh sb="18" eb="19">
      <t>ガイ</t>
    </rPh>
    <phoneticPr fontId="1"/>
  </si>
  <si>
    <t>①水素燃料ボイラー（混焼）の助成対象経費</t>
    <phoneticPr fontId="3"/>
  </si>
  <si>
    <t>水素燃料ボイラー（混焼）の助成額上限</t>
    <rPh sb="0" eb="2">
      <t>スイソ</t>
    </rPh>
    <rPh sb="2" eb="4">
      <t>ネンリョウ</t>
    </rPh>
    <rPh sb="9" eb="11">
      <t>コンショウ</t>
    </rPh>
    <rPh sb="15" eb="16">
      <t>ガク</t>
    </rPh>
    <rPh sb="16" eb="18">
      <t>ジョウゲン</t>
    </rPh>
    <phoneticPr fontId="1"/>
  </si>
  <si>
    <t>第９号様式：別紙５－２</t>
    <rPh sb="0" eb="1">
      <t>ダイ</t>
    </rPh>
    <rPh sb="2" eb="3">
      <t>ゴウ</t>
    </rPh>
    <rPh sb="3" eb="5">
      <t>ヨウシキ</t>
    </rPh>
    <rPh sb="6" eb="8">
      <t>ベッシ</t>
    </rPh>
    <phoneticPr fontId="1"/>
  </si>
  <si>
    <t>①温水発生機（専焼）の助成対象経費</t>
    <phoneticPr fontId="3"/>
  </si>
  <si>
    <t>温水発生機（専焼）の助成額上限</t>
    <rPh sb="0" eb="2">
      <t>オンスイ</t>
    </rPh>
    <rPh sb="2" eb="4">
      <t>ハッセイ</t>
    </rPh>
    <rPh sb="4" eb="5">
      <t>キ</t>
    </rPh>
    <rPh sb="6" eb="8">
      <t>センショウ</t>
    </rPh>
    <rPh sb="12" eb="13">
      <t>ガク</t>
    </rPh>
    <rPh sb="13" eb="15">
      <t>ジョウゲン</t>
    </rPh>
    <phoneticPr fontId="1"/>
  </si>
  <si>
    <t>助成金交付申請経費内訳書 【温水発生機（専焼）】</t>
    <rPh sb="7" eb="9">
      <t>ケイヒ</t>
    </rPh>
    <rPh sb="20" eb="21">
      <t>セン</t>
    </rPh>
    <phoneticPr fontId="1"/>
  </si>
  <si>
    <t>第９号様式：別紙６－１</t>
    <rPh sb="0" eb="1">
      <t>ダイ</t>
    </rPh>
    <rPh sb="2" eb="3">
      <t>ゴウ</t>
    </rPh>
    <rPh sb="3" eb="5">
      <t>ヨウシキ</t>
    </rPh>
    <rPh sb="6" eb="8">
      <t>ベッシ</t>
    </rPh>
    <phoneticPr fontId="1"/>
  </si>
  <si>
    <t>②温水発生機（混焼）の助成対象外経費</t>
    <rPh sb="15" eb="16">
      <t>ガイ</t>
    </rPh>
    <phoneticPr fontId="1"/>
  </si>
  <si>
    <t>①温水発生機（混焼）の助成対象経費</t>
    <phoneticPr fontId="3"/>
  </si>
  <si>
    <t>温水発生機（混焼）の助成額上限</t>
    <rPh sb="0" eb="2">
      <t>オンスイ</t>
    </rPh>
    <rPh sb="2" eb="4">
      <t>ハッセイ</t>
    </rPh>
    <rPh sb="4" eb="5">
      <t>キ</t>
    </rPh>
    <rPh sb="6" eb="8">
      <t>コンショウ</t>
    </rPh>
    <rPh sb="12" eb="13">
      <t>ガク</t>
    </rPh>
    <rPh sb="13" eb="15">
      <t>ジョウゲン</t>
    </rPh>
    <phoneticPr fontId="1"/>
  </si>
  <si>
    <t>助成金交付申請経費内訳書 【温水発生機（混焼）】</t>
    <rPh sb="7" eb="9">
      <t>ケイヒ</t>
    </rPh>
    <rPh sb="20" eb="21">
      <t>コン</t>
    </rPh>
    <phoneticPr fontId="1"/>
  </si>
  <si>
    <t>第９号様式：別紙６－２</t>
    <rPh sb="0" eb="1">
      <t>ダイ</t>
    </rPh>
    <rPh sb="2" eb="3">
      <t>ゴウ</t>
    </rPh>
    <rPh sb="3" eb="5">
      <t>ヨウシキ</t>
    </rPh>
    <rPh sb="6" eb="8">
      <t>ベッシ</t>
    </rPh>
    <phoneticPr fontId="1"/>
  </si>
  <si>
    <t>②水素バーナー（専焼）の助成対象外経費</t>
    <rPh sb="1" eb="3">
      <t>スイソ</t>
    </rPh>
    <rPh sb="8" eb="10">
      <t>センショウ</t>
    </rPh>
    <rPh sb="16" eb="17">
      <t>ガイ</t>
    </rPh>
    <phoneticPr fontId="1"/>
  </si>
  <si>
    <t>①水素バーナー（専焼）の助成対象経費</t>
    <rPh sb="8" eb="10">
      <t>センショウ</t>
    </rPh>
    <phoneticPr fontId="3"/>
  </si>
  <si>
    <t>水素バーナー（専焼）の助成額上限</t>
    <rPh sb="7" eb="9">
      <t>センショウ</t>
    </rPh>
    <rPh sb="13" eb="14">
      <t>ガク</t>
    </rPh>
    <rPh sb="14" eb="16">
      <t>ジョウゲン</t>
    </rPh>
    <phoneticPr fontId="1"/>
  </si>
  <si>
    <t>助成金交付申請経費内訳書 【水素バーナー（専焼）】</t>
    <rPh sb="7" eb="9">
      <t>ケイヒ</t>
    </rPh>
    <rPh sb="21" eb="23">
      <t>センショウ</t>
    </rPh>
    <phoneticPr fontId="1"/>
  </si>
  <si>
    <t>②水素バーナー（混焼）の助成対象外経費</t>
    <rPh sb="1" eb="3">
      <t>スイソ</t>
    </rPh>
    <rPh sb="8" eb="10">
      <t>コンショウ</t>
    </rPh>
    <rPh sb="16" eb="17">
      <t>ガイ</t>
    </rPh>
    <phoneticPr fontId="1"/>
  </si>
  <si>
    <t>①水素バーナー（混焼）の助成対象経費</t>
    <rPh sb="8" eb="10">
      <t>コンショウ</t>
    </rPh>
    <phoneticPr fontId="3"/>
  </si>
  <si>
    <t>水素バーナー（混焼）の助成額上限</t>
    <rPh sb="7" eb="9">
      <t>コンショウ</t>
    </rPh>
    <rPh sb="13" eb="14">
      <t>ガク</t>
    </rPh>
    <rPh sb="14" eb="16">
      <t>ジョウゲン</t>
    </rPh>
    <phoneticPr fontId="1"/>
  </si>
  <si>
    <t>助成金交付申請経費内訳書 【水素バーナー（混焼）】</t>
    <rPh sb="7" eb="9">
      <t>ケイヒ</t>
    </rPh>
    <rPh sb="21" eb="23">
      <t>コンショウ</t>
    </rPh>
    <phoneticPr fontId="1"/>
  </si>
  <si>
    <t>第９号様式：別紙７－１</t>
    <rPh sb="0" eb="1">
      <t>ダイ</t>
    </rPh>
    <rPh sb="2" eb="3">
      <t>ゴウ</t>
    </rPh>
    <rPh sb="3" eb="5">
      <t>ヨウシキ</t>
    </rPh>
    <rPh sb="6" eb="8">
      <t>ベッシ</t>
    </rPh>
    <phoneticPr fontId="1"/>
  </si>
  <si>
    <t>第９号様式：別紙７－２</t>
    <rPh sb="0" eb="1">
      <t>ダイ</t>
    </rPh>
    <rPh sb="2" eb="3">
      <t>ゴウ</t>
    </rPh>
    <rPh sb="3" eb="5">
      <t>ヨウシキ</t>
    </rPh>
    <rPh sb="6" eb="8">
      <t>ベッシ</t>
    </rPh>
    <phoneticPr fontId="1"/>
  </si>
  <si>
    <t>②水素エンジン発電機（専焼）の助成対象外経費</t>
    <rPh sb="11" eb="13">
      <t>センショウ</t>
    </rPh>
    <rPh sb="19" eb="20">
      <t>ガイ</t>
    </rPh>
    <phoneticPr fontId="1"/>
  </si>
  <si>
    <t>①水素エンジン発電機（専焼）の助成対象経費</t>
    <rPh sb="11" eb="13">
      <t>センショウ</t>
    </rPh>
    <phoneticPr fontId="3"/>
  </si>
  <si>
    <t>水素エンジン発電機（専焼）の助成額上限</t>
    <rPh sb="0" eb="2">
      <t>スイソ</t>
    </rPh>
    <rPh sb="6" eb="9">
      <t>ハツデンキ</t>
    </rPh>
    <rPh sb="10" eb="12">
      <t>センショウ</t>
    </rPh>
    <rPh sb="14" eb="17">
      <t>ジョセイガク</t>
    </rPh>
    <rPh sb="16" eb="17">
      <t>ガク</t>
    </rPh>
    <rPh sb="17" eb="19">
      <t>ジョウゲン</t>
    </rPh>
    <phoneticPr fontId="1"/>
  </si>
  <si>
    <t>助成金交付申請経費内訳書 【水素エンジン発電機（専焼）】</t>
    <rPh sb="7" eb="9">
      <t>ケイヒ</t>
    </rPh>
    <rPh sb="24" eb="26">
      <t>センショウ</t>
    </rPh>
    <phoneticPr fontId="1"/>
  </si>
  <si>
    <t>第９号様式：別紙８－１</t>
    <rPh sb="0" eb="1">
      <t>ダイ</t>
    </rPh>
    <rPh sb="2" eb="3">
      <t>ゴウ</t>
    </rPh>
    <rPh sb="3" eb="5">
      <t>ヨウシキ</t>
    </rPh>
    <rPh sb="6" eb="8">
      <t>ベッシ</t>
    </rPh>
    <phoneticPr fontId="1"/>
  </si>
  <si>
    <t>②水素エンジン発電機（混焼）の助成対象外経費</t>
    <rPh sb="11" eb="13">
      <t>コンショウ</t>
    </rPh>
    <rPh sb="19" eb="20">
      <t>ガイ</t>
    </rPh>
    <phoneticPr fontId="1"/>
  </si>
  <si>
    <t>①水素エンジン発電機（混焼）の助成対象経費</t>
    <rPh sb="11" eb="13">
      <t>コンショウ</t>
    </rPh>
    <phoneticPr fontId="3"/>
  </si>
  <si>
    <t>水素エンジン発電機（混焼）の助成額上限</t>
    <rPh sb="0" eb="2">
      <t>スイソ</t>
    </rPh>
    <rPh sb="6" eb="9">
      <t>ハツデンキ</t>
    </rPh>
    <rPh sb="10" eb="12">
      <t>コンショウ</t>
    </rPh>
    <rPh sb="16" eb="17">
      <t>ガク</t>
    </rPh>
    <rPh sb="17" eb="19">
      <t>ジョウゲン</t>
    </rPh>
    <phoneticPr fontId="1"/>
  </si>
  <si>
    <t>助成金交付申請経費内訳書 【水素エンジン発電機（混焼）】</t>
    <rPh sb="7" eb="9">
      <t>ケイヒ</t>
    </rPh>
    <rPh sb="24" eb="26">
      <t>コンショウ</t>
    </rPh>
    <phoneticPr fontId="1"/>
  </si>
  <si>
    <t>第９号様式：別紙８－２</t>
    <rPh sb="0" eb="1">
      <t>ダイ</t>
    </rPh>
    <rPh sb="2" eb="3">
      <t>ゴウ</t>
    </rPh>
    <rPh sb="3" eb="5">
      <t>ヨウシキ</t>
    </rPh>
    <rPh sb="6" eb="8">
      <t>ベッシ</t>
    </rPh>
    <phoneticPr fontId="1"/>
  </si>
  <si>
    <t>水素燃料ボイラー（専焼）</t>
    <rPh sb="2" eb="4">
      <t>ネンリョウ</t>
    </rPh>
    <rPh sb="9" eb="11">
      <t>センショウ</t>
    </rPh>
    <phoneticPr fontId="3"/>
  </si>
  <si>
    <t>【別紙５－１】</t>
    <rPh sb="1" eb="3">
      <t>ベッシ</t>
    </rPh>
    <phoneticPr fontId="3"/>
  </si>
  <si>
    <t>水素燃料ボイラー（混焼）</t>
    <rPh sb="0" eb="2">
      <t>スイソ</t>
    </rPh>
    <rPh sb="2" eb="4">
      <t>ネンリョウ</t>
    </rPh>
    <rPh sb="9" eb="11">
      <t>コンショウ</t>
    </rPh>
    <phoneticPr fontId="3"/>
  </si>
  <si>
    <t>【別紙６－１】</t>
    <rPh sb="1" eb="3">
      <t>ベッシ</t>
    </rPh>
    <phoneticPr fontId="3"/>
  </si>
  <si>
    <t>【別紙６－２】</t>
    <rPh sb="1" eb="3">
      <t>ベッシ</t>
    </rPh>
    <phoneticPr fontId="3"/>
  </si>
  <si>
    <t>【別紙７－１】</t>
    <rPh sb="1" eb="3">
      <t>ベッシ</t>
    </rPh>
    <phoneticPr fontId="3"/>
  </si>
  <si>
    <t>水素バーナー（専焼）</t>
    <rPh sb="0" eb="2">
      <t>スイソ</t>
    </rPh>
    <rPh sb="7" eb="9">
      <t>センショウ</t>
    </rPh>
    <phoneticPr fontId="3"/>
  </si>
  <si>
    <t>【別紙７－２】</t>
    <rPh sb="1" eb="3">
      <t>ベッシ</t>
    </rPh>
    <phoneticPr fontId="3"/>
  </si>
  <si>
    <t>水素バーナー（混焼）</t>
    <rPh sb="0" eb="2">
      <t>スイソ</t>
    </rPh>
    <rPh sb="7" eb="9">
      <t>コンショウ</t>
    </rPh>
    <phoneticPr fontId="3"/>
  </si>
  <si>
    <t>【別紙８－１】</t>
    <rPh sb="1" eb="3">
      <t>ベッシ</t>
    </rPh>
    <phoneticPr fontId="3"/>
  </si>
  <si>
    <t>【別紙８－２】</t>
    <rPh sb="1" eb="3">
      <t>ベッシ</t>
    </rPh>
    <phoneticPr fontId="3"/>
  </si>
  <si>
    <t>水素エンジン発電機（専焼）</t>
    <rPh sb="0" eb="2">
      <t>スイソ</t>
    </rPh>
    <rPh sb="6" eb="9">
      <t>ハツデンキ</t>
    </rPh>
    <rPh sb="10" eb="12">
      <t>センショウ</t>
    </rPh>
    <phoneticPr fontId="3"/>
  </si>
  <si>
    <t>水素エンジン発電機（混焼）</t>
    <rPh sb="6" eb="9">
      <t>ハツデンキ</t>
    </rPh>
    <rPh sb="10" eb="12">
      <t>コンショウ</t>
    </rPh>
    <phoneticPr fontId="3"/>
  </si>
  <si>
    <t>温水発生機（混焼）</t>
    <rPh sb="0" eb="5">
      <t>オンスイハッセイキ</t>
    </rPh>
    <rPh sb="6" eb="8">
      <t>コンショウ</t>
    </rPh>
    <phoneticPr fontId="3"/>
  </si>
  <si>
    <t>温水発生機（専焼）</t>
    <rPh sb="0" eb="2">
      <t>オンスイ</t>
    </rPh>
    <rPh sb="2" eb="4">
      <t>ハッセイ</t>
    </rPh>
    <rPh sb="4" eb="5">
      <t>キ</t>
    </rPh>
    <rPh sb="6" eb="8">
      <t>センショウ</t>
    </rPh>
    <phoneticPr fontId="3"/>
  </si>
  <si>
    <t>【別紙１－２】</t>
    <rPh sb="1" eb="3">
      <t>ベッシ</t>
    </rPh>
    <phoneticPr fontId="3"/>
  </si>
  <si>
    <t>【別紙１－１】</t>
    <rPh sb="1" eb="3">
      <t>ベッシ</t>
    </rPh>
    <phoneticPr fontId="3"/>
  </si>
  <si>
    <t>助成金交付申請経費内訳書 【導入設備経費・申請額集計表】</t>
    <rPh sb="7" eb="9">
      <t>ケイヒ</t>
    </rPh>
    <rPh sb="14" eb="16">
      <t>ドウニュウ</t>
    </rPh>
    <rPh sb="16" eb="18">
      <t>セツビ</t>
    </rPh>
    <rPh sb="18" eb="20">
      <t>ケイヒ</t>
    </rPh>
    <rPh sb="21" eb="24">
      <t>シンセイガク</t>
    </rPh>
    <rPh sb="24" eb="27">
      <t>シュウケイヒョウ</t>
    </rPh>
    <phoneticPr fontId="1"/>
  </si>
  <si>
    <t>グリーン水素運搬設備（都外）</t>
    <rPh sb="4" eb="6">
      <t>スイソ</t>
    </rPh>
    <rPh sb="6" eb="10">
      <t>ウンパンセツビ</t>
    </rPh>
    <rPh sb="11" eb="13">
      <t>トガイ</t>
    </rPh>
    <phoneticPr fontId="3"/>
  </si>
  <si>
    <t>【別紙３－２】</t>
    <rPh sb="1" eb="3">
      <t>ベッシ</t>
    </rPh>
    <phoneticPr fontId="3"/>
  </si>
  <si>
    <t>グリーン水素運搬設備（都内）</t>
    <rPh sb="4" eb="6">
      <t>スイソ</t>
    </rPh>
    <rPh sb="6" eb="10">
      <t>ウンパンセツビ</t>
    </rPh>
    <rPh sb="11" eb="13">
      <t>トナイ</t>
    </rPh>
    <phoneticPr fontId="3"/>
  </si>
  <si>
    <t>【別紙３－１】</t>
    <rPh sb="1" eb="3">
      <t>ベッシ</t>
    </rPh>
    <phoneticPr fontId="3"/>
  </si>
  <si>
    <t>グリーン水素貯蔵設備（都外）</t>
    <rPh sb="4" eb="6">
      <t>スイソ</t>
    </rPh>
    <rPh sb="6" eb="10">
      <t>チョゾウセツビ</t>
    </rPh>
    <rPh sb="11" eb="13">
      <t>トガイ</t>
    </rPh>
    <phoneticPr fontId="3"/>
  </si>
  <si>
    <t>【別紙２－２】</t>
    <rPh sb="1" eb="3">
      <t>ベッシ</t>
    </rPh>
    <phoneticPr fontId="3"/>
  </si>
  <si>
    <t>グリーン水素貯蔵設備（都内）</t>
    <rPh sb="4" eb="6">
      <t>スイソ</t>
    </rPh>
    <rPh sb="6" eb="8">
      <t>チョゾウ</t>
    </rPh>
    <rPh sb="8" eb="10">
      <t>セツビ</t>
    </rPh>
    <rPh sb="11" eb="13">
      <t>トナイ</t>
    </rPh>
    <phoneticPr fontId="3"/>
  </si>
  <si>
    <t>【別紙２－１】</t>
    <rPh sb="1" eb="3">
      <t>ベッシ</t>
    </rPh>
    <phoneticPr fontId="3"/>
  </si>
  <si>
    <t>N㎥/時間</t>
  </si>
  <si>
    <t>N㎥/時間</t>
    <phoneticPr fontId="3"/>
  </si>
  <si>
    <t>水素製造能力</t>
    <rPh sb="0" eb="2">
      <t>スイソ</t>
    </rPh>
    <rPh sb="2" eb="6">
      <t>セイゾウノウリョク</t>
    </rPh>
    <phoneticPr fontId="3"/>
  </si>
  <si>
    <t>助成対象設備名称</t>
    <rPh sb="2" eb="6">
      <t>タイショウセツビ</t>
    </rPh>
    <rPh sb="6" eb="8">
      <t>メイショウ</t>
    </rPh>
    <phoneticPr fontId="1"/>
  </si>
  <si>
    <t>水素製造量</t>
  </si>
  <si>
    <t>水素製造能力 ※10N㎥/時間 以上</t>
    <rPh sb="0" eb="2">
      <t>スイソ</t>
    </rPh>
    <rPh sb="2" eb="6">
      <t>セイゾウノウリョク</t>
    </rPh>
    <rPh sb="13" eb="15">
      <t>ジカン</t>
    </rPh>
    <rPh sb="16" eb="18">
      <t>イジョウ</t>
    </rPh>
    <phoneticPr fontId="3"/>
  </si>
  <si>
    <t>申請なし</t>
  </si>
  <si>
    <t>都内への水素の供給量</t>
    <phoneticPr fontId="3"/>
  </si>
  <si>
    <t>N㎥</t>
    <phoneticPr fontId="3"/>
  </si>
  <si>
    <t>水素貯蔵能力</t>
    <rPh sb="0" eb="2">
      <t>スイソ</t>
    </rPh>
    <rPh sb="2" eb="4">
      <t>チョゾウ</t>
    </rPh>
    <rPh sb="4" eb="6">
      <t>ノウリョク</t>
    </rPh>
    <phoneticPr fontId="3"/>
  </si>
  <si>
    <t>助成金交付申請経費内訳書 【グリーン水素貯蔵設備（都内）】</t>
    <rPh sb="7" eb="9">
      <t>ケイヒ</t>
    </rPh>
    <rPh sb="20" eb="24">
      <t>チョゾウセツビ</t>
    </rPh>
    <rPh sb="25" eb="27">
      <t>トナイ</t>
    </rPh>
    <phoneticPr fontId="1"/>
  </si>
  <si>
    <t>助成金交付申請経費内訳書 【グリーン水素貯蔵設備（都外）】</t>
    <rPh sb="7" eb="9">
      <t>ケイヒ</t>
    </rPh>
    <rPh sb="20" eb="24">
      <t>チョゾウセツビ</t>
    </rPh>
    <rPh sb="25" eb="27">
      <t>トガイ</t>
    </rPh>
    <phoneticPr fontId="1"/>
  </si>
  <si>
    <t>水素運搬容量</t>
    <rPh sb="0" eb="2">
      <t>スイソ</t>
    </rPh>
    <rPh sb="2" eb="4">
      <t>ウンパン</t>
    </rPh>
    <rPh sb="4" eb="6">
      <t>ヨウリョウ</t>
    </rPh>
    <phoneticPr fontId="3"/>
  </si>
  <si>
    <t>助成金交付申請経費内訳書 【グリーン水素運搬設備（都内）】</t>
    <rPh sb="7" eb="9">
      <t>ケイヒ</t>
    </rPh>
    <rPh sb="20" eb="22">
      <t>ウンパン</t>
    </rPh>
    <rPh sb="22" eb="24">
      <t>セツビ</t>
    </rPh>
    <rPh sb="25" eb="27">
      <t>トナイ</t>
    </rPh>
    <phoneticPr fontId="1"/>
  </si>
  <si>
    <t>助成金交付申請経費内訳書 【グリーン水素運搬設備（都外）】</t>
    <rPh sb="7" eb="9">
      <t>ケイヒ</t>
    </rPh>
    <rPh sb="20" eb="22">
      <t>ウンパン</t>
    </rPh>
    <rPh sb="22" eb="24">
      <t>セツビ</t>
    </rPh>
    <rPh sb="25" eb="27">
      <t>トガイ</t>
    </rPh>
    <phoneticPr fontId="1"/>
  </si>
  <si>
    <t>kW</t>
    <phoneticPr fontId="3"/>
  </si>
  <si>
    <t>発電出力</t>
    <rPh sb="0" eb="4">
      <t>ハツデンシュツリョク</t>
    </rPh>
    <phoneticPr fontId="3"/>
  </si>
  <si>
    <t>kg/h</t>
    <phoneticPr fontId="3"/>
  </si>
  <si>
    <t>相当蒸発量</t>
    <rPh sb="0" eb="2">
      <t>ソウトウ</t>
    </rPh>
    <rPh sb="2" eb="5">
      <t>ジョウハツリョウ</t>
    </rPh>
    <phoneticPr fontId="3"/>
  </si>
  <si>
    <t>②温水発生機（専焼）の助成対象外経費</t>
    <rPh sb="15" eb="16">
      <t>ガイ</t>
    </rPh>
    <phoneticPr fontId="1"/>
  </si>
  <si>
    <t>L/h</t>
    <phoneticPr fontId="3"/>
  </si>
  <si>
    <t>熱量</t>
    <rPh sb="0" eb="2">
      <t>ネツリョウ</t>
    </rPh>
    <phoneticPr fontId="3"/>
  </si>
  <si>
    <t>第９号様式：別紙２－１</t>
    <rPh sb="0" eb="1">
      <t>ダイ</t>
    </rPh>
    <rPh sb="2" eb="3">
      <t>ゴウ</t>
    </rPh>
    <rPh sb="3" eb="5">
      <t>ヨウシキ</t>
    </rPh>
    <rPh sb="6" eb="8">
      <t>ベッシ</t>
    </rPh>
    <phoneticPr fontId="1"/>
  </si>
  <si>
    <t>第９号様式：別紙２－２</t>
    <rPh sb="0" eb="1">
      <t>ダイ</t>
    </rPh>
    <rPh sb="2" eb="3">
      <t>ゴウ</t>
    </rPh>
    <rPh sb="3" eb="5">
      <t>ヨウシキ</t>
    </rPh>
    <rPh sb="6" eb="8">
      <t>ベッシ</t>
    </rPh>
    <phoneticPr fontId="1"/>
  </si>
  <si>
    <t>第９号様式：別紙３－１</t>
    <rPh sb="0" eb="1">
      <t>ダイ</t>
    </rPh>
    <rPh sb="2" eb="3">
      <t>ゴウ</t>
    </rPh>
    <rPh sb="3" eb="5">
      <t>ヨウシキ</t>
    </rPh>
    <rPh sb="6" eb="8">
      <t>ベッシ</t>
    </rPh>
    <phoneticPr fontId="1"/>
  </si>
  <si>
    <t>第９号様式：別紙３－２</t>
    <rPh sb="0" eb="1">
      <t>ダイ</t>
    </rPh>
    <rPh sb="2" eb="3">
      <t>ゴウ</t>
    </rPh>
    <rPh sb="3" eb="5">
      <t>ヨウシキ</t>
    </rPh>
    <rPh sb="6" eb="8">
      <t>ベッシ</t>
    </rPh>
    <phoneticPr fontId="1"/>
  </si>
  <si>
    <t>都外
10N㎥/h以上</t>
    <rPh sb="0" eb="1">
      <t>ト</t>
    </rPh>
    <rPh sb="1" eb="2">
      <t>ガイ</t>
    </rPh>
    <phoneticPr fontId="3"/>
  </si>
  <si>
    <t>Ver.0</t>
  </si>
  <si>
    <t>用途地域
区分</t>
    <rPh sb="0" eb="2">
      <t>ヨウト</t>
    </rPh>
    <rPh sb="2" eb="4">
      <t>チイキ</t>
    </rPh>
    <rPh sb="5" eb="7">
      <t>クブン</t>
    </rPh>
    <phoneticPr fontId="3"/>
  </si>
  <si>
    <t>時間当たりの水素充填量</t>
    <rPh sb="0" eb="3">
      <t>ジカンア</t>
    </rPh>
    <rPh sb="6" eb="8">
      <t>スイソ</t>
    </rPh>
    <rPh sb="8" eb="11">
      <t>ジュウテンリョウ</t>
    </rPh>
    <phoneticPr fontId="3"/>
  </si>
  <si>
    <t>水素の使用量</t>
    <rPh sb="0" eb="2">
      <t>スイソ</t>
    </rPh>
    <rPh sb="3" eb="6">
      <t>シヨウリョウ</t>
    </rPh>
    <phoneticPr fontId="3"/>
  </si>
  <si>
    <t>N㎥/時</t>
    <rPh sb="3" eb="4">
      <t>ジ</t>
    </rPh>
    <phoneticPr fontId="3"/>
  </si>
  <si>
    <t>※該当する導入設備のシートに入力
※青色及び灰色のセルは、入力できません。
※６台以上となった場合は別紙を添付しご提出ください。</t>
    <rPh sb="1" eb="3">
      <t>ガイトウ</t>
    </rPh>
    <rPh sb="5" eb="9">
      <t>ドウニュウセツビ</t>
    </rPh>
    <rPh sb="14" eb="16">
      <t>ニュウリョク</t>
    </rPh>
    <rPh sb="19" eb="20">
      <t>イロ</t>
    </rPh>
    <rPh sb="20" eb="21">
      <t>オヨ</t>
    </rPh>
    <rPh sb="22" eb="24">
      <t>ハイイロ</t>
    </rPh>
    <rPh sb="40" eb="41">
      <t>ダイ</t>
    </rPh>
    <rPh sb="41" eb="43">
      <t>イジョウ</t>
    </rPh>
    <rPh sb="47" eb="49">
      <t>バアイ</t>
    </rPh>
    <rPh sb="50" eb="52">
      <t>ベッシ</t>
    </rPh>
    <rPh sb="53" eb="55">
      <t>テンプ</t>
    </rPh>
    <rPh sb="57" eb="59">
      <t>テイシュツ</t>
    </rPh>
    <phoneticPr fontId="1"/>
  </si>
  <si>
    <t>発生温水量</t>
    <rPh sb="0" eb="2">
      <t>ハッセイ</t>
    </rPh>
    <rPh sb="2" eb="4">
      <t>オンスイ</t>
    </rPh>
    <rPh sb="4" eb="5">
      <t>リョウ</t>
    </rPh>
    <phoneticPr fontId="3"/>
  </si>
  <si>
    <t>※該当する導入設備のシートに入力
※青色及び灰色のセルは、入力できません。
※６台以上となった場合は別紙を添付しご提出ください。</t>
    <phoneticPr fontId="1"/>
  </si>
  <si>
    <t>都内への水素の
供給量と都内の利用量</t>
    <phoneticPr fontId="3"/>
  </si>
  <si>
    <t>④水素製造設備（都内）の助成申請額　　　
　（ ①－③ ）×２/３</t>
    <phoneticPr fontId="1"/>
  </si>
  <si>
    <t>④水素製造設備（都外）の助成申請額　
　（ ①－③ ）×２/３</t>
    <phoneticPr fontId="1"/>
  </si>
  <si>
    <t>④水素貯蔵設備（都内）の助成申請額　　
　（ ①－③ ）×２/３</t>
    <rPh sb="3" eb="5">
      <t>チョゾウ</t>
    </rPh>
    <rPh sb="8" eb="10">
      <t>トナイ</t>
    </rPh>
    <phoneticPr fontId="1"/>
  </si>
  <si>
    <t>④水素貯蔵設備（都外）の助成申請額　　　
　（ ①－③ ）×２/３</t>
    <rPh sb="3" eb="5">
      <t>チョゾウ</t>
    </rPh>
    <rPh sb="8" eb="10">
      <t>トガイ</t>
    </rPh>
    <phoneticPr fontId="1"/>
  </si>
  <si>
    <t>④水素運搬設備（都内）の助成申請額　　　
　（ ①－③ ）×２/３</t>
    <rPh sb="3" eb="5">
      <t>ウンパン</t>
    </rPh>
    <rPh sb="5" eb="7">
      <t>セツビ</t>
    </rPh>
    <rPh sb="8" eb="10">
      <t>トナイ</t>
    </rPh>
    <phoneticPr fontId="1"/>
  </si>
  <si>
    <t>④水素運搬設備（都外）の助成申請額　　　
　（ ①－③ ）×２/３</t>
    <rPh sb="3" eb="5">
      <t>ウンパン</t>
    </rPh>
    <rPh sb="5" eb="7">
      <t>セツビ</t>
    </rPh>
    <rPh sb="8" eb="10">
      <t>トガイ</t>
    </rPh>
    <phoneticPr fontId="1"/>
  </si>
  <si>
    <t>④純水素型燃料電池の助成申請額　　
　（ ①－③ ）×２/３</t>
    <phoneticPr fontId="1"/>
  </si>
  <si>
    <t>④水素燃料ボイラー（専焼）の助成申請額　
　（ ①－③ ）×２/３</t>
    <phoneticPr fontId="1"/>
  </si>
  <si>
    <t>④水素燃料ボイラー（混焼）の助成申請額　
　（ ①－③ ）×１/２</t>
    <phoneticPr fontId="1"/>
  </si>
  <si>
    <t>④温水発生機（専焼）の助成申請額　
　（ ①－③ ）×２/３</t>
    <phoneticPr fontId="1"/>
  </si>
  <si>
    <t>④温水発生機（混焼）の助成申請額　
　（ ①－③ ）×１/２</t>
    <phoneticPr fontId="1"/>
  </si>
  <si>
    <t>④水素バーナー（専焼）の助成申請額　
　（ ①－③ ）×２/３</t>
    <rPh sb="8" eb="10">
      <t>センショウ</t>
    </rPh>
    <phoneticPr fontId="1"/>
  </si>
  <si>
    <t>④水素バーナー（混焼）の助成申請額　
　（ ①－③ ）×１/２</t>
    <rPh sb="8" eb="10">
      <t>コンショウ</t>
    </rPh>
    <phoneticPr fontId="1"/>
  </si>
  <si>
    <t>④水素エンジン発電機（専焼）の助成申請額  
　（ ①－③ ）×２/３</t>
    <rPh sb="11" eb="13">
      <t>センショウ</t>
    </rPh>
    <phoneticPr fontId="1"/>
  </si>
  <si>
    <t>④水素エンジン発電機（混焼）の助成申請額 　
　（ ①－③ ）×１/２</t>
    <rPh sb="11" eb="13">
      <t>コンショウ</t>
    </rPh>
    <phoneticPr fontId="1"/>
  </si>
  <si>
    <t>都外で設置の場合、(都内への水素の供給量+都内の利用量) ≧ 水素製造量*1/2</t>
    <rPh sb="0" eb="1">
      <t>ト</t>
    </rPh>
    <rPh sb="1" eb="2">
      <t>ガイ</t>
    </rPh>
    <rPh sb="3" eb="5">
      <t>セッチ</t>
    </rPh>
    <rPh sb="6" eb="8">
      <t>バアイ</t>
    </rPh>
    <rPh sb="10" eb="12">
      <t>トナイ</t>
    </rPh>
    <rPh sb="14" eb="16">
      <t>スイソ</t>
    </rPh>
    <rPh sb="17" eb="19">
      <t>キョウキュウ</t>
    </rPh>
    <rPh sb="19" eb="20">
      <t>リョウ</t>
    </rPh>
    <rPh sb="21" eb="23">
      <t>トナイ</t>
    </rPh>
    <rPh sb="24" eb="26">
      <t>リヨウ</t>
    </rPh>
    <rPh sb="31" eb="33">
      <t>スイソ</t>
    </rPh>
    <rPh sb="33" eb="36">
      <t>セイゾウリョウ</t>
    </rPh>
    <phoneticPr fontId="3"/>
  </si>
  <si>
    <t>　令和●年●月●日付●都環公地温第●号をもって交付決定した事業について、事業を開始したので、グリーン水素の社会実装化に向けた設備等導入促進事業助成金交付要綱（令和７年７月24日付７都環公地温第2930号） 第13条第２項の規定に基づき届け出ます。</t>
    <rPh sb="1" eb="3">
      <t>レイワ</t>
    </rPh>
    <phoneticPr fontId="1"/>
  </si>
  <si>
    <t>水素貯蔵量</t>
    <rPh sb="2" eb="4">
      <t>チョゾウ</t>
    </rPh>
    <phoneticPr fontId="3"/>
  </si>
  <si>
    <t>都内への水素の供給量 &gt; 水素貯蔵量*1/2</t>
    <rPh sb="0" eb="2">
      <t>トナイ</t>
    </rPh>
    <rPh sb="4" eb="6">
      <t>スイソ</t>
    </rPh>
    <rPh sb="7" eb="9">
      <t>キョウキュウ</t>
    </rPh>
    <rPh sb="13" eb="15">
      <t>スイソ</t>
    </rPh>
    <rPh sb="15" eb="17">
      <t>チョゾウ</t>
    </rPh>
    <rPh sb="17" eb="18">
      <t>リョウ</t>
    </rPh>
    <phoneticPr fontId="3"/>
  </si>
  <si>
    <t>都内への水素の供給量 ≧ 水素貯蔵量*1/2</t>
    <rPh sb="0" eb="2">
      <t>トナイ</t>
    </rPh>
    <rPh sb="4" eb="6">
      <t>スイソ</t>
    </rPh>
    <rPh sb="7" eb="9">
      <t>キョウキュウ</t>
    </rPh>
    <rPh sb="13" eb="15">
      <t>スイソ</t>
    </rPh>
    <rPh sb="15" eb="17">
      <t>チョゾウ</t>
    </rPh>
    <rPh sb="17" eb="18">
      <t>リョウ</t>
    </rPh>
    <phoneticPr fontId="3"/>
  </si>
  <si>
    <t>水素運搬量</t>
    <rPh sb="2" eb="4">
      <t>ウンパン</t>
    </rPh>
    <phoneticPr fontId="3"/>
  </si>
  <si>
    <t>都内への水素の供給量 ≧ 水素運搬量*1/2</t>
    <rPh sb="0" eb="2">
      <t>トナイ</t>
    </rPh>
    <rPh sb="4" eb="6">
      <t>スイソ</t>
    </rPh>
    <rPh sb="7" eb="9">
      <t>キョウキュウ</t>
    </rPh>
    <rPh sb="13" eb="15">
      <t>スイソ</t>
    </rPh>
    <rPh sb="15" eb="17">
      <t>ウンパン</t>
    </rPh>
    <rPh sb="17" eb="18">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</si>
</sst>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_);[Red]\(#,##0\)"/>
    <numFmt numFmtId="178" formatCode="#,##0_ "/>
    <numFmt numFmtId="179" formatCode="[$-411]ggge&quot;年&quot;m&quot;月&quot;d&quot;日&quot;;@"/>
  </numFmts>
  <fonts count="3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rgb="FFFF0000"/>
      <name val="ＭＳ 明朝"/>
      <family val="1"/>
      <charset val="128"/>
    </font>
    <font>
      <sz val="12"/>
      <color theme="1"/>
      <name val="ＭＳ Ｐ明朝"/>
      <family val="1"/>
      <charset val="128"/>
    </font>
    <font>
      <sz val="12"/>
      <color rgb="FFFF0000"/>
      <name val="ＭＳ Ｐ明朝"/>
      <family val="1"/>
      <charset val="128"/>
    </font>
    <font>
      <sz val="12"/>
      <name val="ＭＳ Ｐ明朝"/>
      <family val="1"/>
      <charset val="128"/>
    </font>
    <font>
      <sz val="11"/>
      <name val="ＭＳ Ｐ明朝"/>
      <family val="1"/>
      <charset val="128"/>
    </font>
    <font>
      <sz val="12"/>
      <color theme="1"/>
      <name val="メイリオ"/>
      <family val="3"/>
      <charset val="128"/>
    </font>
    <font>
      <sz val="12"/>
      <color rgb="FF000000"/>
      <name val="ＭＳ Ｐ明朝"/>
      <family val="1"/>
      <charset val="128"/>
    </font>
    <font>
      <sz val="8"/>
      <name val="ＭＳ Ｐ明朝"/>
      <family val="1"/>
      <charset val="128"/>
    </font>
    <font>
      <sz val="12"/>
      <color theme="1"/>
      <name val="メイリオ"/>
      <family val="2"/>
      <charset val="128"/>
    </font>
    <font>
      <sz val="14"/>
      <name val="ＭＳ Ｐ明朝"/>
      <family val="1"/>
      <charset val="128"/>
    </font>
    <font>
      <sz val="9"/>
      <name val="ＭＳ Ｐ明朝"/>
      <family val="1"/>
      <charset val="128"/>
    </font>
    <font>
      <sz val="9"/>
      <color indexed="10"/>
      <name val="メイリオ"/>
      <family val="3"/>
      <charset val="128"/>
    </font>
    <font>
      <sz val="22"/>
      <color theme="1"/>
      <name val="ＭＳ Ｐ明朝"/>
      <family val="1"/>
      <charset val="128"/>
    </font>
    <font>
      <sz val="12"/>
      <color theme="1"/>
      <name val="ＭＳ 明朝"/>
      <family val="1"/>
      <charset val="128"/>
    </font>
    <font>
      <sz val="14"/>
      <name val="メイリオ"/>
      <family val="3"/>
      <charset val="128"/>
    </font>
    <font>
      <vertAlign val="superscript"/>
      <sz val="12"/>
      <name val="ＭＳ Ｐ明朝"/>
      <family val="1"/>
      <charset val="128"/>
    </font>
    <font>
      <sz val="10"/>
      <color rgb="FFFF0000"/>
      <name val="ＭＳ Ｐ明朝"/>
      <family val="1"/>
      <charset val="128"/>
    </font>
    <font>
      <sz val="11"/>
      <color rgb="FF006100"/>
      <name val="ＭＳ Ｐゴシック"/>
      <family val="2"/>
      <charset val="128"/>
      <scheme val="minor"/>
    </font>
    <font>
      <sz val="11"/>
      <color theme="1"/>
      <name val="ＭＳ Ｐ明朝"/>
      <family val="1"/>
      <charset val="128"/>
    </font>
    <font>
      <sz val="11"/>
      <color rgb="FFFF0000"/>
      <name val="ＭＳ Ｐ明朝"/>
      <family val="1"/>
      <charset val="128"/>
    </font>
    <font>
      <sz val="12"/>
      <color theme="3" tint="0.59999389629810485"/>
      <name val="ＭＳ Ｐ明朝"/>
      <family val="1"/>
      <charset val="128"/>
    </font>
    <font>
      <sz val="11"/>
      <color theme="3" tint="0.79998168889431442"/>
      <name val="ＭＳ Ｐ明朝"/>
      <family val="1"/>
      <charset val="128"/>
    </font>
    <font>
      <sz val="9"/>
      <color indexed="81"/>
      <name val="MS P ゴシック"/>
      <family val="3"/>
      <charset val="128"/>
    </font>
    <font>
      <sz val="14"/>
      <color rgb="FFFF0000"/>
      <name val="ＭＳ Ｐ明朝"/>
      <family val="1"/>
      <charset val="128"/>
    </font>
    <font>
      <sz val="10"/>
      <color theme="1"/>
      <name val="ＭＳ Ｐ明朝"/>
      <family val="1"/>
      <charset val="128"/>
    </font>
    <font>
      <b/>
      <sz val="9"/>
      <color indexed="81"/>
      <name val="MS P ゴシック"/>
      <family val="3"/>
      <charset val="128"/>
    </font>
    <font>
      <sz val="10"/>
      <name val="ＭＳ Ｐ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rgb="FFE5FFFF"/>
        <bgColor indexed="64"/>
      </patternFill>
    </fill>
    <fill>
      <patternFill patternType="solid">
        <fgColor rgb="FFFFFFCC"/>
        <bgColor indexed="64"/>
      </patternFill>
    </fill>
    <fill>
      <patternFill patternType="solid">
        <fgColor rgb="FF99FF99"/>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style="thin">
        <color rgb="FF000000"/>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indexed="64"/>
      </left>
      <right/>
      <top style="hair">
        <color indexed="64"/>
      </top>
      <bottom style="hair">
        <color indexed="64"/>
      </bottom>
      <diagonal/>
    </border>
    <border>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style="thin">
        <color indexed="64"/>
      </bottom>
      <diagonal/>
    </border>
    <border>
      <left style="thin">
        <color indexed="64"/>
      </left>
      <right/>
      <top style="thin">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indexed="64"/>
      </left>
      <right/>
      <top/>
      <bottom style="hair">
        <color indexed="64"/>
      </bottom>
      <diagonal/>
    </border>
    <border>
      <left/>
      <right/>
      <top/>
      <bottom style="hair">
        <color indexed="64"/>
      </bottom>
      <diagonal/>
    </border>
    <border>
      <left/>
      <right style="thin">
        <color rgb="FF000000"/>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rgb="FFFF0000"/>
      </left>
      <right/>
      <top/>
      <bottom/>
      <diagonal/>
    </border>
    <border>
      <left/>
      <right style="thin">
        <color rgb="FFFF0000"/>
      </right>
      <top style="thin">
        <color rgb="FFFF0000"/>
      </top>
      <bottom/>
      <diagonal/>
    </border>
    <border>
      <left/>
      <right style="thin">
        <color rgb="FFFF0000"/>
      </right>
      <top/>
      <bottom/>
      <diagonal/>
    </border>
    <border>
      <left/>
      <right style="thin">
        <color rgb="FFFF0000"/>
      </right>
      <top/>
      <bottom style="thin">
        <color rgb="FFFF0000"/>
      </bottom>
      <diagonal/>
    </border>
    <border>
      <left style="thin">
        <color rgb="FF000000"/>
      </left>
      <right style="thin">
        <color indexed="64"/>
      </right>
      <top/>
      <bottom style="thin">
        <color rgb="FF000000"/>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style="medium">
        <color indexed="64"/>
      </bottom>
      <diagonal/>
    </border>
    <border>
      <left/>
      <right style="medium">
        <color indexed="64"/>
      </right>
      <top style="double">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291">
    <xf numFmtId="0" fontId="0" fillId="0" borderId="0" xfId="0">
      <alignment vertical="center"/>
    </xf>
    <xf numFmtId="0" fontId="9" fillId="0" borderId="0" xfId="0" applyFont="1">
      <alignment vertical="center"/>
    </xf>
    <xf numFmtId="0" fontId="9" fillId="0" borderId="0" xfId="0" applyFont="1" applyAlignment="1">
      <alignment vertical="center" wrapText="1"/>
    </xf>
    <xf numFmtId="0" fontId="9" fillId="4" borderId="0" xfId="0" applyFont="1" applyFill="1" applyAlignment="1">
      <alignment horizontal="center" vertical="center"/>
    </xf>
    <xf numFmtId="0" fontId="8" fillId="0" borderId="38" xfId="0" applyFont="1" applyBorder="1" applyAlignment="1" applyProtection="1">
      <alignment horizontal="center" vertical="center" shrinkToFit="1" readingOrder="1"/>
      <protection locked="0"/>
    </xf>
    <xf numFmtId="0" fontId="8" fillId="0" borderId="39" xfId="0" applyFont="1" applyBorder="1" applyAlignment="1" applyProtection="1">
      <alignment horizontal="left" vertical="center" indent="1" shrinkToFit="1"/>
      <protection locked="0"/>
    </xf>
    <xf numFmtId="177" fontId="8" fillId="0" borderId="39" xfId="0" applyNumberFormat="1" applyFont="1" applyBorder="1" applyAlignment="1" applyProtection="1">
      <alignment horizontal="right" vertical="center" shrinkToFit="1"/>
      <protection locked="0"/>
    </xf>
    <xf numFmtId="0" fontId="8" fillId="0" borderId="39" xfId="0"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left" vertical="center" indent="1" shrinkToFit="1"/>
      <protection locked="0"/>
    </xf>
    <xf numFmtId="177" fontId="8" fillId="0" borderId="1" xfId="0" applyNumberFormat="1"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0" fontId="8" fillId="0" borderId="43" xfId="0" applyFont="1" applyBorder="1" applyAlignment="1" applyProtection="1">
      <alignment horizontal="left" vertical="center" indent="1" shrinkToFit="1"/>
      <protection locked="0"/>
    </xf>
    <xf numFmtId="177" fontId="8" fillId="0" borderId="42" xfId="1" applyNumberFormat="1" applyFont="1" applyFill="1" applyBorder="1" applyAlignment="1" applyProtection="1">
      <alignment vertical="center" shrinkToFit="1"/>
      <protection locked="0"/>
    </xf>
    <xf numFmtId="0" fontId="7" fillId="0" borderId="0" xfId="0" applyFont="1">
      <alignment vertical="center"/>
    </xf>
    <xf numFmtId="0" fontId="7"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vertical="center" shrinkToFit="1"/>
    </xf>
    <xf numFmtId="38" fontId="5" fillId="0" borderId="0" xfId="1" applyFont="1" applyBorder="1" applyAlignment="1" applyProtection="1">
      <alignment vertical="center"/>
    </xf>
    <xf numFmtId="0" fontId="5" fillId="0" borderId="0" xfId="0" applyFont="1" applyAlignment="1">
      <alignment horizontal="right" vertical="center" shrinkToFit="1"/>
    </xf>
    <xf numFmtId="0" fontId="7" fillId="0" borderId="0" xfId="0" applyFont="1" applyAlignment="1">
      <alignment horizontal="right" vertical="center" shrinkToFit="1"/>
    </xf>
    <xf numFmtId="0" fontId="6" fillId="0" borderId="0" xfId="0" applyFont="1" applyAlignment="1">
      <alignment vertical="center" wrapText="1"/>
    </xf>
    <xf numFmtId="177" fontId="8" fillId="3" borderId="40" xfId="1" applyNumberFormat="1" applyFont="1" applyFill="1" applyBorder="1" applyAlignment="1" applyProtection="1">
      <alignment vertical="center" shrinkToFit="1"/>
    </xf>
    <xf numFmtId="38" fontId="5" fillId="0" borderId="1" xfId="1" applyFont="1" applyBorder="1" applyAlignment="1" applyProtection="1">
      <alignment vertical="center" shrinkToFit="1"/>
    </xf>
    <xf numFmtId="0" fontId="5" fillId="0" borderId="34" xfId="0" applyFont="1" applyBorder="1" applyAlignment="1">
      <alignment horizontal="center" vertical="center" shrinkToFit="1"/>
    </xf>
    <xf numFmtId="0" fontId="7" fillId="0" borderId="35" xfId="0" applyFont="1" applyBorder="1" applyAlignment="1">
      <alignment horizontal="center" vertical="center" wrapText="1" shrinkToFit="1"/>
    </xf>
    <xf numFmtId="0" fontId="23" fillId="0" borderId="0" xfId="0" applyFont="1" applyAlignment="1">
      <alignment horizontal="center" vertical="center" shrinkToFit="1"/>
    </xf>
    <xf numFmtId="0" fontId="8" fillId="0" borderId="38" xfId="0" applyFont="1" applyBorder="1" applyAlignment="1">
      <alignment horizontal="center" vertical="center" wrapText="1" shrinkToFit="1"/>
    </xf>
    <xf numFmtId="0" fontId="8" fillId="0" borderId="39" xfId="0" applyFont="1" applyBorder="1" applyAlignment="1">
      <alignment horizontal="left" vertical="center" wrapText="1" indent="1" shrinkToFit="1"/>
    </xf>
    <xf numFmtId="0" fontId="6" fillId="0" borderId="0" xfId="0" applyFont="1" applyAlignment="1">
      <alignment horizontal="center" vertical="center" wrapText="1"/>
    </xf>
    <xf numFmtId="176" fontId="6" fillId="0" borderId="0" xfId="0" applyNumberFormat="1" applyFont="1" applyAlignment="1">
      <alignment vertical="center" shrinkToFit="1"/>
    </xf>
    <xf numFmtId="0" fontId="8" fillId="0" borderId="0" xfId="0" applyFont="1" applyAlignment="1">
      <alignment vertical="center" shrinkToFit="1"/>
    </xf>
    <xf numFmtId="0" fontId="8" fillId="0" borderId="41" xfId="0" applyFont="1" applyBorder="1" applyAlignment="1">
      <alignment horizontal="center" vertical="center" wrapText="1" shrinkToFit="1"/>
    </xf>
    <xf numFmtId="0" fontId="8" fillId="0" borderId="1" xfId="0" applyFont="1" applyBorder="1" applyAlignment="1">
      <alignment horizontal="left" vertical="center" wrapText="1" indent="1" shrinkToFit="1"/>
    </xf>
    <xf numFmtId="0" fontId="22" fillId="0" borderId="0" xfId="0" applyFont="1" applyAlignment="1">
      <alignment vertical="center" shrinkToFit="1"/>
    </xf>
    <xf numFmtId="0" fontId="8" fillId="0" borderId="70" xfId="0" applyFont="1" applyBorder="1" applyAlignment="1">
      <alignment horizontal="center" vertical="center" wrapText="1" shrinkToFit="1"/>
    </xf>
    <xf numFmtId="0" fontId="8" fillId="0" borderId="71" xfId="0" applyFont="1" applyBorder="1" applyAlignment="1">
      <alignment horizontal="center" vertical="center" wrapText="1" shrinkToFit="1"/>
    </xf>
    <xf numFmtId="0" fontId="9" fillId="5" borderId="0" xfId="2" applyFont="1" applyFill="1" applyAlignment="1">
      <alignment horizontal="center" vertical="center"/>
    </xf>
    <xf numFmtId="0" fontId="9" fillId="0" borderId="0" xfId="2" applyFont="1" applyAlignment="1">
      <alignment vertical="center"/>
    </xf>
    <xf numFmtId="0" fontId="8" fillId="0" borderId="73" xfId="0" applyFont="1" applyBorder="1" applyAlignment="1" applyProtection="1">
      <alignment horizontal="center" vertical="center" shrinkToFit="1" readingOrder="1"/>
      <protection locked="0"/>
    </xf>
    <xf numFmtId="0" fontId="8" fillId="0" borderId="74" xfId="0" applyFont="1" applyBorder="1" applyAlignment="1" applyProtection="1">
      <alignment horizontal="left" vertical="center" indent="1" shrinkToFit="1"/>
      <protection locked="0"/>
    </xf>
    <xf numFmtId="177" fontId="8" fillId="0" borderId="74" xfId="0" applyNumberFormat="1" applyFont="1" applyBorder="1" applyAlignment="1" applyProtection="1">
      <alignment horizontal="right" vertical="center" shrinkToFit="1"/>
      <protection locked="0"/>
    </xf>
    <xf numFmtId="0" fontId="8" fillId="0" borderId="74" xfId="0" applyFont="1" applyBorder="1" applyAlignment="1" applyProtection="1">
      <alignment horizontal="center" vertical="center" shrinkToFit="1"/>
      <protection locked="0"/>
    </xf>
    <xf numFmtId="177" fontId="8" fillId="0" borderId="75" xfId="0" applyNumberFormat="1" applyFont="1" applyBorder="1" applyAlignment="1" applyProtection="1">
      <alignment horizontal="center" vertical="center" shrinkToFit="1"/>
      <protection locked="0"/>
    </xf>
    <xf numFmtId="177" fontId="8" fillId="0" borderId="77" xfId="0" applyNumberFormat="1" applyFont="1" applyBorder="1" applyAlignment="1" applyProtection="1">
      <alignment horizontal="center" vertical="center" shrinkToFit="1"/>
      <protection locked="0"/>
    </xf>
    <xf numFmtId="176" fontId="8" fillId="6" borderId="42" xfId="1" applyNumberFormat="1" applyFont="1" applyFill="1" applyBorder="1" applyAlignment="1" applyProtection="1">
      <alignment vertical="center" shrinkToFit="1"/>
    </xf>
    <xf numFmtId="177" fontId="8" fillId="6" borderId="48" xfId="1" applyNumberFormat="1" applyFont="1" applyFill="1" applyBorder="1" applyAlignment="1" applyProtection="1">
      <alignment vertical="center" shrinkToFit="1"/>
    </xf>
    <xf numFmtId="176" fontId="8" fillId="6" borderId="62" xfId="1" applyNumberFormat="1" applyFont="1" applyFill="1" applyBorder="1" applyAlignment="1" applyProtection="1">
      <alignment vertical="center" shrinkToFit="1"/>
    </xf>
    <xf numFmtId="176" fontId="8" fillId="6" borderId="40" xfId="1" applyNumberFormat="1" applyFont="1" applyFill="1" applyBorder="1" applyAlignment="1" applyProtection="1">
      <alignment vertical="center" shrinkToFit="1"/>
    </xf>
    <xf numFmtId="0" fontId="8" fillId="0" borderId="0" xfId="0" applyFont="1" applyAlignment="1">
      <alignment horizontal="left" vertical="center" wrapText="1" indent="1" shrinkToFit="1"/>
    </xf>
    <xf numFmtId="0" fontId="8" fillId="7" borderId="55" xfId="1" applyNumberFormat="1" applyFont="1" applyFill="1" applyBorder="1" applyAlignment="1" applyProtection="1">
      <alignment horizontal="center" vertical="center" shrinkToFit="1"/>
    </xf>
    <xf numFmtId="177" fontId="8" fillId="0" borderId="74" xfId="0" applyNumberFormat="1" applyFont="1" applyBorder="1" applyAlignment="1" applyProtection="1">
      <alignment horizontal="center" vertical="center" shrinkToFit="1"/>
      <protection locked="0"/>
    </xf>
    <xf numFmtId="38" fontId="5" fillId="0" borderId="1" xfId="1" applyFont="1" applyBorder="1" applyAlignment="1" applyProtection="1">
      <alignment horizontal="left" vertical="center" shrinkToFit="1"/>
    </xf>
    <xf numFmtId="0" fontId="22" fillId="4" borderId="37" xfId="0" applyFont="1" applyFill="1" applyBorder="1" applyAlignment="1">
      <alignment horizontal="center" vertical="center" shrinkToFit="1"/>
    </xf>
    <xf numFmtId="0" fontId="8" fillId="7" borderId="35" xfId="0" applyFont="1" applyFill="1" applyBorder="1" applyAlignment="1">
      <alignment horizontal="center" vertical="center" wrapText="1" shrinkToFit="1"/>
    </xf>
    <xf numFmtId="0" fontId="8" fillId="8" borderId="35" xfId="0" applyFont="1" applyFill="1" applyBorder="1" applyAlignment="1">
      <alignment horizontal="center" vertical="center" wrapText="1" shrinkToFit="1"/>
    </xf>
    <xf numFmtId="0" fontId="7" fillId="9" borderId="35" xfId="0" applyFont="1" applyFill="1" applyBorder="1" applyAlignment="1">
      <alignment horizontal="center" vertical="center" wrapText="1" shrinkToFit="1"/>
    </xf>
    <xf numFmtId="0" fontId="8" fillId="6" borderId="35" xfId="0" applyFont="1" applyFill="1" applyBorder="1" applyAlignment="1">
      <alignment horizontal="center" vertical="center" wrapText="1" shrinkToFit="1"/>
    </xf>
    <xf numFmtId="38" fontId="5" fillId="0" borderId="1" xfId="1" applyFont="1" applyBorder="1" applyAlignment="1" applyProtection="1">
      <alignment horizontal="right" vertical="center" shrinkToFit="1"/>
    </xf>
    <xf numFmtId="0" fontId="8" fillId="10" borderId="35" xfId="0" applyFont="1" applyFill="1" applyBorder="1" applyAlignment="1">
      <alignment horizontal="center" vertical="center" wrapText="1" shrinkToFit="1"/>
    </xf>
    <xf numFmtId="177" fontId="8" fillId="4" borderId="71" xfId="1" applyNumberFormat="1" applyFont="1" applyFill="1" applyBorder="1" applyAlignment="1" applyProtection="1">
      <alignment horizontal="right" vertical="center" shrinkToFit="1"/>
    </xf>
    <xf numFmtId="177" fontId="8" fillId="8" borderId="71" xfId="1" applyNumberFormat="1" applyFont="1" applyFill="1" applyBorder="1" applyAlignment="1" applyProtection="1">
      <alignment horizontal="right" vertical="center" shrinkToFit="1"/>
    </xf>
    <xf numFmtId="177" fontId="8" fillId="10" borderId="71" xfId="1" applyNumberFormat="1" applyFont="1" applyFill="1" applyBorder="1" applyAlignment="1" applyProtection="1">
      <alignment horizontal="right" vertical="center" shrinkToFit="1"/>
    </xf>
    <xf numFmtId="177" fontId="8" fillId="7" borderId="71" xfId="1" applyNumberFormat="1" applyFont="1" applyFill="1" applyBorder="1" applyAlignment="1" applyProtection="1">
      <alignment horizontal="right" vertical="center" shrinkToFit="1"/>
    </xf>
    <xf numFmtId="177" fontId="8" fillId="6" borderId="71" xfId="1" applyNumberFormat="1" applyFont="1" applyFill="1" applyBorder="1" applyAlignment="1" applyProtection="1">
      <alignment horizontal="right" vertical="center" shrinkToFit="1"/>
    </xf>
    <xf numFmtId="177" fontId="8" fillId="4" borderId="39" xfId="1" applyNumberFormat="1" applyFont="1" applyFill="1" applyBorder="1" applyAlignment="1" applyProtection="1">
      <alignment horizontal="right" vertical="center" shrinkToFit="1"/>
    </xf>
    <xf numFmtId="177" fontId="8" fillId="8" borderId="39" xfId="1" applyNumberFormat="1" applyFont="1" applyFill="1" applyBorder="1" applyAlignment="1" applyProtection="1">
      <alignment horizontal="right" vertical="center" shrinkToFit="1"/>
    </xf>
    <xf numFmtId="177" fontId="8" fillId="10" borderId="39" xfId="1" applyNumberFormat="1" applyFont="1" applyFill="1" applyBorder="1" applyAlignment="1" applyProtection="1">
      <alignment horizontal="right" vertical="center" shrinkToFit="1"/>
    </xf>
    <xf numFmtId="177" fontId="8" fillId="7" borderId="39" xfId="1" applyNumberFormat="1" applyFont="1" applyFill="1" applyBorder="1" applyAlignment="1" applyProtection="1">
      <alignment horizontal="right" vertical="center" shrinkToFit="1"/>
    </xf>
    <xf numFmtId="177" fontId="8" fillId="6" borderId="39" xfId="1" applyNumberFormat="1" applyFont="1" applyFill="1" applyBorder="1" applyAlignment="1" applyProtection="1">
      <alignment horizontal="right" vertical="center" shrinkToFit="1"/>
    </xf>
    <xf numFmtId="177" fontId="8" fillId="9" borderId="39" xfId="1" applyNumberFormat="1" applyFont="1" applyFill="1" applyBorder="1" applyAlignment="1" applyProtection="1">
      <alignment horizontal="right" vertical="center" shrinkToFit="1"/>
    </xf>
    <xf numFmtId="176" fontId="8" fillId="9" borderId="40" xfId="1" applyNumberFormat="1" applyFont="1" applyFill="1" applyBorder="1" applyAlignment="1" applyProtection="1">
      <alignment horizontal="center" vertical="center" shrinkToFit="1"/>
    </xf>
    <xf numFmtId="0" fontId="8" fillId="9" borderId="39" xfId="0" applyFont="1" applyFill="1" applyBorder="1" applyAlignment="1">
      <alignment horizontal="right" vertical="center" wrapText="1" shrinkToFit="1"/>
    </xf>
    <xf numFmtId="0" fontId="8" fillId="6" borderId="39" xfId="0" applyFont="1" applyFill="1" applyBorder="1" applyAlignment="1">
      <alignment horizontal="right" vertical="center" wrapText="1" shrinkToFit="1"/>
    </xf>
    <xf numFmtId="0" fontId="8" fillId="7" borderId="39" xfId="0" applyFont="1" applyFill="1" applyBorder="1" applyAlignment="1">
      <alignment horizontal="right" vertical="center" wrapText="1" shrinkToFit="1"/>
    </xf>
    <xf numFmtId="0" fontId="8" fillId="10" borderId="39" xfId="0" applyFont="1" applyFill="1" applyBorder="1" applyAlignment="1">
      <alignment horizontal="right" vertical="center" wrapText="1" shrinkToFit="1"/>
    </xf>
    <xf numFmtId="0" fontId="8" fillId="8" borderId="39" xfId="0" applyFont="1" applyFill="1" applyBorder="1" applyAlignment="1">
      <alignment horizontal="right" vertical="center" wrapText="1" shrinkToFit="1"/>
    </xf>
    <xf numFmtId="0" fontId="8" fillId="4" borderId="39" xfId="0" applyFont="1" applyFill="1" applyBorder="1" applyAlignment="1">
      <alignment horizontal="right" vertical="center" wrapText="1" shrinkToFit="1"/>
    </xf>
    <xf numFmtId="0" fontId="8" fillId="9" borderId="71" xfId="0" applyFont="1" applyFill="1" applyBorder="1" applyAlignment="1">
      <alignment horizontal="right" vertical="center" wrapText="1" shrinkToFit="1"/>
    </xf>
    <xf numFmtId="0" fontId="22" fillId="4" borderId="47" xfId="0" applyFont="1" applyFill="1" applyBorder="1" applyAlignment="1" applyProtection="1">
      <alignment horizontal="right" vertical="center"/>
      <protection locked="0"/>
    </xf>
    <xf numFmtId="0" fontId="13" fillId="0" borderId="3"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77" xfId="0" applyFont="1" applyBorder="1" applyAlignment="1" applyProtection="1">
      <alignment horizontal="center" vertical="center" shrinkToFit="1"/>
      <protection locked="0"/>
    </xf>
    <xf numFmtId="0" fontId="13" fillId="0" borderId="87" xfId="0" applyFont="1" applyBorder="1" applyAlignment="1" applyProtection="1">
      <alignment horizontal="center" vertical="center" shrinkToFit="1"/>
      <protection locked="0"/>
    </xf>
    <xf numFmtId="0" fontId="13" fillId="0" borderId="77" xfId="0" applyFont="1" applyBorder="1" applyAlignment="1" applyProtection="1">
      <alignment vertical="center" shrinkToFit="1"/>
      <protection locked="0"/>
    </xf>
    <xf numFmtId="0" fontId="13" fillId="0" borderId="52" xfId="0" applyFont="1" applyBorder="1" applyAlignment="1" applyProtection="1">
      <alignment horizontal="center" vertical="center" shrinkToFit="1"/>
      <protection locked="0"/>
    </xf>
    <xf numFmtId="0" fontId="13" fillId="0" borderId="3" xfId="0" applyFont="1" applyBorder="1" applyAlignment="1" applyProtection="1">
      <alignment vertical="center" shrinkToFit="1"/>
      <protection locked="0"/>
    </xf>
    <xf numFmtId="0" fontId="13" fillId="0" borderId="5" xfId="0" applyFont="1" applyBorder="1" applyAlignment="1" applyProtection="1">
      <alignment horizontal="center" vertical="center" shrinkToFit="1"/>
      <protection locked="0"/>
    </xf>
    <xf numFmtId="0" fontId="13" fillId="0" borderId="92" xfId="0" applyFont="1" applyBorder="1" applyAlignment="1" applyProtection="1">
      <alignment vertical="center" shrinkToFit="1"/>
      <protection locked="0"/>
    </xf>
    <xf numFmtId="0" fontId="13" fillId="0" borderId="51" xfId="0" applyFont="1" applyBorder="1" applyAlignment="1" applyProtection="1">
      <alignment vertical="center" shrinkToFit="1"/>
      <protection locked="0"/>
    </xf>
    <xf numFmtId="0" fontId="13" fillId="0" borderId="92" xfId="0" applyFont="1" applyBorder="1" applyAlignment="1" applyProtection="1">
      <alignment horizontal="center" vertical="center" shrinkToFit="1"/>
      <protection locked="0"/>
    </xf>
    <xf numFmtId="0" fontId="13" fillId="0" borderId="75" xfId="0" applyFont="1" applyBorder="1" applyAlignment="1" applyProtection="1">
      <alignment vertical="center" shrinkToFit="1"/>
      <protection locked="0"/>
    </xf>
    <xf numFmtId="177" fontId="8" fillId="3" borderId="0" xfId="1" applyNumberFormat="1" applyFont="1" applyFill="1" applyBorder="1" applyAlignment="1" applyProtection="1">
      <alignment vertical="center" shrinkToFit="1"/>
    </xf>
    <xf numFmtId="177" fontId="8" fillId="6" borderId="0" xfId="1" applyNumberFormat="1" applyFont="1" applyFill="1" applyBorder="1" applyAlignment="1" applyProtection="1">
      <alignment vertical="center" shrinkToFit="1"/>
    </xf>
    <xf numFmtId="176" fontId="8" fillId="6" borderId="0" xfId="1" applyNumberFormat="1" applyFont="1" applyFill="1" applyBorder="1" applyAlignment="1" applyProtection="1">
      <alignment vertical="center" shrinkToFit="1"/>
    </xf>
    <xf numFmtId="177" fontId="8" fillId="9" borderId="0" xfId="1" applyNumberFormat="1" applyFont="1" applyFill="1" applyBorder="1" applyAlignment="1" applyProtection="1">
      <alignment vertical="center" shrinkToFit="1"/>
    </xf>
    <xf numFmtId="176" fontId="8" fillId="9" borderId="0" xfId="1" applyNumberFormat="1" applyFont="1" applyFill="1" applyBorder="1" applyAlignment="1" applyProtection="1">
      <alignment vertical="center" shrinkToFit="1"/>
    </xf>
    <xf numFmtId="0" fontId="5" fillId="0" borderId="0" xfId="0" applyFont="1">
      <alignment vertical="center"/>
    </xf>
    <xf numFmtId="0" fontId="5" fillId="0" borderId="0" xfId="0" applyFont="1" applyAlignment="1">
      <alignment horizontal="left" vertical="top"/>
    </xf>
    <xf numFmtId="0" fontId="6" fillId="0" borderId="0" xfId="0" applyFont="1" applyAlignment="1">
      <alignment horizontal="left" vertical="center"/>
    </xf>
    <xf numFmtId="0" fontId="5" fillId="0" borderId="9"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2" xfId="0" applyFont="1" applyBorder="1">
      <alignment vertical="center"/>
    </xf>
    <xf numFmtId="0" fontId="5" fillId="0" borderId="8" xfId="0" applyFont="1" applyBorder="1">
      <alignment vertical="center"/>
    </xf>
    <xf numFmtId="0" fontId="10" fillId="0" borderId="0" xfId="0" applyFont="1" applyAlignment="1">
      <alignment vertical="top"/>
    </xf>
    <xf numFmtId="0" fontId="10" fillId="0" borderId="0" xfId="0" applyFont="1" applyAlignment="1">
      <alignment horizontal="left" vertical="top"/>
    </xf>
    <xf numFmtId="0" fontId="5" fillId="0" borderId="0" xfId="0" applyFont="1" applyAlignment="1">
      <alignment horizontal="center" vertical="center"/>
    </xf>
    <xf numFmtId="0" fontId="4" fillId="0" borderId="0" xfId="0" applyFont="1" applyAlignment="1"/>
    <xf numFmtId="0" fontId="6" fillId="0" borderId="0" xfId="0" applyFont="1">
      <alignment vertical="center"/>
    </xf>
    <xf numFmtId="0" fontId="4" fillId="0" borderId="0" xfId="0" applyFont="1" applyAlignment="1">
      <alignment horizontal="left"/>
    </xf>
    <xf numFmtId="0" fontId="7" fillId="0" borderId="11" xfId="0" applyFont="1" applyBorder="1" applyAlignment="1">
      <alignment horizontal="left" vertical="center" wrapText="1"/>
    </xf>
    <xf numFmtId="0" fontId="7" fillId="0" borderId="17" xfId="0" applyFont="1" applyBorder="1">
      <alignment vertical="center"/>
    </xf>
    <xf numFmtId="0" fontId="5" fillId="0" borderId="65" xfId="0" applyFont="1" applyBorder="1" applyAlignment="1">
      <alignment horizontal="left" vertical="top"/>
    </xf>
    <xf numFmtId="0" fontId="5" fillId="0" borderId="64" xfId="0" applyFont="1" applyBorder="1" applyAlignment="1">
      <alignment horizontal="left" vertical="top"/>
    </xf>
    <xf numFmtId="0" fontId="7" fillId="0" borderId="21" xfId="0" applyFont="1" applyBorder="1">
      <alignment vertical="center"/>
    </xf>
    <xf numFmtId="0" fontId="5" fillId="0" borderId="66" xfId="0" applyFont="1" applyBorder="1" applyAlignment="1">
      <alignment horizontal="left" vertical="top"/>
    </xf>
    <xf numFmtId="0" fontId="6" fillId="0" borderId="64" xfId="0" applyFont="1" applyBorder="1">
      <alignment vertical="center"/>
    </xf>
    <xf numFmtId="0" fontId="7" fillId="0" borderId="30" xfId="0" applyFont="1" applyBorder="1">
      <alignment vertical="center"/>
    </xf>
    <xf numFmtId="0" fontId="5" fillId="0" borderId="67" xfId="0" applyFont="1" applyBorder="1" applyAlignment="1">
      <alignment horizontal="left" vertical="top"/>
    </xf>
    <xf numFmtId="0" fontId="5" fillId="0" borderId="2" xfId="0" applyFont="1" applyBorder="1" applyAlignment="1">
      <alignment horizontal="left" vertical="center"/>
    </xf>
    <xf numFmtId="0" fontId="7" fillId="0" borderId="31" xfId="0" applyFont="1" applyBorder="1" applyAlignment="1">
      <alignment horizontal="right" vertical="center" wrapText="1"/>
    </xf>
    <xf numFmtId="0" fontId="7" fillId="0" borderId="32" xfId="0" applyFont="1" applyBorder="1" applyAlignment="1">
      <alignment horizontal="right" vertical="center" wrapText="1"/>
    </xf>
    <xf numFmtId="0" fontId="5" fillId="0" borderId="8" xfId="0" applyFont="1" applyBorder="1" applyAlignment="1">
      <alignment horizontal="left" vertical="center"/>
    </xf>
    <xf numFmtId="0" fontId="5" fillId="0" borderId="0" xfId="0" applyFont="1" applyAlignment="1">
      <alignment horizontal="left" vertical="center"/>
    </xf>
    <xf numFmtId="0" fontId="7" fillId="0" borderId="22" xfId="0" applyFont="1" applyBorder="1" applyAlignment="1">
      <alignment horizontal="right" vertical="center" wrapText="1"/>
    </xf>
    <xf numFmtId="0" fontId="7" fillId="0" borderId="10" xfId="0" applyFont="1" applyBorder="1" applyAlignment="1">
      <alignment horizontal="right" vertical="center" wrapText="1"/>
    </xf>
    <xf numFmtId="0" fontId="7" fillId="0" borderId="24" xfId="0" applyFont="1" applyBorder="1" applyAlignment="1">
      <alignment horizontal="right" vertical="center" wrapText="1"/>
    </xf>
    <xf numFmtId="0" fontId="7" fillId="0" borderId="25" xfId="0" applyFont="1" applyBorder="1" applyAlignment="1">
      <alignment horizontal="right" vertical="center" wrapText="1"/>
    </xf>
    <xf numFmtId="0" fontId="20" fillId="0" borderId="3" xfId="0" applyFont="1" applyBorder="1">
      <alignment vertical="center"/>
    </xf>
    <xf numFmtId="0" fontId="11"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22" fillId="0" borderId="0" xfId="0" applyFont="1" applyAlignment="1">
      <alignment horizontal="center" vertical="center" shrinkToFit="1"/>
    </xf>
    <xf numFmtId="177" fontId="8" fillId="0" borderId="0" xfId="1" applyNumberFormat="1" applyFont="1" applyFill="1" applyBorder="1" applyAlignment="1" applyProtection="1">
      <alignment horizontal="right" vertical="center" shrinkToFit="1"/>
    </xf>
    <xf numFmtId="0" fontId="8" fillId="0" borderId="0" xfId="0" applyFont="1" applyAlignment="1">
      <alignment horizontal="right" vertical="center" wrapText="1"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6" fillId="0" borderId="0" xfId="0" applyFont="1" applyAlignment="1">
      <alignment horizontal="left" vertical="center" wrapText="1"/>
    </xf>
    <xf numFmtId="0" fontId="30" fillId="0" borderId="85" xfId="0" applyFont="1" applyBorder="1" applyAlignment="1">
      <alignment horizontal="center" vertical="center" wrapText="1" shrinkToFit="1"/>
    </xf>
    <xf numFmtId="0" fontId="30" fillId="0" borderId="73" xfId="0" applyFont="1" applyBorder="1" applyAlignment="1">
      <alignment horizontal="center" vertical="center" wrapText="1" shrinkToFit="1"/>
    </xf>
    <xf numFmtId="0" fontId="13" fillId="0" borderId="80"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78"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7" xfId="0" applyFont="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5" fillId="0" borderId="5" xfId="0" applyFont="1" applyBorder="1" applyAlignment="1">
      <alignment horizontal="left" vertical="center"/>
    </xf>
    <xf numFmtId="0" fontId="5" fillId="0" borderId="0" xfId="0" applyFont="1" applyAlignment="1">
      <alignment horizontal="right" vertical="center"/>
    </xf>
    <xf numFmtId="0" fontId="7" fillId="2" borderId="1" xfId="0" applyFont="1" applyFill="1" applyBorder="1" applyAlignment="1">
      <alignment vertical="center" shrinkToFit="1"/>
    </xf>
    <xf numFmtId="0" fontId="7" fillId="0" borderId="1" xfId="0" applyFont="1" applyBorder="1" applyAlignment="1">
      <alignment vertical="center" shrinkToFit="1"/>
    </xf>
    <xf numFmtId="38" fontId="7" fillId="0" borderId="1" xfId="1" applyFont="1" applyBorder="1" applyAlignment="1" applyProtection="1">
      <alignment vertical="center" shrinkToFit="1"/>
    </xf>
    <xf numFmtId="177" fontId="8" fillId="3" borderId="76" xfId="1" applyNumberFormat="1" applyFont="1" applyFill="1" applyBorder="1" applyAlignment="1" applyProtection="1">
      <alignment vertical="center" shrinkToFit="1"/>
    </xf>
    <xf numFmtId="0" fontId="22" fillId="7" borderId="47" xfId="0" applyFont="1" applyFill="1" applyBorder="1" applyAlignment="1">
      <alignment horizontal="left" vertical="center"/>
    </xf>
    <xf numFmtId="0" fontId="22" fillId="7" borderId="46" xfId="0" applyFont="1" applyFill="1" applyBorder="1" applyAlignment="1">
      <alignment horizontal="center" vertical="center"/>
    </xf>
    <xf numFmtId="0" fontId="8" fillId="0" borderId="0" xfId="0" applyFont="1" applyAlignment="1">
      <alignment horizontal="left" vertical="center" wrapText="1" indent="2" shrinkToFit="1"/>
    </xf>
    <xf numFmtId="0" fontId="5" fillId="0" borderId="1" xfId="0" applyFont="1" applyBorder="1" applyAlignment="1">
      <alignment vertical="center" shrinkToFit="1"/>
    </xf>
    <xf numFmtId="0" fontId="5" fillId="7" borderId="0" xfId="0" applyFont="1" applyFill="1" applyAlignment="1">
      <alignment horizontal="center" vertical="center" wrapText="1" shrinkToFit="1"/>
    </xf>
    <xf numFmtId="0" fontId="7" fillId="0" borderId="83" xfId="0" applyFont="1" applyBorder="1" applyAlignment="1">
      <alignment vertical="center" shrinkToFit="1"/>
    </xf>
    <xf numFmtId="0" fontId="28" fillId="0" borderId="49" xfId="0" applyFont="1" applyBorder="1" applyAlignment="1">
      <alignment vertical="center" wrapText="1"/>
    </xf>
    <xf numFmtId="0" fontId="22" fillId="9" borderId="5" xfId="0" applyFont="1" applyFill="1" applyBorder="1" applyAlignment="1">
      <alignment horizontal="left" vertical="center" shrinkToFit="1"/>
    </xf>
    <xf numFmtId="0" fontId="27" fillId="0" borderId="0" xfId="0" applyFont="1" applyAlignment="1">
      <alignment vertical="center" shrinkToFit="1"/>
    </xf>
    <xf numFmtId="0" fontId="22" fillId="4" borderId="50"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176" fontId="8" fillId="0" borderId="0" xfId="1" applyNumberFormat="1" applyFont="1" applyFill="1" applyBorder="1" applyAlignment="1" applyProtection="1">
      <alignment vertical="center" shrinkToFit="1"/>
    </xf>
    <xf numFmtId="176" fontId="8" fillId="0" borderId="0" xfId="1" applyNumberFormat="1" applyFont="1" applyFill="1" applyBorder="1" applyAlignment="1" applyProtection="1">
      <alignment horizontal="center" vertical="center" shrinkToFit="1"/>
    </xf>
    <xf numFmtId="0" fontId="13" fillId="0" borderId="69" xfId="0" applyFont="1" applyBorder="1" applyAlignment="1">
      <alignment horizontal="center" vertical="center" shrinkToFit="1"/>
    </xf>
    <xf numFmtId="0" fontId="8" fillId="0" borderId="0" xfId="0" applyFont="1" applyAlignment="1">
      <alignment horizontal="center" vertical="center" shrinkToFit="1"/>
    </xf>
    <xf numFmtId="177" fontId="8" fillId="0" borderId="0" xfId="1" applyNumberFormat="1" applyFont="1" applyFill="1" applyBorder="1" applyAlignment="1" applyProtection="1">
      <alignment vertical="center" shrinkToFit="1"/>
    </xf>
    <xf numFmtId="0" fontId="22" fillId="7" borderId="47" xfId="0" applyFont="1" applyFill="1" applyBorder="1" applyAlignment="1">
      <alignment horizontal="center" vertical="center"/>
    </xf>
    <xf numFmtId="0" fontId="27" fillId="0" borderId="0" xfId="0" applyFont="1">
      <alignment vertical="center"/>
    </xf>
    <xf numFmtId="0" fontId="28" fillId="0" borderId="49" xfId="0" applyFont="1" applyBorder="1" applyAlignment="1">
      <alignment vertical="center" shrinkToFit="1"/>
    </xf>
    <xf numFmtId="0" fontId="14" fillId="0" borderId="0" xfId="0" applyFont="1" applyAlignment="1">
      <alignment vertical="center" wrapText="1" shrinkToFit="1"/>
    </xf>
    <xf numFmtId="0" fontId="22" fillId="4" borderId="6" xfId="0" applyFont="1" applyFill="1" applyBorder="1" applyAlignment="1" applyProtection="1">
      <alignment horizontal="center" vertical="center"/>
      <protection locked="0"/>
    </xf>
    <xf numFmtId="0" fontId="22" fillId="9" borderId="6" xfId="0" applyFont="1" applyFill="1" applyBorder="1" applyAlignment="1">
      <alignment horizontal="center" vertical="center"/>
    </xf>
    <xf numFmtId="0" fontId="13" fillId="0" borderId="91"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88" xfId="0" applyFont="1" applyBorder="1" applyAlignment="1">
      <alignment horizontal="center" vertical="center" shrinkToFit="1"/>
    </xf>
    <xf numFmtId="0" fontId="13" fillId="0" borderId="84" xfId="0" applyFont="1" applyBorder="1" applyAlignment="1">
      <alignment horizontal="center" vertical="center" shrinkToFit="1"/>
    </xf>
    <xf numFmtId="0" fontId="13" fillId="0" borderId="94" xfId="0" applyFont="1" applyBorder="1" applyAlignment="1">
      <alignment horizontal="center" vertical="center" shrinkToFit="1"/>
    </xf>
    <xf numFmtId="0" fontId="5" fillId="0" borderId="1" xfId="0" applyFont="1" applyBorder="1" applyAlignment="1">
      <alignment horizontal="right" vertical="center"/>
    </xf>
    <xf numFmtId="0" fontId="8" fillId="7" borderId="39" xfId="0" applyFont="1" applyFill="1" applyBorder="1" applyAlignment="1">
      <alignment horizontal="center" vertical="center" shrinkToFit="1"/>
    </xf>
    <xf numFmtId="177" fontId="6" fillId="0" borderId="0" xfId="0" applyNumberFormat="1" applyFont="1" applyAlignment="1">
      <alignment vertical="center" shrinkToFit="1"/>
    </xf>
    <xf numFmtId="0" fontId="13" fillId="0" borderId="5" xfId="0" applyFont="1" applyBorder="1" applyAlignment="1">
      <alignment horizontal="center" vertical="center" shrinkToFit="1"/>
    </xf>
    <xf numFmtId="0" fontId="13" fillId="0" borderId="9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9" xfId="0" applyFont="1" applyBorder="1" applyAlignment="1">
      <alignment horizontal="center" vertical="center" shrinkToFit="1"/>
    </xf>
    <xf numFmtId="0" fontId="13" fillId="0" borderId="87" xfId="0" applyFont="1" applyBorder="1" applyAlignment="1">
      <alignment horizontal="center" vertical="center" shrinkToFit="1"/>
    </xf>
    <xf numFmtId="177" fontId="5" fillId="0" borderId="5" xfId="0" applyNumberFormat="1" applyFont="1" applyBorder="1" applyAlignment="1">
      <alignment horizontal="right" vertical="center"/>
    </xf>
    <xf numFmtId="177" fontId="5" fillId="0" borderId="1" xfId="0" applyNumberFormat="1" applyFont="1" applyBorder="1" applyAlignment="1">
      <alignment horizontal="right" vertical="center"/>
    </xf>
    <xf numFmtId="0" fontId="24" fillId="0" borderId="0" xfId="0" applyFont="1" applyAlignment="1">
      <alignment vertical="center" shrinkToFit="1"/>
    </xf>
    <xf numFmtId="0" fontId="8" fillId="0" borderId="0" xfId="0" applyFont="1" applyAlignment="1">
      <alignment vertical="center" wrapText="1"/>
    </xf>
    <xf numFmtId="177" fontId="8" fillId="3" borderId="44" xfId="1" applyNumberFormat="1" applyFont="1" applyFill="1" applyBorder="1" applyAlignment="1" applyProtection="1">
      <alignment vertical="center" shrinkToFit="1"/>
    </xf>
    <xf numFmtId="0" fontId="13" fillId="0" borderId="93" xfId="0" applyFont="1" applyBorder="1" applyAlignment="1">
      <alignment horizontal="center" vertical="center" shrinkToFit="1"/>
    </xf>
    <xf numFmtId="38" fontId="7" fillId="0" borderId="12" xfId="1" applyFont="1" applyFill="1" applyBorder="1" applyAlignment="1" applyProtection="1">
      <alignment horizontal="left" vertical="center" indent="1" shrinkToFit="1"/>
      <protection locked="0"/>
    </xf>
    <xf numFmtId="38" fontId="7" fillId="0" borderId="13" xfId="1" applyFont="1" applyFill="1" applyBorder="1" applyAlignment="1" applyProtection="1">
      <alignment horizontal="left" vertical="center" indent="1" shrinkToFit="1"/>
      <protection locked="0"/>
    </xf>
    <xf numFmtId="0" fontId="17"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indent="2"/>
      <protection locked="0"/>
    </xf>
    <xf numFmtId="0" fontId="8" fillId="0" borderId="3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16" fillId="0" borderId="0" xfId="0" applyFont="1" applyAlignment="1">
      <alignment horizontal="center"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3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38" fontId="18" fillId="0" borderId="27" xfId="1" applyFont="1" applyFill="1" applyBorder="1" applyAlignment="1" applyProtection="1">
      <alignment horizontal="center" vertical="center" shrinkToFit="1"/>
      <protection locked="0"/>
    </xf>
    <xf numFmtId="38" fontId="18" fillId="0" borderId="12" xfId="1" applyFont="1" applyFill="1" applyBorder="1" applyAlignment="1" applyProtection="1">
      <alignment horizontal="center" vertical="center" shrinkToFit="1"/>
      <protection locked="0"/>
    </xf>
    <xf numFmtId="0" fontId="7" fillId="0" borderId="12" xfId="0" applyFont="1" applyBorder="1">
      <alignment vertical="center"/>
    </xf>
    <xf numFmtId="0" fontId="7" fillId="0" borderId="13" xfId="0" applyFont="1" applyBorder="1">
      <alignment vertical="center"/>
    </xf>
    <xf numFmtId="0" fontId="7" fillId="0" borderId="11" xfId="0" applyFont="1" applyBorder="1" applyAlignment="1">
      <alignment vertical="center" wrapText="1"/>
    </xf>
    <xf numFmtId="0" fontId="7" fillId="0" borderId="68" xfId="0" applyFont="1" applyBorder="1" applyAlignment="1">
      <alignment vertical="center" wrapText="1"/>
    </xf>
    <xf numFmtId="38" fontId="7" fillId="0" borderId="27" xfId="1" applyFont="1" applyFill="1" applyBorder="1" applyAlignment="1" applyProtection="1">
      <alignment horizontal="right" vertical="center" shrinkToFit="1"/>
    </xf>
    <xf numFmtId="38" fontId="7" fillId="0" borderId="12" xfId="1" applyFont="1" applyFill="1" applyBorder="1" applyAlignment="1" applyProtection="1">
      <alignment horizontal="right" vertical="center" shrinkToFit="1"/>
    </xf>
    <xf numFmtId="179" fontId="7" fillId="0" borderId="12" xfId="1" applyNumberFormat="1" applyFont="1" applyFill="1" applyBorder="1" applyAlignment="1" applyProtection="1">
      <alignment horizontal="left" vertical="center" indent="1"/>
      <protection locked="0"/>
    </xf>
    <xf numFmtId="179" fontId="7" fillId="0" borderId="13" xfId="1" applyNumberFormat="1" applyFont="1" applyFill="1" applyBorder="1" applyAlignment="1" applyProtection="1">
      <alignment horizontal="left" vertical="center" indent="1"/>
      <protection locked="0"/>
    </xf>
    <xf numFmtId="0" fontId="7" fillId="0" borderId="14" xfId="0" applyFont="1" applyBorder="1" applyAlignment="1">
      <alignment horizontal="left" vertical="center" wrapText="1"/>
    </xf>
    <xf numFmtId="0" fontId="7" fillId="0" borderId="18" xfId="0" applyFont="1" applyBorder="1" applyAlignment="1">
      <alignment horizontal="left" vertical="center"/>
    </xf>
    <xf numFmtId="38" fontId="7" fillId="0" borderId="15" xfId="1" applyFont="1" applyFill="1" applyBorder="1" applyAlignment="1" applyProtection="1">
      <alignment horizontal="left" vertical="center" wrapText="1"/>
    </xf>
    <xf numFmtId="38" fontId="7" fillId="0" borderId="16" xfId="1" applyFont="1" applyFill="1" applyBorder="1" applyAlignment="1" applyProtection="1">
      <alignment horizontal="left" vertical="center" wrapText="1"/>
    </xf>
    <xf numFmtId="176" fontId="18" fillId="4" borderId="16" xfId="1" applyNumberFormat="1" applyFont="1" applyFill="1" applyBorder="1" applyAlignment="1" applyProtection="1">
      <alignment horizontal="right" vertical="center" indent="1" shrinkToFi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176" fontId="18" fillId="4" borderId="20" xfId="1" applyNumberFormat="1" applyFont="1" applyFill="1" applyBorder="1" applyAlignment="1" applyProtection="1">
      <alignment horizontal="right" vertical="center" indent="1" shrinkToFi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176" fontId="18" fillId="4" borderId="29" xfId="1" applyNumberFormat="1" applyFont="1" applyFill="1" applyBorder="1" applyAlignment="1" applyProtection="1">
      <alignment horizontal="right" vertical="center" indent="1" shrinkToFit="1"/>
    </xf>
    <xf numFmtId="0" fontId="7" fillId="0" borderId="9"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1" xfId="0" applyFont="1" applyBorder="1" applyAlignment="1">
      <alignment horizontal="left" vertical="center" wrapText="1"/>
    </xf>
    <xf numFmtId="176" fontId="7" fillId="0" borderId="1" xfId="1" applyNumberFormat="1" applyFont="1" applyFill="1" applyBorder="1" applyAlignment="1" applyProtection="1">
      <alignment horizontal="left" vertical="top"/>
      <protection locked="0"/>
    </xf>
    <xf numFmtId="0" fontId="7" fillId="0" borderId="2" xfId="0" applyFont="1" applyBorder="1" applyAlignment="1">
      <alignment horizontal="left" vertical="center" wrapText="1"/>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13" fillId="0" borderId="69" xfId="0" applyFont="1" applyBorder="1" applyAlignment="1">
      <alignment horizontal="center" vertical="center" wrapText="1" shrinkToFit="1"/>
    </xf>
    <xf numFmtId="0" fontId="6" fillId="0" borderId="0" xfId="0" applyFont="1" applyAlignment="1">
      <alignment horizontal="left" vertical="center" wrapText="1"/>
    </xf>
    <xf numFmtId="0" fontId="5" fillId="0" borderId="0" xfId="0" applyFont="1" applyAlignment="1">
      <alignment horizontal="left" vertical="center" shrinkToFit="1"/>
    </xf>
    <xf numFmtId="0" fontId="8" fillId="0" borderId="72" xfId="0" applyFont="1" applyBorder="1" applyAlignment="1">
      <alignment horizontal="left" vertical="center" indent="2" shrinkToFit="1"/>
    </xf>
    <xf numFmtId="0" fontId="8" fillId="0" borderId="6" xfId="0" applyFont="1" applyBorder="1" applyAlignment="1">
      <alignment horizontal="left" vertical="center" indent="2" shrinkToFit="1"/>
    </xf>
    <xf numFmtId="0" fontId="8" fillId="0" borderId="57" xfId="0" applyFont="1" applyBorder="1" applyAlignment="1">
      <alignment horizontal="left" vertical="center" wrapText="1" indent="2" shrinkToFit="1"/>
    </xf>
    <xf numFmtId="0" fontId="8" fillId="0" borderId="58" xfId="0" applyFont="1" applyBorder="1" applyAlignment="1">
      <alignment horizontal="left" vertical="center" wrapText="1" indent="2" shrinkToFit="1"/>
    </xf>
    <xf numFmtId="178" fontId="25" fillId="6" borderId="59" xfId="1" applyNumberFormat="1" applyFont="1" applyFill="1" applyBorder="1" applyAlignment="1" applyProtection="1">
      <alignment horizontal="center" vertical="center" shrinkToFit="1"/>
    </xf>
    <xf numFmtId="178" fontId="25" fillId="6" borderId="60" xfId="1" applyNumberFormat="1" applyFont="1" applyFill="1" applyBorder="1" applyAlignment="1" applyProtection="1">
      <alignment horizontal="center" vertical="center" shrinkToFit="1"/>
    </xf>
    <xf numFmtId="178" fontId="25" fillId="6" borderId="61" xfId="1" applyNumberFormat="1" applyFont="1" applyFill="1" applyBorder="1" applyAlignment="1" applyProtection="1">
      <alignment horizontal="center" vertical="center" shrinkToFit="1"/>
    </xf>
    <xf numFmtId="0" fontId="13" fillId="0" borderId="73" xfId="0" applyFont="1" applyBorder="1" applyAlignment="1" applyProtection="1">
      <alignment horizontal="center" vertical="center" wrapText="1" shrinkToFit="1"/>
      <protection locked="0"/>
    </xf>
    <xf numFmtId="0" fontId="13" fillId="0" borderId="74" xfId="0" applyFont="1" applyBorder="1" applyAlignment="1" applyProtection="1">
      <alignment horizontal="center" vertical="center" wrapText="1" shrinkToFit="1"/>
      <protection locked="0"/>
    </xf>
    <xf numFmtId="0" fontId="13" fillId="0" borderId="74" xfId="0" applyFont="1" applyBorder="1" applyAlignment="1" applyProtection="1">
      <alignment horizontal="center" vertical="center" shrinkToFit="1"/>
      <protection locked="0"/>
    </xf>
    <xf numFmtId="0" fontId="13" fillId="0" borderId="77"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center" wrapText="1" shrinkToFit="1"/>
      <protection locked="0"/>
    </xf>
    <xf numFmtId="0" fontId="13" fillId="0" borderId="1"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3" fillId="0" borderId="34" xfId="0" applyFont="1" applyBorder="1" applyAlignment="1">
      <alignment horizontal="center" vertical="center" wrapText="1" shrinkToFit="1"/>
    </xf>
    <xf numFmtId="0" fontId="13" fillId="0" borderId="35" xfId="0" applyFont="1" applyBorder="1" applyAlignment="1">
      <alignment horizontal="center" vertical="center" wrapText="1" shrinkToFit="1"/>
    </xf>
    <xf numFmtId="0" fontId="13" fillId="0" borderId="36"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38" xfId="0" applyFont="1" applyBorder="1" applyAlignment="1" applyProtection="1">
      <alignment horizontal="center" vertical="center" wrapText="1" shrinkToFit="1"/>
      <protection locked="0"/>
    </xf>
    <xf numFmtId="0" fontId="13" fillId="0" borderId="39" xfId="0" applyFont="1" applyBorder="1" applyAlignment="1" applyProtection="1">
      <alignment horizontal="center" vertical="center" wrapText="1" shrinkToFit="1"/>
      <protection locked="0"/>
    </xf>
    <xf numFmtId="0" fontId="13" fillId="0" borderId="39"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3" fillId="0" borderId="86"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shrinkToFit="1"/>
      <protection locked="0"/>
    </xf>
    <xf numFmtId="0" fontId="13" fillId="0" borderId="76" xfId="0" applyFont="1" applyBorder="1" applyAlignment="1" applyProtection="1">
      <alignment horizontal="center" vertical="center" shrinkToFit="1"/>
      <protection locked="0"/>
    </xf>
    <xf numFmtId="0" fontId="14" fillId="0" borderId="63" xfId="0" applyFont="1" applyBorder="1" applyAlignment="1">
      <alignment vertical="center" wrapText="1" shrinkToFit="1"/>
    </xf>
    <xf numFmtId="0" fontId="8" fillId="0" borderId="49" xfId="0" applyFont="1" applyBorder="1" applyAlignment="1">
      <alignment horizontal="left" vertical="center" indent="2" shrinkToFit="1"/>
    </xf>
    <xf numFmtId="0" fontId="8" fillId="0" borderId="50" xfId="0" applyFont="1" applyBorder="1" applyAlignment="1">
      <alignment horizontal="left" vertical="center" indent="2" shrinkToFit="1"/>
    </xf>
    <xf numFmtId="177" fontId="25" fillId="6" borderId="51" xfId="1" applyNumberFormat="1" applyFont="1" applyFill="1" applyBorder="1" applyAlignment="1" applyProtection="1">
      <alignment horizontal="center" vertical="center" shrinkToFit="1"/>
    </xf>
    <xf numFmtId="177" fontId="25" fillId="6" borderId="52" xfId="1" applyNumberFormat="1" applyFont="1" applyFill="1" applyBorder="1" applyAlignment="1" applyProtection="1">
      <alignment horizontal="center" vertical="center" shrinkToFit="1"/>
    </xf>
    <xf numFmtId="177" fontId="25" fillId="6" borderId="50" xfId="1" applyNumberFormat="1" applyFont="1" applyFill="1" applyBorder="1" applyAlignment="1" applyProtection="1">
      <alignment horizontal="center" vertical="center" shrinkToFit="1"/>
    </xf>
    <xf numFmtId="0" fontId="8" fillId="0" borderId="53" xfId="0" applyFont="1" applyBorder="1" applyAlignment="1">
      <alignment horizontal="left" vertical="center" indent="2" shrinkToFit="1"/>
    </xf>
    <xf numFmtId="0" fontId="8" fillId="0" borderId="54" xfId="0" applyFont="1" applyBorder="1" applyAlignment="1">
      <alignment horizontal="left" vertical="center" indent="2" shrinkToFit="1"/>
    </xf>
    <xf numFmtId="0" fontId="8" fillId="4" borderId="56" xfId="1" applyNumberFormat="1" applyFont="1" applyFill="1" applyBorder="1" applyAlignment="1" applyProtection="1">
      <alignment horizontal="left" vertical="center" shrinkToFit="1"/>
      <protection locked="0"/>
    </xf>
    <xf numFmtId="0" fontId="8" fillId="4" borderId="54" xfId="1" applyNumberFormat="1" applyFont="1" applyFill="1" applyBorder="1" applyAlignment="1" applyProtection="1">
      <alignment horizontal="left" vertical="center" shrinkToFit="1"/>
      <protection locked="0"/>
    </xf>
    <xf numFmtId="177" fontId="8" fillId="4" borderId="3" xfId="0" applyNumberFormat="1" applyFont="1" applyFill="1" applyBorder="1" applyAlignment="1" applyProtection="1">
      <alignment horizontal="right" vertical="center"/>
      <protection locked="0"/>
    </xf>
    <xf numFmtId="0" fontId="0" fillId="4" borderId="50" xfId="0" applyFill="1" applyBorder="1" applyProtection="1">
      <alignment vertical="center"/>
      <protection locked="0"/>
    </xf>
    <xf numFmtId="0" fontId="8" fillId="0" borderId="45" xfId="0" applyFont="1" applyBorder="1" applyAlignment="1">
      <alignment horizontal="left" vertical="center" indent="2" shrinkToFit="1"/>
    </xf>
    <xf numFmtId="0" fontId="8" fillId="0" borderId="46" xfId="0" applyFont="1" applyBorder="1" applyAlignment="1">
      <alignment horizontal="left" vertical="center" indent="2" shrinkToFit="1"/>
    </xf>
  </cellXfs>
  <cellStyles count="4">
    <cellStyle name="桁区切り" xfId="1" builtinId="6"/>
    <cellStyle name="標準" xfId="0" builtinId="0"/>
    <cellStyle name="標準 2" xfId="2" xr:uid="{00000000-0005-0000-0000-000002000000}"/>
    <cellStyle name="標準 3" xfId="3" xr:uid="{00000000-0005-0000-0000-000003000000}"/>
  </cellStyles>
  <dxfs count="1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FFCC"/>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B8746-57D0-4F5D-AFE8-CB2F76ACC505}">
  <sheetPr>
    <tabColor rgb="FF7030A0"/>
  </sheetPr>
  <dimension ref="A2:I19"/>
  <sheetViews>
    <sheetView workbookViewId="0">
      <selection activeCell="H6" sqref="H6"/>
    </sheetView>
  </sheetViews>
  <sheetFormatPr defaultColWidth="9" defaultRowHeight="19"/>
  <cols>
    <col min="1" max="1" width="9" style="1"/>
    <col min="2" max="2" width="17.08984375" style="38" customWidth="1"/>
    <col min="3" max="3" width="33.453125" style="1" customWidth="1"/>
    <col min="4" max="4" width="34.26953125" style="1" customWidth="1"/>
    <col min="5" max="5" width="18.453125" style="1" customWidth="1"/>
    <col min="6" max="16384" width="9" style="1"/>
  </cols>
  <sheetData>
    <row r="2" spans="1:9">
      <c r="A2" s="1" t="s">
        <v>48</v>
      </c>
      <c r="B2" s="37" t="s">
        <v>77</v>
      </c>
      <c r="C2" s="1" t="s">
        <v>75</v>
      </c>
      <c r="D2" s="1" t="s">
        <v>76</v>
      </c>
      <c r="E2" s="3" t="s">
        <v>26</v>
      </c>
      <c r="F2" s="1" t="s">
        <v>61</v>
      </c>
      <c r="I2" s="2"/>
    </row>
    <row r="3" spans="1:9" ht="57">
      <c r="A3" s="1" t="s">
        <v>50</v>
      </c>
      <c r="B3" s="38" t="s">
        <v>78</v>
      </c>
      <c r="C3" s="2" t="s">
        <v>82</v>
      </c>
      <c r="D3" s="2" t="s">
        <v>80</v>
      </c>
      <c r="E3" s="1" t="s">
        <v>27</v>
      </c>
      <c r="F3" s="1" t="s">
        <v>62</v>
      </c>
    </row>
    <row r="4" spans="1:9">
      <c r="A4" s="1" t="s">
        <v>51</v>
      </c>
      <c r="B4" s="38" t="s">
        <v>7</v>
      </c>
      <c r="C4" s="1" t="s">
        <v>84</v>
      </c>
      <c r="D4" s="1" t="s">
        <v>84</v>
      </c>
      <c r="E4" s="1" t="s">
        <v>28</v>
      </c>
      <c r="F4" s="1" t="s">
        <v>63</v>
      </c>
    </row>
    <row r="5" spans="1:9" ht="57">
      <c r="C5" s="2" t="s">
        <v>83</v>
      </c>
      <c r="D5" s="2" t="s">
        <v>81</v>
      </c>
      <c r="E5" s="1" t="s">
        <v>29</v>
      </c>
    </row>
    <row r="6" spans="1:9">
      <c r="C6" s="1" t="s">
        <v>84</v>
      </c>
      <c r="D6" s="1" t="s">
        <v>84</v>
      </c>
      <c r="E6" s="1" t="s">
        <v>30</v>
      </c>
    </row>
    <row r="7" spans="1:9">
      <c r="E7" s="1" t="s">
        <v>31</v>
      </c>
    </row>
    <row r="9" spans="1:9">
      <c r="C9" s="2"/>
    </row>
    <row r="13" spans="1:9">
      <c r="B13" s="49"/>
      <c r="C13" s="2"/>
    </row>
    <row r="14" spans="1:9">
      <c r="B14" s="49"/>
    </row>
    <row r="15" spans="1:9">
      <c r="B15" s="49"/>
    </row>
    <row r="16" spans="1:9">
      <c r="B16" s="49"/>
    </row>
    <row r="17" spans="2:2">
      <c r="B17" s="49"/>
    </row>
    <row r="18" spans="2:2">
      <c r="B18" s="49"/>
    </row>
    <row r="19" spans="2:2">
      <c r="B19" s="49"/>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5580-CD9B-4CD8-BAA3-855207EF184D}">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2.6328125" style="17" customWidth="1"/>
    <col min="4" max="4" width="13.08984375" style="19" customWidth="1"/>
    <col min="5" max="6" width="9" style="19" customWidth="1"/>
    <col min="7" max="7" width="12" style="17" customWidth="1"/>
    <col min="8" max="8" width="3.54296875" style="17" customWidth="1"/>
    <col min="9" max="9" width="1.6328125" style="17" customWidth="1"/>
    <col min="10" max="10" width="45.6328125" style="16" customWidth="1"/>
    <col min="11" max="11" width="33.36328125" style="16" customWidth="1"/>
    <col min="12" max="12" width="15.6328125" style="17" customWidth="1"/>
    <col min="13" max="126" width="2.6328125" style="17" customWidth="1"/>
    <col min="127" max="16384" width="9" style="17"/>
  </cols>
  <sheetData>
    <row r="1" spans="1:11" ht="10.5" customHeight="1"/>
    <row r="2" spans="1:11" ht="19.5" customHeight="1">
      <c r="A2" s="15"/>
      <c r="B2" s="14" t="s">
        <v>114</v>
      </c>
      <c r="C2" s="15"/>
      <c r="D2" s="20"/>
      <c r="E2" s="20"/>
      <c r="F2" s="20"/>
      <c r="G2" s="15"/>
      <c r="H2" s="15"/>
    </row>
    <row r="3" spans="1:11" ht="30" customHeight="1" thickBot="1">
      <c r="A3" s="15"/>
      <c r="B3" s="263" t="s">
        <v>41</v>
      </c>
      <c r="C3" s="264"/>
      <c r="D3" s="264"/>
      <c r="E3" s="264"/>
      <c r="F3" s="264"/>
      <c r="G3" s="264"/>
      <c r="H3" s="137"/>
      <c r="J3" s="21" t="s">
        <v>32</v>
      </c>
    </row>
    <row r="4" spans="1:11" ht="20.149999999999999" customHeight="1">
      <c r="A4" s="15"/>
      <c r="B4" s="139" t="s">
        <v>48</v>
      </c>
      <c r="C4" s="274"/>
      <c r="D4" s="274"/>
      <c r="E4" s="274"/>
      <c r="F4" s="274"/>
      <c r="G4" s="275"/>
      <c r="H4" s="137"/>
      <c r="I4" s="138"/>
      <c r="J4" s="138"/>
      <c r="K4" s="138"/>
    </row>
    <row r="5" spans="1:11" ht="25" customHeight="1" thickBot="1">
      <c r="A5" s="15"/>
      <c r="B5" s="140" t="s">
        <v>207</v>
      </c>
      <c r="C5" s="257"/>
      <c r="D5" s="257"/>
      <c r="E5" s="257"/>
      <c r="F5" s="257"/>
      <c r="G5" s="276"/>
      <c r="H5" s="137"/>
      <c r="I5" s="138"/>
      <c r="J5" s="138"/>
      <c r="K5" s="138"/>
    </row>
    <row r="6" spans="1:11" ht="9.75" customHeight="1" thickBot="1">
      <c r="A6" s="15"/>
      <c r="B6" s="136"/>
      <c r="C6" s="137"/>
      <c r="D6" s="137"/>
      <c r="E6" s="137"/>
      <c r="F6" s="137"/>
      <c r="G6" s="137"/>
      <c r="H6" s="137"/>
      <c r="I6" s="138"/>
      <c r="J6" s="138"/>
      <c r="K6" s="138"/>
    </row>
    <row r="7" spans="1:11" ht="19.5" customHeight="1" thickBot="1">
      <c r="A7" s="15"/>
      <c r="B7" s="265" t="s">
        <v>182</v>
      </c>
      <c r="C7" s="266"/>
      <c r="D7" s="267" t="s">
        <v>195</v>
      </c>
      <c r="E7" s="268"/>
      <c r="F7" s="267" t="s">
        <v>209</v>
      </c>
      <c r="G7" s="269"/>
      <c r="H7" s="137"/>
      <c r="J7" s="21"/>
    </row>
    <row r="8" spans="1:11" ht="19.5" customHeight="1" thickTop="1">
      <c r="A8" s="15">
        <v>1</v>
      </c>
      <c r="B8" s="270"/>
      <c r="C8" s="271"/>
      <c r="D8" s="88"/>
      <c r="E8" s="178" t="s">
        <v>194</v>
      </c>
      <c r="F8" s="90"/>
      <c r="G8" s="182" t="s">
        <v>194</v>
      </c>
      <c r="H8" s="137"/>
      <c r="J8" s="21"/>
    </row>
    <row r="9" spans="1:11" ht="19.5" customHeight="1">
      <c r="A9" s="15">
        <v>2</v>
      </c>
      <c r="B9" s="259"/>
      <c r="C9" s="260"/>
      <c r="D9" s="86"/>
      <c r="E9" s="179" t="s">
        <v>194</v>
      </c>
      <c r="F9" s="81"/>
      <c r="G9" s="142" t="s">
        <v>194</v>
      </c>
      <c r="H9" s="137"/>
      <c r="J9" s="21"/>
    </row>
    <row r="10" spans="1:11" ht="19.5" customHeight="1">
      <c r="A10" s="15">
        <v>3</v>
      </c>
      <c r="B10" s="259"/>
      <c r="C10" s="260"/>
      <c r="D10" s="86"/>
      <c r="E10" s="179" t="s">
        <v>194</v>
      </c>
      <c r="F10" s="81"/>
      <c r="G10" s="142" t="s">
        <v>194</v>
      </c>
      <c r="H10" s="137"/>
      <c r="J10" s="21"/>
    </row>
    <row r="11" spans="1:11" ht="19.5" customHeight="1">
      <c r="A11" s="15">
        <v>4</v>
      </c>
      <c r="B11" s="259"/>
      <c r="C11" s="260"/>
      <c r="D11" s="86"/>
      <c r="E11" s="179" t="s">
        <v>194</v>
      </c>
      <c r="F11" s="81"/>
      <c r="G11" s="142" t="s">
        <v>194</v>
      </c>
      <c r="H11" s="137"/>
      <c r="J11" s="21"/>
    </row>
    <row r="12" spans="1:11" ht="19.5" customHeight="1" thickBot="1">
      <c r="A12" s="15">
        <v>5</v>
      </c>
      <c r="B12" s="255"/>
      <c r="C12" s="256"/>
      <c r="D12" s="91"/>
      <c r="E12" s="180" t="s">
        <v>194</v>
      </c>
      <c r="F12" s="82"/>
      <c r="G12" s="143" t="s">
        <v>194</v>
      </c>
      <c r="H12" s="137"/>
      <c r="J12" s="21"/>
    </row>
    <row r="13" spans="1:11" ht="12" customHeight="1" thickBot="1">
      <c r="A13" s="15"/>
      <c r="B13" s="136"/>
      <c r="C13" s="137"/>
      <c r="D13" s="169"/>
      <c r="E13" s="169"/>
      <c r="F13" s="169"/>
      <c r="G13" s="169"/>
      <c r="H13" s="137"/>
      <c r="J13" s="21"/>
    </row>
    <row r="14" spans="1:11" ht="19.5" customHeight="1" thickBot="1">
      <c r="A14" s="15"/>
      <c r="B14" s="144" t="s">
        <v>33</v>
      </c>
      <c r="C14" s="145" t="s">
        <v>34</v>
      </c>
      <c r="D14" s="145" t="s">
        <v>35</v>
      </c>
      <c r="E14" s="145" t="s">
        <v>36</v>
      </c>
      <c r="F14" s="146" t="s">
        <v>6</v>
      </c>
      <c r="G14" s="147" t="s">
        <v>37</v>
      </c>
      <c r="H14" s="170"/>
    </row>
    <row r="15" spans="1:11" ht="17.25" customHeight="1" thickTop="1">
      <c r="A15" s="148">
        <v>1</v>
      </c>
      <c r="B15" s="4"/>
      <c r="C15" s="5"/>
      <c r="D15" s="6"/>
      <c r="E15" s="7"/>
      <c r="F15" s="8"/>
      <c r="G15" s="22" t="str">
        <f t="shared" ref="G15:G44" si="0">IF(D15="","",D15*E15)</f>
        <v/>
      </c>
      <c r="H15" s="171"/>
    </row>
    <row r="16" spans="1:11" ht="17.25" customHeight="1">
      <c r="A16" s="148">
        <v>2</v>
      </c>
      <c r="B16" s="4"/>
      <c r="C16" s="9"/>
      <c r="D16" s="10"/>
      <c r="E16" s="11"/>
      <c r="F16" s="8"/>
      <c r="G16" s="22" t="str">
        <f t="shared" si="0"/>
        <v/>
      </c>
      <c r="H16" s="171"/>
    </row>
    <row r="17" spans="1:12" ht="17.25" customHeight="1">
      <c r="A17" s="148">
        <v>3</v>
      </c>
      <c r="B17" s="4"/>
      <c r="C17" s="9"/>
      <c r="D17" s="10"/>
      <c r="E17" s="11"/>
      <c r="F17" s="8"/>
      <c r="G17" s="22" t="str">
        <f t="shared" si="0"/>
        <v/>
      </c>
      <c r="H17" s="171"/>
    </row>
    <row r="18" spans="1:12" ht="17.25" customHeight="1">
      <c r="A18" s="148">
        <v>4</v>
      </c>
      <c r="B18" s="4"/>
      <c r="C18" s="9"/>
      <c r="D18" s="10"/>
      <c r="E18" s="11"/>
      <c r="F18" s="8"/>
      <c r="G18" s="22" t="str">
        <f t="shared" si="0"/>
        <v/>
      </c>
      <c r="H18" s="171"/>
    </row>
    <row r="19" spans="1:12" ht="17.25" customHeight="1">
      <c r="A19" s="148">
        <v>5</v>
      </c>
      <c r="B19" s="4"/>
      <c r="C19" s="9"/>
      <c r="D19" s="10"/>
      <c r="E19" s="11"/>
      <c r="F19" s="8"/>
      <c r="G19" s="22" t="str">
        <f t="shared" si="0"/>
        <v/>
      </c>
      <c r="H19" s="171"/>
    </row>
    <row r="20" spans="1:12" ht="17.25" customHeight="1">
      <c r="A20" s="148">
        <v>6</v>
      </c>
      <c r="B20" s="4"/>
      <c r="C20" s="9"/>
      <c r="D20" s="10"/>
      <c r="E20" s="11"/>
      <c r="F20" s="8"/>
      <c r="G20" s="22" t="str">
        <f t="shared" si="0"/>
        <v/>
      </c>
      <c r="H20" s="171"/>
    </row>
    <row r="21" spans="1:12" ht="17.25" customHeight="1">
      <c r="A21" s="148">
        <v>7</v>
      </c>
      <c r="B21" s="4"/>
      <c r="C21" s="9"/>
      <c r="D21" s="10"/>
      <c r="E21" s="11"/>
      <c r="F21" s="8"/>
      <c r="G21" s="22" t="str">
        <f t="shared" si="0"/>
        <v/>
      </c>
      <c r="H21" s="171"/>
      <c r="K21" s="149" t="s">
        <v>79</v>
      </c>
    </row>
    <row r="22" spans="1:12" ht="17.25" customHeight="1">
      <c r="A22" s="148">
        <v>8</v>
      </c>
      <c r="B22" s="4"/>
      <c r="C22" s="9"/>
      <c r="D22" s="10"/>
      <c r="E22" s="11"/>
      <c r="F22" s="8"/>
      <c r="G22" s="22" t="str">
        <f t="shared" si="0"/>
        <v/>
      </c>
      <c r="H22" s="171"/>
      <c r="J22" s="151" t="s">
        <v>44</v>
      </c>
      <c r="K22" s="159" t="str">
        <f>IF(SUM(G15:G44)=0,"対象外","対象")</f>
        <v>対象外</v>
      </c>
      <c r="L22" s="23">
        <f>IF(K22="対象外",0,L29*L23)</f>
        <v>0</v>
      </c>
    </row>
    <row r="23" spans="1:12" ht="17.25" customHeight="1">
      <c r="A23" s="148">
        <v>9</v>
      </c>
      <c r="B23" s="4"/>
      <c r="C23" s="9"/>
      <c r="D23" s="10"/>
      <c r="E23" s="11"/>
      <c r="F23" s="8"/>
      <c r="G23" s="22" t="str">
        <f t="shared" si="0"/>
        <v/>
      </c>
      <c r="H23" s="171"/>
      <c r="K23" s="153" t="s">
        <v>88</v>
      </c>
      <c r="L23" s="183">
        <f>D45</f>
        <v>0</v>
      </c>
    </row>
    <row r="24" spans="1:12" ht="17.25" customHeight="1">
      <c r="A24" s="148">
        <v>10</v>
      </c>
      <c r="B24" s="4"/>
      <c r="C24" s="9"/>
      <c r="D24" s="10"/>
      <c r="E24" s="11"/>
      <c r="F24" s="8"/>
      <c r="G24" s="22" t="str">
        <f t="shared" si="0"/>
        <v/>
      </c>
      <c r="H24" s="171"/>
    </row>
    <row r="25" spans="1:12" ht="17.25" customHeight="1">
      <c r="A25" s="148">
        <v>11</v>
      </c>
      <c r="B25" s="4"/>
      <c r="C25" s="9"/>
      <c r="D25" s="10"/>
      <c r="E25" s="11"/>
      <c r="F25" s="8"/>
      <c r="G25" s="22" t="str">
        <f t="shared" si="0"/>
        <v/>
      </c>
      <c r="H25" s="171"/>
    </row>
    <row r="26" spans="1:12" ht="17.25" customHeight="1">
      <c r="A26" s="148">
        <v>12</v>
      </c>
      <c r="B26" s="4"/>
      <c r="C26" s="9"/>
      <c r="D26" s="10"/>
      <c r="E26" s="11"/>
      <c r="F26" s="8"/>
      <c r="G26" s="22" t="str">
        <f t="shared" si="0"/>
        <v/>
      </c>
      <c r="H26" s="171"/>
    </row>
    <row r="27" spans="1:12" ht="17.25" customHeight="1">
      <c r="A27" s="148">
        <v>13</v>
      </c>
      <c r="B27" s="4"/>
      <c r="C27" s="9"/>
      <c r="D27" s="10"/>
      <c r="E27" s="11"/>
      <c r="F27" s="8"/>
      <c r="G27" s="22" t="str">
        <f t="shared" si="0"/>
        <v/>
      </c>
      <c r="H27" s="171"/>
    </row>
    <row r="28" spans="1:12" ht="17.25" customHeight="1">
      <c r="A28" s="148">
        <v>14</v>
      </c>
      <c r="B28" s="4"/>
      <c r="C28" s="9"/>
      <c r="D28" s="10"/>
      <c r="E28" s="11"/>
      <c r="F28" s="8"/>
      <c r="G28" s="22" t="str">
        <f t="shared" si="0"/>
        <v/>
      </c>
      <c r="H28" s="171"/>
    </row>
    <row r="29" spans="1:12" ht="17.25" customHeight="1">
      <c r="A29" s="148">
        <v>15</v>
      </c>
      <c r="B29" s="4"/>
      <c r="C29" s="9"/>
      <c r="D29" s="10"/>
      <c r="E29" s="11"/>
      <c r="F29" s="8"/>
      <c r="G29" s="22" t="str">
        <f t="shared" si="0"/>
        <v/>
      </c>
      <c r="H29" s="171"/>
      <c r="K29" s="152" t="s">
        <v>49</v>
      </c>
      <c r="L29" s="23">
        <v>300000000</v>
      </c>
    </row>
    <row r="30" spans="1:12" ht="17.25" customHeight="1">
      <c r="A30" s="148">
        <v>16</v>
      </c>
      <c r="B30" s="4"/>
      <c r="C30" s="9"/>
      <c r="D30" s="10"/>
      <c r="E30" s="11"/>
      <c r="F30" s="8"/>
      <c r="G30" s="22" t="str">
        <f t="shared" si="0"/>
        <v/>
      </c>
      <c r="H30" s="171"/>
    </row>
    <row r="31" spans="1:12" ht="17.25" customHeight="1">
      <c r="A31" s="148">
        <v>17</v>
      </c>
      <c r="B31" s="4"/>
      <c r="C31" s="9"/>
      <c r="D31" s="10"/>
      <c r="E31" s="11"/>
      <c r="F31" s="8"/>
      <c r="G31" s="22" t="str">
        <f t="shared" si="0"/>
        <v/>
      </c>
      <c r="H31" s="171"/>
      <c r="K31" s="15" t="s">
        <v>45</v>
      </c>
      <c r="L31" s="14"/>
    </row>
    <row r="32" spans="1:12" ht="17.25" customHeight="1">
      <c r="A32" s="148">
        <v>18</v>
      </c>
      <c r="B32" s="4"/>
      <c r="C32" s="9"/>
      <c r="D32" s="10"/>
      <c r="E32" s="11"/>
      <c r="F32" s="8"/>
      <c r="G32" s="22" t="str">
        <f t="shared" si="0"/>
        <v/>
      </c>
      <c r="H32" s="171"/>
      <c r="K32" s="153" t="s">
        <v>46</v>
      </c>
      <c r="L32" s="154">
        <f>IF(ROUNDDOWN(($G$46-$G$48)*2/3,-3)&gt;$G$45,$G$45,ROUNDDOWN(($G$46-$G$48)*2/3,-3))</f>
        <v>0</v>
      </c>
    </row>
    <row r="33" spans="1:12" ht="17.25" customHeight="1">
      <c r="A33" s="148">
        <v>19</v>
      </c>
      <c r="B33" s="4"/>
      <c r="C33" s="9"/>
      <c r="D33" s="10"/>
      <c r="E33" s="11"/>
      <c r="F33" s="8"/>
      <c r="G33" s="22" t="str">
        <f t="shared" si="0"/>
        <v/>
      </c>
      <c r="H33" s="171"/>
      <c r="K33" s="153" t="s">
        <v>47</v>
      </c>
      <c r="L33" s="154">
        <f>IF(ROUNDDOWN($G$46*2/3,-3)&gt;$G$45,$G$45,ROUNDDOWN($G$46*2/3,-3))</f>
        <v>0</v>
      </c>
    </row>
    <row r="34" spans="1:12" ht="17.25" customHeight="1">
      <c r="A34" s="148">
        <v>20</v>
      </c>
      <c r="B34" s="4"/>
      <c r="C34" s="9"/>
      <c r="D34" s="10"/>
      <c r="E34" s="11"/>
      <c r="F34" s="8"/>
      <c r="G34" s="22" t="str">
        <f t="shared" si="0"/>
        <v/>
      </c>
      <c r="H34" s="171"/>
    </row>
    <row r="35" spans="1:12" ht="17.25" customHeight="1">
      <c r="A35" s="148">
        <v>21</v>
      </c>
      <c r="B35" s="4"/>
      <c r="C35" s="9"/>
      <c r="D35" s="10"/>
      <c r="E35" s="11"/>
      <c r="F35" s="8"/>
      <c r="G35" s="22" t="str">
        <f t="shared" si="0"/>
        <v/>
      </c>
      <c r="H35" s="171"/>
    </row>
    <row r="36" spans="1:12" ht="17.25" customHeight="1">
      <c r="A36" s="148">
        <v>22</v>
      </c>
      <c r="B36" s="4"/>
      <c r="C36" s="9"/>
      <c r="D36" s="10"/>
      <c r="E36" s="11"/>
      <c r="F36" s="8"/>
      <c r="G36" s="22" t="str">
        <f t="shared" si="0"/>
        <v/>
      </c>
      <c r="H36" s="171"/>
    </row>
    <row r="37" spans="1:12" ht="17.25" customHeight="1">
      <c r="A37" s="148">
        <v>23</v>
      </c>
      <c r="B37" s="4"/>
      <c r="C37" s="9"/>
      <c r="D37" s="10"/>
      <c r="E37" s="11"/>
      <c r="F37" s="8"/>
      <c r="G37" s="22" t="str">
        <f t="shared" si="0"/>
        <v/>
      </c>
      <c r="H37" s="171"/>
    </row>
    <row r="38" spans="1:12" ht="17.25" customHeight="1">
      <c r="A38" s="148">
        <v>24</v>
      </c>
      <c r="B38" s="4"/>
      <c r="C38" s="9"/>
      <c r="D38" s="10"/>
      <c r="E38" s="11"/>
      <c r="F38" s="8"/>
      <c r="G38" s="22" t="str">
        <f t="shared" si="0"/>
        <v/>
      </c>
      <c r="H38" s="171"/>
    </row>
    <row r="39" spans="1:12" ht="17.25" customHeight="1">
      <c r="A39" s="148">
        <v>25</v>
      </c>
      <c r="B39" s="4"/>
      <c r="C39" s="9"/>
      <c r="D39" s="10"/>
      <c r="E39" s="11"/>
      <c r="F39" s="8"/>
      <c r="G39" s="22" t="str">
        <f t="shared" si="0"/>
        <v/>
      </c>
      <c r="H39" s="171"/>
    </row>
    <row r="40" spans="1:12" ht="17.25" customHeight="1">
      <c r="A40" s="148">
        <v>26</v>
      </c>
      <c r="B40" s="4"/>
      <c r="C40" s="9"/>
      <c r="D40" s="10"/>
      <c r="E40" s="11"/>
      <c r="F40" s="8"/>
      <c r="G40" s="22" t="str">
        <f t="shared" si="0"/>
        <v/>
      </c>
      <c r="H40" s="171"/>
    </row>
    <row r="41" spans="1:12" ht="17.25" customHeight="1">
      <c r="A41" s="148">
        <v>27</v>
      </c>
      <c r="B41" s="4"/>
      <c r="C41" s="9"/>
      <c r="D41" s="10"/>
      <c r="E41" s="11"/>
      <c r="F41" s="8"/>
      <c r="G41" s="22" t="str">
        <f t="shared" si="0"/>
        <v/>
      </c>
      <c r="H41" s="171"/>
    </row>
    <row r="42" spans="1:12" ht="17.25" customHeight="1">
      <c r="A42" s="148">
        <v>28</v>
      </c>
      <c r="B42" s="4"/>
      <c r="C42" s="9"/>
      <c r="D42" s="10"/>
      <c r="E42" s="11"/>
      <c r="F42" s="8"/>
      <c r="G42" s="22" t="str">
        <f t="shared" si="0"/>
        <v/>
      </c>
      <c r="H42" s="171"/>
    </row>
    <row r="43" spans="1:12" ht="17.25" customHeight="1">
      <c r="A43" s="148">
        <v>29</v>
      </c>
      <c r="B43" s="4"/>
      <c r="C43" s="9"/>
      <c r="D43" s="10"/>
      <c r="E43" s="11"/>
      <c r="F43" s="8"/>
      <c r="G43" s="22" t="str">
        <f t="shared" si="0"/>
        <v/>
      </c>
      <c r="H43" s="171"/>
    </row>
    <row r="44" spans="1:12" ht="17.25" customHeight="1" thickBot="1">
      <c r="A44" s="148">
        <v>30</v>
      </c>
      <c r="B44" s="4"/>
      <c r="C44" s="12"/>
      <c r="D44" s="41"/>
      <c r="E44" s="42"/>
      <c r="F44" s="51"/>
      <c r="G44" s="22" t="str">
        <f t="shared" si="0"/>
        <v/>
      </c>
      <c r="H44" s="171"/>
    </row>
    <row r="45" spans="1:12" ht="16.5" customHeight="1">
      <c r="A45" s="15"/>
      <c r="B45" s="289" t="s">
        <v>113</v>
      </c>
      <c r="C45" s="290"/>
      <c r="D45" s="287"/>
      <c r="E45" s="288"/>
      <c r="F45" s="184" t="s">
        <v>87</v>
      </c>
      <c r="G45" s="46">
        <f>L22</f>
        <v>0</v>
      </c>
      <c r="H45" s="171"/>
    </row>
    <row r="46" spans="1:12" ht="16.5" customHeight="1">
      <c r="A46" s="15"/>
      <c r="B46" s="278" t="s">
        <v>42</v>
      </c>
      <c r="C46" s="279"/>
      <c r="D46" s="280">
        <f>SUMIF(B15:B44,"&lt;&gt;"&amp;"▼助成対象外",G15:G44)</f>
        <v>0</v>
      </c>
      <c r="E46" s="281"/>
      <c r="F46" s="282"/>
      <c r="G46" s="45">
        <f>IF(OR(G45=0,ISERROR(D46)),0,IF(D46&lt;0,0,D46))</f>
        <v>0</v>
      </c>
      <c r="H46" s="167"/>
      <c r="J46" s="185"/>
    </row>
    <row r="47" spans="1:12" ht="16.5" customHeight="1">
      <c r="A47" s="15"/>
      <c r="B47" s="278" t="s">
        <v>43</v>
      </c>
      <c r="C47" s="279"/>
      <c r="D47" s="280">
        <f>SUMIF(B15:B44,"▼助成対象外",G15:G44)</f>
        <v>0</v>
      </c>
      <c r="E47" s="281"/>
      <c r="F47" s="282"/>
      <c r="G47" s="45">
        <f>IF(OR(G45=0,ISERROR(D47)),0,IF(D47&lt;0,0,D47))</f>
        <v>0</v>
      </c>
      <c r="H47" s="167"/>
      <c r="J47" s="185"/>
    </row>
    <row r="48" spans="1:12" ht="16.5" customHeight="1" thickBot="1">
      <c r="A48" s="15"/>
      <c r="B48" s="283" t="s">
        <v>38</v>
      </c>
      <c r="C48" s="284"/>
      <c r="D48" s="50" t="s">
        <v>39</v>
      </c>
      <c r="E48" s="285"/>
      <c r="F48" s="286"/>
      <c r="G48" s="13"/>
      <c r="H48" s="171"/>
      <c r="I48" s="109" t="s">
        <v>52</v>
      </c>
    </row>
    <row r="49" spans="1:10" ht="31.5" customHeight="1" thickTop="1" thickBot="1">
      <c r="A49" s="15"/>
      <c r="B49" s="250" t="s">
        <v>221</v>
      </c>
      <c r="C49" s="251"/>
      <c r="D49" s="252" t="str">
        <f>IF(E48=K32,L32,IF(E48=K33,L33,""))</f>
        <v/>
      </c>
      <c r="E49" s="253"/>
      <c r="F49" s="254"/>
      <c r="G49" s="47">
        <f>IF(OR(G45=0,ISERROR(D49)),0,IF(D49&lt;0,0,D49))</f>
        <v>0</v>
      </c>
      <c r="H49" s="167"/>
      <c r="J49" s="185"/>
    </row>
    <row r="50" spans="1:10" ht="11.25" customHeight="1">
      <c r="A50" s="15"/>
      <c r="B50" s="277" t="s">
        <v>40</v>
      </c>
      <c r="C50" s="277"/>
      <c r="D50" s="277"/>
      <c r="E50" s="277"/>
      <c r="F50" s="277"/>
      <c r="G50" s="277"/>
      <c r="H50" s="175"/>
      <c r="I50" s="158"/>
    </row>
  </sheetData>
  <sheetProtection sheet="1" formatCells="0" formatColumns="0" formatRows="0" selectLockedCells="1"/>
  <mergeCells count="22">
    <mergeCell ref="B9:C9"/>
    <mergeCell ref="B10:C10"/>
    <mergeCell ref="B11:C11"/>
    <mergeCell ref="B12:C12"/>
    <mergeCell ref="B3:G3"/>
    <mergeCell ref="B7:C7"/>
    <mergeCell ref="D7:E7"/>
    <mergeCell ref="F7:G7"/>
    <mergeCell ref="B8:C8"/>
    <mergeCell ref="C4:G4"/>
    <mergeCell ref="C5:G5"/>
    <mergeCell ref="D45:E45"/>
    <mergeCell ref="B46:C46"/>
    <mergeCell ref="D46:F46"/>
    <mergeCell ref="B50:G50"/>
    <mergeCell ref="B47:C47"/>
    <mergeCell ref="D47:F47"/>
    <mergeCell ref="B48:C48"/>
    <mergeCell ref="E48:F48"/>
    <mergeCell ref="B49:C49"/>
    <mergeCell ref="D49:F49"/>
    <mergeCell ref="B45:C45"/>
  </mergeCells>
  <phoneticPr fontId="3"/>
  <conditionalFormatting sqref="G48:H48">
    <cfRule type="expression" dxfId="8" priority="1">
      <formula>OR(AND($E$48="申請無し",$G$48&lt;&gt;0),AND($E$48="申請有り",$G$48&lt;=0))</formula>
    </cfRule>
  </conditionalFormatting>
  <dataValidations count="3">
    <dataValidation imeMode="off" allowBlank="1" showInputMessage="1" showErrorMessage="1" sqref="G48:H48 F45 D15:D45 G15:H44" xr:uid="{D344585C-D05D-48D4-8D70-F9DF1679210D}"/>
    <dataValidation type="list" allowBlank="1" showInputMessage="1" showErrorMessage="1" sqref="B15:B44" xr:uid="{109696E1-C19A-461C-B203-189F2110E43A}">
      <formula1>"設計費,設備費,工事費,諸経費,▼助成対象外"</formula1>
    </dataValidation>
    <dataValidation type="list" allowBlank="1" showInputMessage="1" showErrorMessage="1" sqref="E48:F48" xr:uid="{679B9D46-3632-4277-B374-AFF6E6F90AB4}">
      <formula1>"申請あり,申請なし"</formula1>
    </dataValidation>
  </dataValidations>
  <pageMargins left="0.74803149606299213" right="0.43307086614173229" top="0.48" bottom="0.52" header="0.19685039370078741" footer="0.23622047244094491"/>
  <pageSetup paperSize="9" scale="89" orientation="portrait" r:id="rId1"/>
  <headerFooter>
    <oddFooter>&amp;R&amp;"ＭＳ Ｐ明朝,標準"&amp;10（日本産業規格A列4番）</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D7502-9A8A-49D6-9C64-4D498C5A2A6D}">
  <sheetPr>
    <pageSetUpPr fitToPage="1"/>
  </sheetPr>
  <dimension ref="A1:M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3" style="17" customWidth="1"/>
    <col min="4" max="4" width="13.08984375" style="19" customWidth="1"/>
    <col min="5" max="6" width="6.6328125" style="19" customWidth="1"/>
    <col min="7" max="7" width="13.08984375" style="17" customWidth="1"/>
    <col min="8" max="8" width="1.7265625" style="17" customWidth="1"/>
    <col min="9" max="9" width="9.6328125" style="17" customWidth="1"/>
    <col min="10" max="10" width="13.08984375" style="16" customWidth="1"/>
    <col min="11" max="11" width="9.6328125" style="16" customWidth="1"/>
    <col min="12" max="12" width="20" style="17" customWidth="1"/>
    <col min="13" max="13" width="10.6328125" style="97" customWidth="1"/>
    <col min="14" max="126" width="2.6328125" style="17" customWidth="1"/>
    <col min="127" max="16384" width="9" style="17"/>
  </cols>
  <sheetData>
    <row r="1" spans="1:12" s="97" customFormat="1" ht="10.5" customHeight="1">
      <c r="A1" s="17"/>
      <c r="B1" s="17"/>
      <c r="C1" s="17"/>
      <c r="D1" s="19"/>
      <c r="E1" s="19"/>
      <c r="F1" s="19"/>
      <c r="G1" s="17"/>
      <c r="H1" s="17"/>
      <c r="I1" s="17"/>
      <c r="J1" s="16"/>
      <c r="K1" s="16"/>
      <c r="L1" s="17"/>
    </row>
    <row r="2" spans="1:12" s="97" customFormat="1" ht="19.5" customHeight="1">
      <c r="A2" s="15"/>
      <c r="B2" s="14" t="s">
        <v>119</v>
      </c>
      <c r="C2" s="15"/>
      <c r="D2" s="20"/>
      <c r="E2" s="20"/>
      <c r="F2" s="20"/>
      <c r="G2" s="15"/>
      <c r="H2" s="15"/>
      <c r="I2" s="17"/>
      <c r="J2" s="16"/>
      <c r="K2" s="16"/>
      <c r="L2" s="17"/>
    </row>
    <row r="3" spans="1:12" s="97" customFormat="1" ht="39.75" customHeight="1" thickBot="1">
      <c r="A3" s="15"/>
      <c r="B3" s="263" t="s">
        <v>118</v>
      </c>
      <c r="C3" s="264"/>
      <c r="D3" s="264"/>
      <c r="E3" s="264"/>
      <c r="F3" s="264"/>
      <c r="G3" s="264"/>
      <c r="H3" s="137"/>
      <c r="I3" s="246" t="s">
        <v>211</v>
      </c>
      <c r="J3" s="246"/>
      <c r="K3" s="246"/>
      <c r="L3" s="246"/>
    </row>
    <row r="4" spans="1:12" s="17" customFormat="1" ht="20.149999999999999" customHeight="1">
      <c r="A4" s="15"/>
      <c r="B4" s="139" t="s">
        <v>48</v>
      </c>
      <c r="C4" s="274"/>
      <c r="D4" s="274"/>
      <c r="E4" s="274"/>
      <c r="F4" s="274"/>
      <c r="G4" s="275"/>
      <c r="H4" s="137"/>
      <c r="I4" s="138"/>
      <c r="J4" s="138"/>
      <c r="K4" s="138"/>
    </row>
    <row r="5" spans="1:12" s="17" customFormat="1" ht="25" customHeight="1" thickBot="1">
      <c r="A5" s="15"/>
      <c r="B5" s="140" t="s">
        <v>207</v>
      </c>
      <c r="C5" s="257"/>
      <c r="D5" s="257"/>
      <c r="E5" s="257"/>
      <c r="F5" s="257"/>
      <c r="G5" s="276"/>
      <c r="H5" s="137"/>
      <c r="I5" s="138"/>
      <c r="J5" s="138"/>
      <c r="K5" s="138"/>
    </row>
    <row r="6" spans="1:12" s="17" customFormat="1" ht="11.25" customHeight="1" thickBot="1">
      <c r="A6" s="15"/>
      <c r="B6" s="136"/>
      <c r="C6" s="137"/>
      <c r="D6" s="137"/>
      <c r="E6" s="137"/>
      <c r="F6" s="137"/>
      <c r="G6" s="137"/>
      <c r="H6" s="137"/>
      <c r="I6" s="138"/>
      <c r="J6" s="138"/>
      <c r="K6" s="138"/>
    </row>
    <row r="7" spans="1:12" s="17" customFormat="1" ht="19.5" customHeight="1" thickBot="1">
      <c r="A7" s="15"/>
      <c r="B7" s="265" t="s">
        <v>182</v>
      </c>
      <c r="C7" s="266"/>
      <c r="D7" s="267" t="s">
        <v>197</v>
      </c>
      <c r="E7" s="268"/>
      <c r="F7" s="267" t="s">
        <v>209</v>
      </c>
      <c r="G7" s="269"/>
      <c r="H7" s="137"/>
      <c r="I7" s="137"/>
      <c r="K7" s="21"/>
      <c r="L7" s="16"/>
    </row>
    <row r="8" spans="1:12" s="17" customFormat="1" ht="17.25" customHeight="1" thickTop="1">
      <c r="A8" s="15">
        <v>1</v>
      </c>
      <c r="B8" s="270"/>
      <c r="C8" s="271"/>
      <c r="D8" s="86"/>
      <c r="E8" s="178" t="s">
        <v>196</v>
      </c>
      <c r="F8" s="87"/>
      <c r="G8" s="187" t="s">
        <v>210</v>
      </c>
      <c r="H8" s="137"/>
      <c r="I8" s="137"/>
      <c r="K8" s="21"/>
      <c r="L8" s="16"/>
    </row>
    <row r="9" spans="1:12" s="17" customFormat="1" ht="17.25" customHeight="1">
      <c r="A9" s="15">
        <v>2</v>
      </c>
      <c r="B9" s="259"/>
      <c r="C9" s="260"/>
      <c r="D9" s="86"/>
      <c r="E9" s="188" t="s">
        <v>196</v>
      </c>
      <c r="F9" s="85"/>
      <c r="G9" s="189" t="str">
        <f>G8</f>
        <v>N㎥/時</v>
      </c>
      <c r="H9" s="137"/>
      <c r="I9" s="137"/>
      <c r="K9" s="21"/>
      <c r="L9" s="16"/>
    </row>
    <row r="10" spans="1:12" s="17" customFormat="1" ht="17.25" customHeight="1">
      <c r="A10" s="15">
        <v>3</v>
      </c>
      <c r="B10" s="259"/>
      <c r="C10" s="260"/>
      <c r="D10" s="86"/>
      <c r="E10" s="188" t="s">
        <v>196</v>
      </c>
      <c r="F10" s="85"/>
      <c r="G10" s="189" t="str">
        <f>G9</f>
        <v>N㎥/時</v>
      </c>
      <c r="H10" s="137"/>
      <c r="I10" s="137"/>
      <c r="K10" s="21"/>
      <c r="L10" s="16"/>
    </row>
    <row r="11" spans="1:12" s="17" customFormat="1" ht="17.25" customHeight="1">
      <c r="A11" s="15">
        <v>4</v>
      </c>
      <c r="B11" s="259"/>
      <c r="C11" s="260"/>
      <c r="D11" s="86"/>
      <c r="E11" s="188" t="s">
        <v>196</v>
      </c>
      <c r="F11" s="85"/>
      <c r="G11" s="189" t="str">
        <f>G10</f>
        <v>N㎥/時</v>
      </c>
      <c r="H11" s="137"/>
      <c r="I11" s="137"/>
      <c r="K11" s="21"/>
      <c r="L11" s="16"/>
    </row>
    <row r="12" spans="1:12" s="17" customFormat="1" ht="17.25" customHeight="1" thickBot="1">
      <c r="A12" s="15">
        <v>5</v>
      </c>
      <c r="B12" s="255"/>
      <c r="C12" s="256"/>
      <c r="D12" s="84"/>
      <c r="E12" s="180" t="s">
        <v>196</v>
      </c>
      <c r="F12" s="83"/>
      <c r="G12" s="143" t="str">
        <f>G11</f>
        <v>N㎥/時</v>
      </c>
      <c r="H12" s="137"/>
      <c r="I12" s="137"/>
      <c r="K12" s="21"/>
      <c r="L12" s="16"/>
    </row>
    <row r="13" spans="1:12" s="17" customFormat="1" ht="10.5" customHeight="1" thickBot="1">
      <c r="A13" s="15"/>
      <c r="B13" s="136"/>
      <c r="C13" s="137"/>
      <c r="D13" s="137"/>
      <c r="E13" s="137"/>
      <c r="F13" s="169"/>
      <c r="G13" s="137"/>
      <c r="H13" s="137"/>
      <c r="J13" s="21"/>
      <c r="K13" s="16"/>
    </row>
    <row r="14" spans="1:12" s="97" customFormat="1" ht="19.5" customHeight="1" thickBot="1">
      <c r="A14" s="15"/>
      <c r="B14" s="144" t="s">
        <v>33</v>
      </c>
      <c r="C14" s="145" t="s">
        <v>34</v>
      </c>
      <c r="D14" s="145" t="s">
        <v>35</v>
      </c>
      <c r="E14" s="145" t="s">
        <v>36</v>
      </c>
      <c r="F14" s="146" t="s">
        <v>6</v>
      </c>
      <c r="G14" s="147" t="s">
        <v>37</v>
      </c>
      <c r="H14" s="170"/>
      <c r="I14" s="17"/>
      <c r="J14" s="16"/>
      <c r="K14" s="16"/>
      <c r="L14" s="17"/>
    </row>
    <row r="15" spans="1:12" s="97" customFormat="1" ht="17.25" customHeight="1" thickTop="1">
      <c r="A15" s="148">
        <v>1</v>
      </c>
      <c r="B15" s="4"/>
      <c r="C15" s="5"/>
      <c r="D15" s="6"/>
      <c r="E15" s="7"/>
      <c r="F15" s="8"/>
      <c r="G15" s="22" t="str">
        <f t="shared" ref="G15:G44" si="0">IF(D15="","",D15*E15)</f>
        <v/>
      </c>
      <c r="H15" s="171"/>
      <c r="I15" s="17"/>
      <c r="J15" s="16"/>
      <c r="K15" s="16"/>
      <c r="L15" s="17"/>
    </row>
    <row r="16" spans="1:12" s="97" customFormat="1" ht="17.25" customHeight="1">
      <c r="A16" s="148">
        <v>2</v>
      </c>
      <c r="B16" s="4"/>
      <c r="C16" s="9"/>
      <c r="D16" s="10"/>
      <c r="E16" s="11"/>
      <c r="F16" s="8"/>
      <c r="G16" s="22" t="str">
        <f t="shared" si="0"/>
        <v/>
      </c>
      <c r="H16" s="171"/>
      <c r="I16" s="17"/>
      <c r="J16" s="16"/>
      <c r="K16" s="16"/>
      <c r="L16" s="17"/>
    </row>
    <row r="17" spans="1:12" s="97" customFormat="1" ht="17.25" customHeight="1">
      <c r="A17" s="148">
        <v>3</v>
      </c>
      <c r="B17" s="4"/>
      <c r="C17" s="9"/>
      <c r="D17" s="10"/>
      <c r="E17" s="11"/>
      <c r="F17" s="8"/>
      <c r="G17" s="22" t="str">
        <f t="shared" si="0"/>
        <v/>
      </c>
      <c r="H17" s="171"/>
      <c r="I17" s="17"/>
      <c r="J17" s="16"/>
      <c r="K17" s="16"/>
      <c r="L17" s="17"/>
    </row>
    <row r="18" spans="1:12" s="97" customFormat="1" ht="17.25" customHeight="1">
      <c r="A18" s="148">
        <v>4</v>
      </c>
      <c r="B18" s="4"/>
      <c r="C18" s="9"/>
      <c r="D18" s="10"/>
      <c r="E18" s="11"/>
      <c r="F18" s="8"/>
      <c r="G18" s="22" t="str">
        <f t="shared" si="0"/>
        <v/>
      </c>
      <c r="H18" s="171"/>
      <c r="I18" s="17"/>
      <c r="J18" s="16"/>
      <c r="K18" s="16"/>
      <c r="L18" s="17"/>
    </row>
    <row r="19" spans="1:12" s="97" customFormat="1" ht="17.25" customHeight="1">
      <c r="A19" s="148">
        <v>5</v>
      </c>
      <c r="B19" s="4"/>
      <c r="C19" s="9"/>
      <c r="D19" s="10"/>
      <c r="E19" s="11"/>
      <c r="F19" s="8"/>
      <c r="G19" s="22" t="str">
        <f t="shared" si="0"/>
        <v/>
      </c>
      <c r="H19" s="171"/>
      <c r="I19" s="17"/>
      <c r="J19" s="16"/>
      <c r="K19" s="16"/>
      <c r="L19" s="17"/>
    </row>
    <row r="20" spans="1:12" s="97" customFormat="1" ht="17.25" customHeight="1">
      <c r="A20" s="148">
        <v>6</v>
      </c>
      <c r="B20" s="4"/>
      <c r="C20" s="9"/>
      <c r="D20" s="10"/>
      <c r="E20" s="11"/>
      <c r="F20" s="8"/>
      <c r="G20" s="22" t="str">
        <f t="shared" si="0"/>
        <v/>
      </c>
      <c r="H20" s="171"/>
      <c r="I20" s="17"/>
      <c r="J20" s="16"/>
      <c r="K20" s="16"/>
      <c r="L20" s="17"/>
    </row>
    <row r="21" spans="1:12" s="97" customFormat="1" ht="17.25" customHeight="1">
      <c r="A21" s="148">
        <v>7</v>
      </c>
      <c r="B21" s="4"/>
      <c r="C21" s="9"/>
      <c r="D21" s="10"/>
      <c r="E21" s="11"/>
      <c r="F21" s="8"/>
      <c r="G21" s="22" t="str">
        <f t="shared" si="0"/>
        <v/>
      </c>
      <c r="H21" s="171"/>
      <c r="I21" s="17"/>
      <c r="J21" s="16"/>
      <c r="K21" s="149" t="s">
        <v>79</v>
      </c>
      <c r="L21" s="191"/>
    </row>
    <row r="22" spans="1:12" s="97" customFormat="1" ht="17.25" customHeight="1">
      <c r="A22" s="148">
        <v>8</v>
      </c>
      <c r="B22" s="4"/>
      <c r="C22" s="9"/>
      <c r="D22" s="10"/>
      <c r="E22" s="11"/>
      <c r="F22" s="8"/>
      <c r="G22" s="22" t="str">
        <f t="shared" si="0"/>
        <v/>
      </c>
      <c r="H22" s="171"/>
      <c r="I22" s="17"/>
      <c r="J22" s="151" t="s">
        <v>44</v>
      </c>
      <c r="K22" s="159" t="str">
        <f>IF(SUM(G15:G44)=0,"対象外","対象")</f>
        <v>対象外</v>
      </c>
      <c r="L22" s="23">
        <f>IF(K22="対象外",0,L29*L23)</f>
        <v>0</v>
      </c>
    </row>
    <row r="23" spans="1:12" s="97" customFormat="1" ht="17.25" customHeight="1">
      <c r="A23" s="148">
        <v>9</v>
      </c>
      <c r="B23" s="4"/>
      <c r="C23" s="9"/>
      <c r="D23" s="10"/>
      <c r="E23" s="11"/>
      <c r="F23" s="8"/>
      <c r="G23" s="22" t="str">
        <f t="shared" si="0"/>
        <v/>
      </c>
      <c r="H23" s="171"/>
      <c r="I23" s="17"/>
      <c r="J23" s="16"/>
      <c r="K23" s="153" t="s">
        <v>88</v>
      </c>
      <c r="L23" s="183">
        <f>D45</f>
        <v>0</v>
      </c>
    </row>
    <row r="24" spans="1:12" s="97" customFormat="1" ht="17.25" customHeight="1">
      <c r="A24" s="148">
        <v>10</v>
      </c>
      <c r="B24" s="4"/>
      <c r="C24" s="9"/>
      <c r="D24" s="10"/>
      <c r="E24" s="11"/>
      <c r="F24" s="8"/>
      <c r="G24" s="22" t="str">
        <f t="shared" si="0"/>
        <v/>
      </c>
      <c r="H24" s="171"/>
      <c r="I24" s="17"/>
      <c r="J24" s="16"/>
      <c r="K24" s="16"/>
      <c r="L24" s="17"/>
    </row>
    <row r="25" spans="1:12" s="97" customFormat="1" ht="17.25" customHeight="1">
      <c r="A25" s="148">
        <v>11</v>
      </c>
      <c r="B25" s="4"/>
      <c r="C25" s="9"/>
      <c r="D25" s="10"/>
      <c r="E25" s="11"/>
      <c r="F25" s="8"/>
      <c r="G25" s="22" t="str">
        <f t="shared" si="0"/>
        <v/>
      </c>
      <c r="H25" s="171"/>
      <c r="I25" s="17"/>
      <c r="J25" s="16"/>
      <c r="K25" s="16"/>
      <c r="L25" s="17"/>
    </row>
    <row r="26" spans="1:12" s="97" customFormat="1" ht="17.25" customHeight="1">
      <c r="A26" s="148">
        <v>12</v>
      </c>
      <c r="B26" s="4"/>
      <c r="C26" s="9"/>
      <c r="D26" s="10"/>
      <c r="E26" s="11"/>
      <c r="F26" s="8"/>
      <c r="G26" s="22" t="str">
        <f t="shared" si="0"/>
        <v/>
      </c>
      <c r="H26" s="171"/>
      <c r="I26" s="17"/>
      <c r="J26" s="16"/>
      <c r="K26" s="16"/>
      <c r="L26" s="17"/>
    </row>
    <row r="27" spans="1:12" s="97" customFormat="1" ht="17.25" customHeight="1">
      <c r="A27" s="148">
        <v>13</v>
      </c>
      <c r="B27" s="4"/>
      <c r="C27" s="9"/>
      <c r="D27" s="10"/>
      <c r="E27" s="11"/>
      <c r="F27" s="8"/>
      <c r="G27" s="22" t="str">
        <f t="shared" si="0"/>
        <v/>
      </c>
      <c r="H27" s="171"/>
      <c r="I27" s="17"/>
      <c r="J27" s="16"/>
      <c r="K27" s="16"/>
      <c r="L27" s="17"/>
    </row>
    <row r="28" spans="1:12" s="97" customFormat="1" ht="17.25" customHeight="1">
      <c r="A28" s="148">
        <v>14</v>
      </c>
      <c r="B28" s="4"/>
      <c r="C28" s="9"/>
      <c r="D28" s="10"/>
      <c r="E28" s="11"/>
      <c r="F28" s="8"/>
      <c r="G28" s="22" t="str">
        <f t="shared" si="0"/>
        <v/>
      </c>
      <c r="H28" s="171"/>
      <c r="I28" s="17"/>
      <c r="J28" s="16"/>
      <c r="K28" s="16"/>
      <c r="L28" s="17"/>
    </row>
    <row r="29" spans="1:12" s="97" customFormat="1" ht="17.25" customHeight="1">
      <c r="A29" s="148">
        <v>15</v>
      </c>
      <c r="B29" s="4"/>
      <c r="C29" s="9"/>
      <c r="D29" s="10"/>
      <c r="E29" s="11"/>
      <c r="F29" s="8"/>
      <c r="G29" s="22" t="str">
        <f t="shared" si="0"/>
        <v/>
      </c>
      <c r="H29" s="171"/>
      <c r="I29" s="17"/>
      <c r="J29" s="16"/>
      <c r="K29" s="152" t="s">
        <v>49</v>
      </c>
      <c r="L29" s="23">
        <v>300000000</v>
      </c>
    </row>
    <row r="30" spans="1:12" s="97" customFormat="1" ht="17.25" customHeight="1">
      <c r="A30" s="148">
        <v>16</v>
      </c>
      <c r="B30" s="4"/>
      <c r="C30" s="9"/>
      <c r="D30" s="10"/>
      <c r="E30" s="11"/>
      <c r="F30" s="8"/>
      <c r="G30" s="22" t="str">
        <f t="shared" si="0"/>
        <v/>
      </c>
      <c r="H30" s="171"/>
      <c r="I30" s="17"/>
      <c r="J30" s="16"/>
      <c r="K30" s="16"/>
      <c r="L30" s="17"/>
    </row>
    <row r="31" spans="1:12" s="97" customFormat="1" ht="17.25" customHeight="1">
      <c r="A31" s="148">
        <v>17</v>
      </c>
      <c r="B31" s="4"/>
      <c r="C31" s="9"/>
      <c r="D31" s="10"/>
      <c r="E31" s="11"/>
      <c r="F31" s="8"/>
      <c r="G31" s="22" t="str">
        <f t="shared" si="0"/>
        <v/>
      </c>
      <c r="H31" s="171"/>
      <c r="I31" s="17"/>
      <c r="J31" s="16"/>
      <c r="K31" s="15" t="s">
        <v>45</v>
      </c>
      <c r="L31" s="14"/>
    </row>
    <row r="32" spans="1:12" s="97" customFormat="1" ht="17.25" customHeight="1">
      <c r="A32" s="148">
        <v>18</v>
      </c>
      <c r="B32" s="4"/>
      <c r="C32" s="9"/>
      <c r="D32" s="10"/>
      <c r="E32" s="11"/>
      <c r="F32" s="8"/>
      <c r="G32" s="22" t="str">
        <f t="shared" si="0"/>
        <v/>
      </c>
      <c r="H32" s="171"/>
      <c r="I32" s="17"/>
      <c r="J32" s="16"/>
      <c r="K32" s="153" t="s">
        <v>46</v>
      </c>
      <c r="L32" s="154">
        <f>IF(ROUNDDOWN(($G$46-$G$48)*2/3,-3)&gt;$G$45,$G$45,ROUNDDOWN(($G$46-$G$48)*2/3,-3))</f>
        <v>0</v>
      </c>
    </row>
    <row r="33" spans="1:13" ht="17.25" customHeight="1">
      <c r="A33" s="148">
        <v>19</v>
      </c>
      <c r="B33" s="4"/>
      <c r="C33" s="9"/>
      <c r="D33" s="10"/>
      <c r="E33" s="11"/>
      <c r="F33" s="8"/>
      <c r="G33" s="22" t="str">
        <f t="shared" si="0"/>
        <v/>
      </c>
      <c r="H33" s="171"/>
      <c r="K33" s="153" t="s">
        <v>47</v>
      </c>
      <c r="L33" s="154">
        <f>IF(ROUNDDOWN($G$46*2/3,-3)&gt;$G$45,$G$45,ROUNDDOWN($G$46*2/3,-3))</f>
        <v>0</v>
      </c>
    </row>
    <row r="34" spans="1:13" ht="17.25" customHeight="1">
      <c r="A34" s="148">
        <v>20</v>
      </c>
      <c r="B34" s="4"/>
      <c r="C34" s="9"/>
      <c r="D34" s="10"/>
      <c r="E34" s="11"/>
      <c r="F34" s="8"/>
      <c r="G34" s="22" t="str">
        <f t="shared" si="0"/>
        <v/>
      </c>
      <c r="H34" s="171"/>
    </row>
    <row r="35" spans="1:13" ht="17.25" customHeight="1">
      <c r="A35" s="148">
        <v>21</v>
      </c>
      <c r="B35" s="4"/>
      <c r="C35" s="9"/>
      <c r="D35" s="10"/>
      <c r="E35" s="11"/>
      <c r="F35" s="8"/>
      <c r="G35" s="22" t="str">
        <f t="shared" si="0"/>
        <v/>
      </c>
      <c r="H35" s="171"/>
      <c r="M35" s="14"/>
    </row>
    <row r="36" spans="1:13" ht="17.25" customHeight="1">
      <c r="A36" s="148">
        <v>22</v>
      </c>
      <c r="B36" s="4"/>
      <c r="C36" s="9"/>
      <c r="D36" s="10"/>
      <c r="E36" s="11"/>
      <c r="F36" s="8"/>
      <c r="G36" s="22" t="str">
        <f t="shared" si="0"/>
        <v/>
      </c>
      <c r="H36" s="171"/>
    </row>
    <row r="37" spans="1:13" ht="17.25" customHeight="1">
      <c r="A37" s="148">
        <v>23</v>
      </c>
      <c r="B37" s="4"/>
      <c r="C37" s="9"/>
      <c r="D37" s="10"/>
      <c r="E37" s="11"/>
      <c r="F37" s="8"/>
      <c r="G37" s="22" t="str">
        <f t="shared" si="0"/>
        <v/>
      </c>
      <c r="H37" s="171"/>
    </row>
    <row r="38" spans="1:13" ht="17.25" customHeight="1">
      <c r="A38" s="148">
        <v>24</v>
      </c>
      <c r="B38" s="4"/>
      <c r="C38" s="9"/>
      <c r="D38" s="10"/>
      <c r="E38" s="11"/>
      <c r="F38" s="8"/>
      <c r="G38" s="22" t="str">
        <f t="shared" si="0"/>
        <v/>
      </c>
      <c r="H38" s="171"/>
    </row>
    <row r="39" spans="1:13" ht="17.25" customHeight="1">
      <c r="A39" s="148">
        <v>25</v>
      </c>
      <c r="B39" s="4"/>
      <c r="C39" s="9"/>
      <c r="D39" s="10"/>
      <c r="E39" s="11"/>
      <c r="F39" s="8"/>
      <c r="G39" s="22" t="str">
        <f t="shared" si="0"/>
        <v/>
      </c>
      <c r="H39" s="171"/>
    </row>
    <row r="40" spans="1:13" ht="17.25" customHeight="1">
      <c r="A40" s="148">
        <v>26</v>
      </c>
      <c r="B40" s="4"/>
      <c r="C40" s="9"/>
      <c r="D40" s="10"/>
      <c r="E40" s="11"/>
      <c r="F40" s="8"/>
      <c r="G40" s="22" t="str">
        <f t="shared" si="0"/>
        <v/>
      </c>
      <c r="H40" s="171"/>
    </row>
    <row r="41" spans="1:13" ht="17.25" customHeight="1">
      <c r="A41" s="148">
        <v>27</v>
      </c>
      <c r="B41" s="4"/>
      <c r="C41" s="9"/>
      <c r="D41" s="10"/>
      <c r="E41" s="11"/>
      <c r="F41" s="8"/>
      <c r="G41" s="22" t="str">
        <f t="shared" si="0"/>
        <v/>
      </c>
      <c r="H41" s="171"/>
    </row>
    <row r="42" spans="1:13" ht="17.25" customHeight="1">
      <c r="A42" s="148">
        <v>28</v>
      </c>
      <c r="B42" s="4"/>
      <c r="C42" s="9"/>
      <c r="D42" s="10"/>
      <c r="E42" s="11"/>
      <c r="F42" s="8"/>
      <c r="G42" s="22" t="str">
        <f t="shared" si="0"/>
        <v/>
      </c>
      <c r="H42" s="171"/>
    </row>
    <row r="43" spans="1:13" ht="17.25" customHeight="1">
      <c r="A43" s="148">
        <v>29</v>
      </c>
      <c r="B43" s="4"/>
      <c r="C43" s="9"/>
      <c r="D43" s="10"/>
      <c r="E43" s="11"/>
      <c r="F43" s="8"/>
      <c r="G43" s="22" t="str">
        <f t="shared" si="0"/>
        <v/>
      </c>
      <c r="H43" s="171"/>
    </row>
    <row r="44" spans="1:13" ht="17.25" customHeight="1" thickBot="1">
      <c r="A44" s="148">
        <v>30</v>
      </c>
      <c r="B44" s="4"/>
      <c r="C44" s="12"/>
      <c r="D44" s="41"/>
      <c r="E44" s="42"/>
      <c r="F44" s="51"/>
      <c r="G44" s="22" t="str">
        <f t="shared" si="0"/>
        <v/>
      </c>
      <c r="H44" s="171"/>
    </row>
    <row r="45" spans="1:13" ht="15.75" customHeight="1">
      <c r="A45" s="15"/>
      <c r="B45" s="289" t="s">
        <v>117</v>
      </c>
      <c r="C45" s="290"/>
      <c r="D45" s="287"/>
      <c r="E45" s="288"/>
      <c r="F45" s="184" t="s">
        <v>87</v>
      </c>
      <c r="G45" s="46">
        <f>L22</f>
        <v>0</v>
      </c>
      <c r="H45" s="171"/>
      <c r="J45" s="109"/>
    </row>
    <row r="46" spans="1:13" ht="17.25" customHeight="1">
      <c r="A46" s="15"/>
      <c r="B46" s="278" t="s">
        <v>116</v>
      </c>
      <c r="C46" s="279"/>
      <c r="D46" s="280">
        <f>SUMIF(B15:B44,"&lt;&gt;"&amp;"▼助成対象外",G15:G44)</f>
        <v>0</v>
      </c>
      <c r="E46" s="281"/>
      <c r="F46" s="282"/>
      <c r="G46" s="45">
        <f>IF(OR(G45=0,ISERROR(D46)),0,IF(D46&lt;0,0,D46))</f>
        <v>0</v>
      </c>
      <c r="H46" s="167"/>
      <c r="J46" s="109"/>
    </row>
    <row r="47" spans="1:13" ht="17.25" customHeight="1">
      <c r="A47" s="15"/>
      <c r="B47" s="278" t="s">
        <v>115</v>
      </c>
      <c r="C47" s="279"/>
      <c r="D47" s="280">
        <f>SUMIF(B15:B44,"▼助成対象外",G15:G44)</f>
        <v>0</v>
      </c>
      <c r="E47" s="281"/>
      <c r="F47" s="282"/>
      <c r="G47" s="45">
        <f>IF(OR(G45=0,ISERROR(D47)),0,IF(D47&lt;0,0,D47))</f>
        <v>0</v>
      </c>
      <c r="H47" s="167"/>
    </row>
    <row r="48" spans="1:13" ht="17.25" customHeight="1" thickBot="1">
      <c r="A48" s="15"/>
      <c r="B48" s="283" t="s">
        <v>38</v>
      </c>
      <c r="C48" s="284"/>
      <c r="D48" s="50" t="s">
        <v>39</v>
      </c>
      <c r="E48" s="285"/>
      <c r="F48" s="286"/>
      <c r="G48" s="13"/>
      <c r="H48" s="171"/>
      <c r="I48" s="109" t="s">
        <v>52</v>
      </c>
    </row>
    <row r="49" spans="1:13" s="16" customFormat="1" ht="31.5" customHeight="1" thickTop="1" thickBot="1">
      <c r="A49" s="15"/>
      <c r="B49" s="250" t="s">
        <v>222</v>
      </c>
      <c r="C49" s="251"/>
      <c r="D49" s="252" t="str">
        <f>IF(E48=K32,L32,IF(E48=K33,L33,""))</f>
        <v/>
      </c>
      <c r="E49" s="253"/>
      <c r="F49" s="254"/>
      <c r="G49" s="47">
        <f>IF(OR(G45=0,ISERROR(D49)),0,IF(D49&lt;0,0,D49))</f>
        <v>0</v>
      </c>
      <c r="H49" s="167"/>
      <c r="I49" s="17"/>
      <c r="L49" s="17"/>
      <c r="M49" s="97"/>
    </row>
    <row r="50" spans="1:13" s="16" customFormat="1" ht="9.75" customHeight="1">
      <c r="A50" s="15"/>
      <c r="B50" s="277" t="s">
        <v>40</v>
      </c>
      <c r="C50" s="277"/>
      <c r="D50" s="277"/>
      <c r="E50" s="277"/>
      <c r="F50" s="277"/>
      <c r="G50" s="277"/>
      <c r="H50" s="175"/>
      <c r="I50" s="158"/>
      <c r="L50" s="17"/>
      <c r="M50" s="97"/>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7" priority="1">
      <formula>OR(AND($E$48="申請無し",$G$48&lt;&gt;0),AND($E$48="申請有り",$G$48&lt;=0))</formula>
    </cfRule>
  </conditionalFormatting>
  <dataValidations count="3">
    <dataValidation imeMode="off" allowBlank="1" showInputMessage="1" showErrorMessage="1" sqref="D22:E44 D15:E15 G48:H48 D45 D16:D21 F45 G15:H44" xr:uid="{2E07D62F-CA14-4172-922C-CC88F052121B}"/>
    <dataValidation type="list" allowBlank="1" showInputMessage="1" showErrorMessage="1" sqref="B15:B44" xr:uid="{C8AFCC49-3939-45B4-9FB1-E41FECD9AD53}">
      <formula1>"設計費,設備費,工事費,諸経費,▼助成対象外"</formula1>
    </dataValidation>
    <dataValidation type="list" allowBlank="1" showInputMessage="1" showErrorMessage="1" sqref="E48:F48" xr:uid="{A14168AF-592E-4583-ABF0-0CCDBCE00F17}">
      <formula1>"申請あり,申請なし"</formula1>
    </dataValidation>
  </dataValidations>
  <pageMargins left="0.74803149606299213" right="0.43307086614173229" top="0.48" bottom="0.52" header="0.19685039370078741" footer="0.23622047244094491"/>
  <pageSetup paperSize="9" scale="93" orientation="portrait" r:id="rId1"/>
  <headerFooter>
    <oddFooter>&amp;R&amp;"ＭＳ Ｐ明朝,標準"&amp;10（日本産業規格A列4番）</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A0EB-4D5E-4556-8DA6-5DA49C7381A8}">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2.6328125" style="17" customWidth="1"/>
    <col min="4" max="4" width="13.08984375" style="19" customWidth="1"/>
    <col min="5" max="6" width="6.6328125" style="19" customWidth="1"/>
    <col min="7" max="7" width="13.08984375" style="17" customWidth="1"/>
    <col min="8" max="8" width="2" style="17" customWidth="1"/>
    <col min="9" max="9" width="9.6328125" style="17" customWidth="1"/>
    <col min="10" max="10" width="13.08984375" style="16" customWidth="1"/>
    <col min="11" max="11" width="9.6328125" style="16" customWidth="1"/>
    <col min="12" max="12" width="20.90625" style="17" customWidth="1"/>
    <col min="13" max="126" width="2.6328125" style="17" customWidth="1"/>
    <col min="127" max="16384" width="9" style="17"/>
  </cols>
  <sheetData>
    <row r="1" spans="1:12" ht="10.5" customHeight="1"/>
    <row r="2" spans="1:12" ht="19.5" customHeight="1">
      <c r="A2" s="15"/>
      <c r="B2" s="14" t="s">
        <v>123</v>
      </c>
      <c r="C2" s="15"/>
      <c r="D2" s="20"/>
      <c r="E2" s="20"/>
      <c r="F2" s="20"/>
      <c r="G2" s="15"/>
      <c r="H2" s="15"/>
    </row>
    <row r="3" spans="1:12" ht="41.25" customHeight="1" thickBot="1">
      <c r="A3" s="15"/>
      <c r="B3" s="263" t="s">
        <v>89</v>
      </c>
      <c r="C3" s="264"/>
      <c r="D3" s="264"/>
      <c r="E3" s="264"/>
      <c r="F3" s="264"/>
      <c r="G3" s="264"/>
      <c r="H3" s="137"/>
      <c r="I3" s="246" t="s">
        <v>211</v>
      </c>
      <c r="J3" s="246"/>
      <c r="K3" s="246"/>
      <c r="L3" s="246"/>
    </row>
    <row r="4" spans="1:12" ht="20.149999999999999" customHeight="1">
      <c r="A4" s="15"/>
      <c r="B4" s="139" t="s">
        <v>48</v>
      </c>
      <c r="C4" s="274"/>
      <c r="D4" s="274"/>
      <c r="E4" s="274"/>
      <c r="F4" s="274"/>
      <c r="G4" s="275"/>
      <c r="H4" s="137"/>
      <c r="I4" s="138"/>
      <c r="J4" s="138"/>
      <c r="K4" s="138"/>
    </row>
    <row r="5" spans="1:12" ht="25" customHeight="1" thickBot="1">
      <c r="A5" s="15"/>
      <c r="B5" s="140" t="s">
        <v>207</v>
      </c>
      <c r="C5" s="257"/>
      <c r="D5" s="257"/>
      <c r="E5" s="257"/>
      <c r="F5" s="257"/>
      <c r="G5" s="276"/>
      <c r="H5" s="137"/>
      <c r="I5" s="138"/>
      <c r="J5" s="138"/>
      <c r="K5" s="138"/>
    </row>
    <row r="6" spans="1:12" ht="9" customHeight="1" thickBot="1">
      <c r="A6" s="15"/>
      <c r="B6" s="136"/>
      <c r="C6" s="137"/>
      <c r="D6" s="137"/>
      <c r="E6" s="137"/>
      <c r="F6" s="137"/>
      <c r="G6" s="137"/>
      <c r="H6" s="137"/>
      <c r="I6" s="138"/>
      <c r="J6" s="138"/>
      <c r="K6" s="138"/>
    </row>
    <row r="7" spans="1:12" ht="19.5" customHeight="1" thickBot="1">
      <c r="A7" s="15"/>
      <c r="B7" s="265" t="s">
        <v>182</v>
      </c>
      <c r="C7" s="266"/>
      <c r="D7" s="267" t="s">
        <v>197</v>
      </c>
      <c r="E7" s="268"/>
      <c r="F7" s="267" t="s">
        <v>209</v>
      </c>
      <c r="G7" s="269"/>
      <c r="H7" s="137"/>
      <c r="I7" s="137"/>
      <c r="J7" s="17"/>
      <c r="K7" s="21"/>
      <c r="L7" s="16"/>
    </row>
    <row r="8" spans="1:12" ht="19.5" customHeight="1" thickTop="1">
      <c r="A8" s="15">
        <v>1</v>
      </c>
      <c r="B8" s="270"/>
      <c r="C8" s="271"/>
      <c r="D8" s="86"/>
      <c r="E8" s="178" t="s">
        <v>196</v>
      </c>
      <c r="F8" s="87"/>
      <c r="G8" s="187" t="s">
        <v>210</v>
      </c>
      <c r="H8" s="137"/>
      <c r="I8" s="137"/>
      <c r="J8" s="17"/>
      <c r="K8" s="21"/>
      <c r="L8" s="16"/>
    </row>
    <row r="9" spans="1:12" ht="19.5" customHeight="1">
      <c r="A9" s="15">
        <v>2</v>
      </c>
      <c r="B9" s="259"/>
      <c r="C9" s="260"/>
      <c r="D9" s="86"/>
      <c r="E9" s="188" t="s">
        <v>196</v>
      </c>
      <c r="F9" s="85"/>
      <c r="G9" s="189" t="str">
        <f>G8</f>
        <v>N㎥/時</v>
      </c>
      <c r="H9" s="137"/>
      <c r="I9" s="137"/>
      <c r="J9" s="17"/>
      <c r="K9" s="21"/>
      <c r="L9" s="16"/>
    </row>
    <row r="10" spans="1:12" ht="19.5" customHeight="1">
      <c r="A10" s="15">
        <v>3</v>
      </c>
      <c r="B10" s="259"/>
      <c r="C10" s="260"/>
      <c r="D10" s="86"/>
      <c r="E10" s="188" t="s">
        <v>196</v>
      </c>
      <c r="F10" s="85"/>
      <c r="G10" s="189" t="str">
        <f>G9</f>
        <v>N㎥/時</v>
      </c>
      <c r="H10" s="137"/>
      <c r="I10" s="137"/>
      <c r="J10" s="17"/>
      <c r="K10" s="21"/>
      <c r="L10" s="16"/>
    </row>
    <row r="11" spans="1:12" ht="19.5" customHeight="1">
      <c r="A11" s="15">
        <v>4</v>
      </c>
      <c r="B11" s="259"/>
      <c r="C11" s="260"/>
      <c r="D11" s="86"/>
      <c r="E11" s="188" t="s">
        <v>196</v>
      </c>
      <c r="F11" s="85"/>
      <c r="G11" s="189" t="str">
        <f>G10</f>
        <v>N㎥/時</v>
      </c>
      <c r="H11" s="137"/>
      <c r="I11" s="137"/>
      <c r="J11" s="17"/>
      <c r="K11" s="21"/>
      <c r="L11" s="16"/>
    </row>
    <row r="12" spans="1:12" ht="19.5" customHeight="1" thickBot="1">
      <c r="A12" s="15">
        <v>5</v>
      </c>
      <c r="B12" s="255"/>
      <c r="C12" s="256"/>
      <c r="D12" s="84"/>
      <c r="E12" s="180" t="s">
        <v>196</v>
      </c>
      <c r="F12" s="83"/>
      <c r="G12" s="143" t="str">
        <f>G11</f>
        <v>N㎥/時</v>
      </c>
      <c r="H12" s="137"/>
      <c r="I12" s="137"/>
      <c r="J12" s="17"/>
      <c r="K12" s="21"/>
      <c r="L12" s="16"/>
    </row>
    <row r="13" spans="1:12" ht="9.75" customHeight="1" thickBot="1">
      <c r="A13" s="15"/>
      <c r="B13" s="136"/>
      <c r="C13" s="137"/>
      <c r="D13" s="137"/>
      <c r="E13" s="137"/>
      <c r="F13" s="169"/>
      <c r="G13" s="137"/>
      <c r="H13" s="137"/>
      <c r="J13" s="21"/>
    </row>
    <row r="14" spans="1:12" ht="19.5" customHeight="1" thickBot="1">
      <c r="A14" s="15"/>
      <c r="B14" s="144" t="s">
        <v>33</v>
      </c>
      <c r="C14" s="145" t="s">
        <v>34</v>
      </c>
      <c r="D14" s="145" t="s">
        <v>35</v>
      </c>
      <c r="E14" s="145" t="s">
        <v>36</v>
      </c>
      <c r="F14" s="146" t="s">
        <v>6</v>
      </c>
      <c r="G14" s="147" t="s">
        <v>37</v>
      </c>
      <c r="H14" s="170"/>
    </row>
    <row r="15" spans="1:12" ht="16.5" customHeight="1" thickTop="1">
      <c r="A15" s="148">
        <v>1</v>
      </c>
      <c r="B15" s="4"/>
      <c r="C15" s="5"/>
      <c r="D15" s="6"/>
      <c r="E15" s="8"/>
      <c r="F15" s="8"/>
      <c r="G15" s="22" t="str">
        <f t="shared" ref="G15:G44" si="0">IF(D15="","",D15*E15)</f>
        <v/>
      </c>
      <c r="H15" s="171"/>
    </row>
    <row r="16" spans="1:12" ht="16.5" customHeight="1">
      <c r="A16" s="148">
        <v>2</v>
      </c>
      <c r="B16" s="4"/>
      <c r="C16" s="9"/>
      <c r="D16" s="10"/>
      <c r="E16" s="11"/>
      <c r="F16" s="8"/>
      <c r="G16" s="22" t="str">
        <f t="shared" si="0"/>
        <v/>
      </c>
      <c r="H16" s="171"/>
    </row>
    <row r="17" spans="1:12" ht="16.5" customHeight="1">
      <c r="A17" s="148">
        <v>3</v>
      </c>
      <c r="B17" s="4"/>
      <c r="C17" s="9"/>
      <c r="D17" s="10"/>
      <c r="E17" s="11"/>
      <c r="F17" s="8"/>
      <c r="G17" s="22" t="str">
        <f t="shared" si="0"/>
        <v/>
      </c>
      <c r="H17" s="171"/>
    </row>
    <row r="18" spans="1:12" ht="16.5" customHeight="1">
      <c r="A18" s="148">
        <v>4</v>
      </c>
      <c r="B18" s="4"/>
      <c r="C18" s="9"/>
      <c r="D18" s="10"/>
      <c r="E18" s="11"/>
      <c r="F18" s="8"/>
      <c r="G18" s="22" t="str">
        <f t="shared" si="0"/>
        <v/>
      </c>
      <c r="H18" s="171"/>
    </row>
    <row r="19" spans="1:12" ht="16.5" customHeight="1">
      <c r="A19" s="148">
        <v>5</v>
      </c>
      <c r="B19" s="4"/>
      <c r="C19" s="9"/>
      <c r="D19" s="10"/>
      <c r="E19" s="11"/>
      <c r="F19" s="8"/>
      <c r="G19" s="22" t="str">
        <f t="shared" si="0"/>
        <v/>
      </c>
      <c r="H19" s="171"/>
    </row>
    <row r="20" spans="1:12" ht="16.5" customHeight="1">
      <c r="A20" s="148">
        <v>6</v>
      </c>
      <c r="B20" s="4"/>
      <c r="C20" s="9"/>
      <c r="D20" s="10"/>
      <c r="E20" s="11"/>
      <c r="F20" s="8"/>
      <c r="G20" s="22" t="str">
        <f t="shared" si="0"/>
        <v/>
      </c>
      <c r="H20" s="171"/>
    </row>
    <row r="21" spans="1:12" ht="16.5" customHeight="1">
      <c r="A21" s="148">
        <v>7</v>
      </c>
      <c r="B21" s="4"/>
      <c r="C21" s="9"/>
      <c r="D21" s="10"/>
      <c r="E21" s="11"/>
      <c r="F21" s="8"/>
      <c r="G21" s="22" t="str">
        <f t="shared" si="0"/>
        <v/>
      </c>
      <c r="H21" s="171"/>
      <c r="K21" s="149" t="s">
        <v>79</v>
      </c>
    </row>
    <row r="22" spans="1:12" ht="16.5" customHeight="1">
      <c r="A22" s="148">
        <v>8</v>
      </c>
      <c r="B22" s="4"/>
      <c r="C22" s="9"/>
      <c r="D22" s="10"/>
      <c r="E22" s="11"/>
      <c r="F22" s="8"/>
      <c r="G22" s="22" t="str">
        <f t="shared" si="0"/>
        <v/>
      </c>
      <c r="H22" s="171"/>
      <c r="J22" s="151" t="s">
        <v>44</v>
      </c>
      <c r="K22" s="159" t="str">
        <f>IF(SUM(G15:G44)=0,"対象外","対象")</f>
        <v>対象外</v>
      </c>
      <c r="L22" s="23">
        <f>IF(K22="対象外",0,L29*L23)</f>
        <v>0</v>
      </c>
    </row>
    <row r="23" spans="1:12" ht="16.5" customHeight="1">
      <c r="A23" s="148">
        <v>9</v>
      </c>
      <c r="B23" s="4"/>
      <c r="C23" s="9"/>
      <c r="D23" s="10"/>
      <c r="E23" s="11"/>
      <c r="F23" s="8"/>
      <c r="G23" s="22" t="str">
        <f t="shared" si="0"/>
        <v/>
      </c>
      <c r="H23" s="171"/>
      <c r="K23" s="153" t="s">
        <v>88</v>
      </c>
      <c r="L23" s="192">
        <f>D45</f>
        <v>0</v>
      </c>
    </row>
    <row r="24" spans="1:12" ht="16.5" customHeight="1">
      <c r="A24" s="148">
        <v>10</v>
      </c>
      <c r="B24" s="4"/>
      <c r="C24" s="9"/>
      <c r="D24" s="10"/>
      <c r="E24" s="11"/>
      <c r="F24" s="8"/>
      <c r="G24" s="22" t="str">
        <f t="shared" si="0"/>
        <v/>
      </c>
      <c r="H24" s="171"/>
    </row>
    <row r="25" spans="1:12" ht="16.5" customHeight="1">
      <c r="A25" s="148">
        <v>11</v>
      </c>
      <c r="B25" s="4"/>
      <c r="C25" s="9"/>
      <c r="D25" s="10"/>
      <c r="E25" s="11"/>
      <c r="F25" s="8"/>
      <c r="G25" s="22" t="str">
        <f t="shared" si="0"/>
        <v/>
      </c>
      <c r="H25" s="171"/>
    </row>
    <row r="26" spans="1:12" ht="16.5" customHeight="1">
      <c r="A26" s="148">
        <v>12</v>
      </c>
      <c r="B26" s="4"/>
      <c r="C26" s="9"/>
      <c r="D26" s="10"/>
      <c r="E26" s="11"/>
      <c r="F26" s="8"/>
      <c r="G26" s="22" t="str">
        <f t="shared" si="0"/>
        <v/>
      </c>
      <c r="H26" s="171"/>
    </row>
    <row r="27" spans="1:12" ht="16.5" customHeight="1">
      <c r="A27" s="148">
        <v>13</v>
      </c>
      <c r="B27" s="4"/>
      <c r="C27" s="9"/>
      <c r="D27" s="10"/>
      <c r="E27" s="11"/>
      <c r="F27" s="8"/>
      <c r="G27" s="22" t="str">
        <f t="shared" si="0"/>
        <v/>
      </c>
      <c r="H27" s="171"/>
    </row>
    <row r="28" spans="1:12" ht="16.5" customHeight="1">
      <c r="A28" s="148">
        <v>14</v>
      </c>
      <c r="B28" s="4"/>
      <c r="C28" s="9"/>
      <c r="D28" s="10"/>
      <c r="E28" s="11"/>
      <c r="F28" s="8"/>
      <c r="G28" s="22" t="str">
        <f t="shared" si="0"/>
        <v/>
      </c>
      <c r="H28" s="171"/>
    </row>
    <row r="29" spans="1:12" ht="16.5" customHeight="1">
      <c r="A29" s="148">
        <v>15</v>
      </c>
      <c r="B29" s="4"/>
      <c r="C29" s="9"/>
      <c r="D29" s="10"/>
      <c r="E29" s="11"/>
      <c r="F29" s="8"/>
      <c r="G29" s="22" t="str">
        <f t="shared" si="0"/>
        <v/>
      </c>
      <c r="H29" s="171"/>
      <c r="K29" s="152" t="s">
        <v>49</v>
      </c>
      <c r="L29" s="23">
        <v>225000000</v>
      </c>
    </row>
    <row r="30" spans="1:12" ht="16.5" customHeight="1">
      <c r="A30" s="148">
        <v>16</v>
      </c>
      <c r="B30" s="4"/>
      <c r="C30" s="9"/>
      <c r="D30" s="10"/>
      <c r="E30" s="11"/>
      <c r="F30" s="8"/>
      <c r="G30" s="22" t="str">
        <f t="shared" si="0"/>
        <v/>
      </c>
      <c r="H30" s="171"/>
    </row>
    <row r="31" spans="1:12" ht="16.5" customHeight="1">
      <c r="A31" s="148">
        <v>17</v>
      </c>
      <c r="B31" s="4"/>
      <c r="C31" s="9"/>
      <c r="D31" s="10"/>
      <c r="E31" s="11"/>
      <c r="F31" s="8"/>
      <c r="G31" s="22" t="str">
        <f t="shared" si="0"/>
        <v/>
      </c>
      <c r="H31" s="171"/>
      <c r="K31" s="15" t="s">
        <v>45</v>
      </c>
      <c r="L31" s="14"/>
    </row>
    <row r="32" spans="1:12" ht="16.5" customHeight="1">
      <c r="A32" s="148">
        <v>18</v>
      </c>
      <c r="B32" s="4"/>
      <c r="C32" s="9"/>
      <c r="D32" s="10"/>
      <c r="E32" s="11"/>
      <c r="F32" s="8"/>
      <c r="G32" s="22" t="str">
        <f t="shared" si="0"/>
        <v/>
      </c>
      <c r="H32" s="171"/>
      <c r="K32" s="153" t="s">
        <v>46</v>
      </c>
      <c r="L32" s="154">
        <f>IF(ROUNDDOWN(($G$46-$G$48)*1/2,-3)&gt;$G$45,$G$45,ROUNDDOWN(($G$46-$G$48)*1/2,-3))</f>
        <v>0</v>
      </c>
    </row>
    <row r="33" spans="1:12" ht="16.5" customHeight="1">
      <c r="A33" s="148">
        <v>19</v>
      </c>
      <c r="B33" s="4"/>
      <c r="C33" s="9"/>
      <c r="D33" s="10"/>
      <c r="E33" s="11"/>
      <c r="F33" s="8"/>
      <c r="G33" s="22" t="str">
        <f t="shared" si="0"/>
        <v/>
      </c>
      <c r="H33" s="171"/>
      <c r="K33" s="153" t="s">
        <v>47</v>
      </c>
      <c r="L33" s="154">
        <f>IF(ROUNDDOWN($G$46*1/2,-3)&gt;$G$45,$G$45,ROUNDDOWN($G$46*1/2,-3))</f>
        <v>0</v>
      </c>
    </row>
    <row r="34" spans="1:12" ht="16.5" customHeight="1">
      <c r="A34" s="148">
        <v>20</v>
      </c>
      <c r="B34" s="4"/>
      <c r="C34" s="9"/>
      <c r="D34" s="10"/>
      <c r="E34" s="11"/>
      <c r="F34" s="8"/>
      <c r="G34" s="22" t="str">
        <f t="shared" si="0"/>
        <v/>
      </c>
      <c r="H34" s="171"/>
    </row>
    <row r="35" spans="1:12" ht="16.5" customHeight="1">
      <c r="A35" s="148">
        <v>21</v>
      </c>
      <c r="B35" s="4"/>
      <c r="C35" s="9"/>
      <c r="D35" s="10"/>
      <c r="E35" s="11"/>
      <c r="F35" s="8"/>
      <c r="G35" s="22" t="str">
        <f t="shared" si="0"/>
        <v/>
      </c>
      <c r="H35" s="171"/>
    </row>
    <row r="36" spans="1:12" ht="16.5" customHeight="1">
      <c r="A36" s="148">
        <v>22</v>
      </c>
      <c r="B36" s="4"/>
      <c r="C36" s="9"/>
      <c r="D36" s="10"/>
      <c r="E36" s="11"/>
      <c r="F36" s="8"/>
      <c r="G36" s="22" t="str">
        <f t="shared" si="0"/>
        <v/>
      </c>
      <c r="H36" s="171"/>
    </row>
    <row r="37" spans="1:12" ht="16.5" customHeight="1">
      <c r="A37" s="148">
        <v>23</v>
      </c>
      <c r="B37" s="4"/>
      <c r="C37" s="9"/>
      <c r="D37" s="10"/>
      <c r="E37" s="11"/>
      <c r="F37" s="8"/>
      <c r="G37" s="22" t="str">
        <f t="shared" si="0"/>
        <v/>
      </c>
      <c r="H37" s="171"/>
    </row>
    <row r="38" spans="1:12" ht="16.5" customHeight="1">
      <c r="A38" s="148">
        <v>24</v>
      </c>
      <c r="B38" s="4"/>
      <c r="C38" s="9"/>
      <c r="D38" s="10"/>
      <c r="E38" s="11"/>
      <c r="F38" s="8"/>
      <c r="G38" s="22" t="str">
        <f t="shared" si="0"/>
        <v/>
      </c>
      <c r="H38" s="171"/>
    </row>
    <row r="39" spans="1:12" ht="16.5" customHeight="1">
      <c r="A39" s="148">
        <v>25</v>
      </c>
      <c r="B39" s="4"/>
      <c r="C39" s="9"/>
      <c r="D39" s="10"/>
      <c r="E39" s="11"/>
      <c r="F39" s="8"/>
      <c r="G39" s="22" t="str">
        <f t="shared" si="0"/>
        <v/>
      </c>
      <c r="H39" s="171"/>
    </row>
    <row r="40" spans="1:12" ht="16.5" customHeight="1">
      <c r="A40" s="148">
        <v>26</v>
      </c>
      <c r="B40" s="4"/>
      <c r="C40" s="9"/>
      <c r="D40" s="10"/>
      <c r="E40" s="11"/>
      <c r="F40" s="8"/>
      <c r="G40" s="22" t="str">
        <f t="shared" si="0"/>
        <v/>
      </c>
      <c r="H40" s="171"/>
    </row>
    <row r="41" spans="1:12" ht="16.5" customHeight="1">
      <c r="A41" s="148">
        <v>27</v>
      </c>
      <c r="B41" s="4"/>
      <c r="C41" s="9"/>
      <c r="D41" s="10"/>
      <c r="E41" s="11"/>
      <c r="F41" s="8"/>
      <c r="G41" s="22" t="str">
        <f t="shared" si="0"/>
        <v/>
      </c>
      <c r="H41" s="171"/>
    </row>
    <row r="42" spans="1:12" ht="16.5" customHeight="1">
      <c r="A42" s="148">
        <v>28</v>
      </c>
      <c r="B42" s="4"/>
      <c r="C42" s="9"/>
      <c r="D42" s="10"/>
      <c r="E42" s="11"/>
      <c r="F42" s="8"/>
      <c r="G42" s="22" t="str">
        <f t="shared" si="0"/>
        <v/>
      </c>
      <c r="H42" s="171"/>
    </row>
    <row r="43" spans="1:12" ht="16.5" customHeight="1">
      <c r="A43" s="148">
        <v>29</v>
      </c>
      <c r="B43" s="4"/>
      <c r="C43" s="9"/>
      <c r="D43" s="10"/>
      <c r="E43" s="11"/>
      <c r="F43" s="8"/>
      <c r="G43" s="22" t="str">
        <f t="shared" si="0"/>
        <v/>
      </c>
      <c r="H43" s="171"/>
    </row>
    <row r="44" spans="1:12" ht="16.5" customHeight="1" thickBot="1">
      <c r="A44" s="148">
        <v>30</v>
      </c>
      <c r="B44" s="4"/>
      <c r="C44" s="12"/>
      <c r="D44" s="41"/>
      <c r="E44" s="42"/>
      <c r="F44" s="51"/>
      <c r="G44" s="22" t="str">
        <f t="shared" si="0"/>
        <v/>
      </c>
      <c r="H44" s="171"/>
    </row>
    <row r="45" spans="1:12" ht="14.25" customHeight="1">
      <c r="A45" s="15"/>
      <c r="B45" s="289" t="s">
        <v>122</v>
      </c>
      <c r="C45" s="290"/>
      <c r="D45" s="287"/>
      <c r="E45" s="288"/>
      <c r="F45" s="184" t="s">
        <v>87</v>
      </c>
      <c r="G45" s="46">
        <f>L22</f>
        <v>0</v>
      </c>
      <c r="H45" s="171"/>
    </row>
    <row r="46" spans="1:12" ht="14.25" customHeight="1">
      <c r="A46" s="15"/>
      <c r="B46" s="278" t="s">
        <v>121</v>
      </c>
      <c r="C46" s="279"/>
      <c r="D46" s="280">
        <f>SUMIF(B15:B44,"&lt;&gt;"&amp;"▼助成対象外",G15:G44)</f>
        <v>0</v>
      </c>
      <c r="E46" s="281"/>
      <c r="F46" s="282"/>
      <c r="G46" s="45">
        <f>IF(OR(G45=0,ISERROR(D46)),0,IF(D46&lt;0,0,D46))</f>
        <v>0</v>
      </c>
      <c r="H46" s="167"/>
      <c r="J46" s="193"/>
    </row>
    <row r="47" spans="1:12" ht="14.25" customHeight="1">
      <c r="A47" s="15"/>
      <c r="B47" s="278" t="s">
        <v>120</v>
      </c>
      <c r="C47" s="279"/>
      <c r="D47" s="280">
        <f>SUMIF(B15:B44,"▼助成対象外",G15:G44)</f>
        <v>0</v>
      </c>
      <c r="E47" s="281"/>
      <c r="F47" s="282"/>
      <c r="G47" s="45">
        <f>IF(OR(G45=0,ISERROR(D47)),0,IF(D47&lt;0,0,D47))</f>
        <v>0</v>
      </c>
      <c r="H47" s="167"/>
    </row>
    <row r="48" spans="1:12" ht="14.25" customHeight="1" thickBot="1">
      <c r="A48" s="15"/>
      <c r="B48" s="283" t="s">
        <v>38</v>
      </c>
      <c r="C48" s="284"/>
      <c r="D48" s="50" t="s">
        <v>39</v>
      </c>
      <c r="E48" s="285"/>
      <c r="F48" s="286"/>
      <c r="G48" s="13"/>
      <c r="H48" s="171"/>
      <c r="I48" s="109" t="s">
        <v>52</v>
      </c>
    </row>
    <row r="49" spans="1:9" s="16" customFormat="1" ht="31.5" customHeight="1" thickTop="1" thickBot="1">
      <c r="A49" s="15"/>
      <c r="B49" s="250" t="s">
        <v>223</v>
      </c>
      <c r="C49" s="251"/>
      <c r="D49" s="252" t="str">
        <f>IF(E48=K32,L32,IF(E48=K33,L33,""))</f>
        <v/>
      </c>
      <c r="E49" s="253"/>
      <c r="F49" s="254"/>
      <c r="G49" s="47">
        <f>IF(OR(G45=0,ISERROR(D49)),0,IF(D49&lt;0,0,D49))</f>
        <v>0</v>
      </c>
      <c r="H49" s="167"/>
      <c r="I49" s="17"/>
    </row>
    <row r="50" spans="1:9" s="16" customFormat="1" ht="8.25"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6" priority="1">
      <formula>OR(AND($E$48="申請無し",$G$48&lt;&gt;0),AND($E$48="申請有り",$G$48&lt;=0))</formula>
    </cfRule>
  </conditionalFormatting>
  <dataValidations count="3">
    <dataValidation imeMode="off" allowBlank="1" showInputMessage="1" showErrorMessage="1" sqref="G48:H48 E22:E44 F45 D15:D45 G15:H44" xr:uid="{9803A782-F496-4A82-ADF5-3C759F8431A6}"/>
    <dataValidation type="list" allowBlank="1" showInputMessage="1" showErrorMessage="1" sqref="B15:B44" xr:uid="{25DF79A3-37FB-4EE9-B360-070F5443A432}">
      <formula1>"設計費,設備費,工事費,諸経費,▼助成対象外"</formula1>
    </dataValidation>
    <dataValidation type="list" allowBlank="1" showInputMessage="1" showErrorMessage="1" sqref="E48:F48" xr:uid="{EBCF693E-E502-462E-829D-FDE7C30599F2}">
      <formula1>"申請あり,申請なし"</formula1>
    </dataValidation>
  </dataValidations>
  <pageMargins left="0.74803149606299213" right="0.43307086614173229" top="0.48" bottom="0.52" header="0.19685039370078741" footer="0.23622047244094491"/>
  <pageSetup paperSize="9" scale="94" orientation="portrait" r:id="rId1"/>
  <headerFooter>
    <oddFooter>&amp;R&amp;"ＭＳ Ｐ明朝,標準"&amp;10（日本産業規格A列4番）</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AC54-0EE5-48EC-B41D-0F41EE7449F5}">
  <sheetPr>
    <pageSetUpPr fitToPage="1"/>
  </sheetPr>
  <dimension ref="A1:M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0.26953125" style="17" customWidth="1"/>
    <col min="4" max="4" width="13.08984375" style="19" customWidth="1"/>
    <col min="5" max="5" width="6.6328125" style="19" customWidth="1"/>
    <col min="6" max="6" width="10.6328125" style="19" customWidth="1"/>
    <col min="7" max="7" width="13.08984375" style="17" customWidth="1"/>
    <col min="8" max="8" width="2.1796875" style="17" customWidth="1"/>
    <col min="9" max="9" width="9.6328125" style="17" customWidth="1"/>
    <col min="10" max="10" width="45.6328125" style="16" customWidth="1"/>
    <col min="11" max="11" width="33.36328125" style="16" customWidth="1"/>
    <col min="12" max="12" width="15.6328125" style="17" customWidth="1"/>
    <col min="13" max="126" width="2.6328125" style="17" customWidth="1"/>
    <col min="127" max="16384" width="9" style="17"/>
  </cols>
  <sheetData>
    <row r="1" spans="1:13" ht="10.5" customHeight="1"/>
    <row r="2" spans="1:13" ht="19.5" customHeight="1">
      <c r="A2" s="15"/>
      <c r="B2" s="14" t="s">
        <v>127</v>
      </c>
      <c r="C2" s="15"/>
      <c r="D2" s="20"/>
      <c r="E2" s="20"/>
      <c r="F2" s="20"/>
      <c r="G2" s="15"/>
      <c r="H2" s="15"/>
    </row>
    <row r="3" spans="1:13" ht="37.5" customHeight="1" thickBot="1">
      <c r="A3" s="15"/>
      <c r="B3" s="263" t="s">
        <v>126</v>
      </c>
      <c r="C3" s="264"/>
      <c r="D3" s="264"/>
      <c r="E3" s="264"/>
      <c r="F3" s="264"/>
      <c r="G3" s="264"/>
      <c r="H3" s="137"/>
      <c r="I3" s="246" t="s">
        <v>211</v>
      </c>
      <c r="J3" s="246"/>
      <c r="K3" s="246"/>
      <c r="L3" s="21"/>
      <c r="M3" s="21"/>
    </row>
    <row r="4" spans="1:13" ht="20.149999999999999" customHeight="1">
      <c r="A4" s="15"/>
      <c r="B4" s="139" t="s">
        <v>48</v>
      </c>
      <c r="C4" s="274"/>
      <c r="D4" s="274"/>
      <c r="E4" s="274"/>
      <c r="F4" s="274"/>
      <c r="G4" s="275"/>
      <c r="H4" s="137"/>
      <c r="I4" s="138"/>
      <c r="J4" s="138"/>
      <c r="K4" s="138"/>
    </row>
    <row r="5" spans="1:13" ht="25" customHeight="1" thickBot="1">
      <c r="A5" s="15"/>
      <c r="B5" s="140" t="s">
        <v>207</v>
      </c>
      <c r="C5" s="257"/>
      <c r="D5" s="257"/>
      <c r="E5" s="257"/>
      <c r="F5" s="257"/>
      <c r="G5" s="276"/>
      <c r="H5" s="137"/>
      <c r="I5" s="138"/>
      <c r="J5" s="138"/>
      <c r="K5" s="138"/>
    </row>
    <row r="6" spans="1:13" ht="9.75" customHeight="1" thickBot="1">
      <c r="A6" s="15"/>
      <c r="B6" s="136"/>
      <c r="C6" s="137"/>
      <c r="D6" s="137"/>
      <c r="E6" s="137"/>
      <c r="F6" s="137"/>
      <c r="G6" s="137"/>
      <c r="H6" s="137"/>
      <c r="I6" s="138"/>
      <c r="J6" s="138"/>
      <c r="K6" s="138"/>
    </row>
    <row r="7" spans="1:13" ht="19.5" customHeight="1" thickBot="1">
      <c r="A7" s="15"/>
      <c r="B7" s="265" t="s">
        <v>182</v>
      </c>
      <c r="C7" s="266"/>
      <c r="D7" s="267" t="s">
        <v>212</v>
      </c>
      <c r="E7" s="268"/>
      <c r="F7" s="267" t="s">
        <v>209</v>
      </c>
      <c r="G7" s="269"/>
      <c r="H7" s="137"/>
      <c r="I7" s="194"/>
      <c r="K7" s="17"/>
    </row>
    <row r="8" spans="1:13" ht="19.5" customHeight="1" thickTop="1">
      <c r="A8" s="15">
        <v>1</v>
      </c>
      <c r="B8" s="270"/>
      <c r="C8" s="271"/>
      <c r="D8" s="88"/>
      <c r="E8" s="186" t="s">
        <v>199</v>
      </c>
      <c r="F8" s="80"/>
      <c r="G8" s="187" t="s">
        <v>210</v>
      </c>
      <c r="H8" s="137"/>
      <c r="I8" s="21"/>
      <c r="K8" s="17"/>
    </row>
    <row r="9" spans="1:13" ht="19.5" customHeight="1">
      <c r="A9" s="15">
        <v>2</v>
      </c>
      <c r="B9" s="259"/>
      <c r="C9" s="260"/>
      <c r="D9" s="86"/>
      <c r="E9" s="186" t="s">
        <v>199</v>
      </c>
      <c r="F9" s="81"/>
      <c r="G9" s="189" t="str">
        <f>G8</f>
        <v>N㎥/時</v>
      </c>
      <c r="H9" s="137"/>
      <c r="I9" s="21"/>
      <c r="K9" s="17"/>
    </row>
    <row r="10" spans="1:13" ht="19.5" customHeight="1">
      <c r="A10" s="15">
        <v>3</v>
      </c>
      <c r="B10" s="259"/>
      <c r="C10" s="260"/>
      <c r="D10" s="86"/>
      <c r="E10" s="186" t="s">
        <v>199</v>
      </c>
      <c r="F10" s="81"/>
      <c r="G10" s="189" t="str">
        <f>G9</f>
        <v>N㎥/時</v>
      </c>
      <c r="H10" s="137"/>
      <c r="I10" s="21"/>
      <c r="K10" s="17"/>
    </row>
    <row r="11" spans="1:13" ht="19.5" customHeight="1">
      <c r="A11" s="15">
        <v>4</v>
      </c>
      <c r="B11" s="259"/>
      <c r="C11" s="260"/>
      <c r="D11" s="86"/>
      <c r="E11" s="186" t="s">
        <v>199</v>
      </c>
      <c r="F11" s="81"/>
      <c r="G11" s="189" t="str">
        <f>G10</f>
        <v>N㎥/時</v>
      </c>
      <c r="H11" s="137"/>
      <c r="I11" s="21"/>
      <c r="K11" s="17"/>
    </row>
    <row r="12" spans="1:13" ht="19.5" customHeight="1" thickBot="1">
      <c r="A12" s="15">
        <v>5</v>
      </c>
      <c r="B12" s="255"/>
      <c r="C12" s="256"/>
      <c r="D12" s="84"/>
      <c r="E12" s="190" t="s">
        <v>199</v>
      </c>
      <c r="F12" s="82"/>
      <c r="G12" s="143" t="str">
        <f>G11</f>
        <v>N㎥/時</v>
      </c>
      <c r="H12" s="137"/>
      <c r="I12" s="21"/>
      <c r="K12" s="17"/>
    </row>
    <row r="13" spans="1:13" ht="11.25" customHeight="1" thickBot="1">
      <c r="A13" s="15"/>
      <c r="B13" s="136"/>
      <c r="C13" s="137"/>
      <c r="D13" s="137"/>
      <c r="E13" s="137"/>
      <c r="F13" s="169"/>
      <c r="G13" s="137"/>
      <c r="H13" s="137"/>
      <c r="J13" s="21"/>
    </row>
    <row r="14" spans="1:13" ht="19.5" customHeight="1" thickBot="1">
      <c r="A14" s="15"/>
      <c r="B14" s="144" t="s">
        <v>33</v>
      </c>
      <c r="C14" s="145" t="s">
        <v>34</v>
      </c>
      <c r="D14" s="145" t="s">
        <v>35</v>
      </c>
      <c r="E14" s="145" t="s">
        <v>36</v>
      </c>
      <c r="F14" s="146" t="s">
        <v>6</v>
      </c>
      <c r="G14" s="147" t="s">
        <v>37</v>
      </c>
      <c r="H14" s="170"/>
    </row>
    <row r="15" spans="1:13" ht="15.75" customHeight="1" thickTop="1">
      <c r="A15" s="148">
        <v>1</v>
      </c>
      <c r="B15" s="4"/>
      <c r="C15" s="5"/>
      <c r="D15" s="6"/>
      <c r="E15" s="8"/>
      <c r="F15" s="8"/>
      <c r="G15" s="22" t="str">
        <f t="shared" ref="G15:G44" si="0">IF(D15="","",D15*E15)</f>
        <v/>
      </c>
      <c r="H15" s="95"/>
    </row>
    <row r="16" spans="1:13" ht="15.75" customHeight="1">
      <c r="A16" s="148">
        <v>2</v>
      </c>
      <c r="B16" s="4"/>
      <c r="C16" s="9"/>
      <c r="D16" s="10"/>
      <c r="E16" s="11"/>
      <c r="F16" s="8"/>
      <c r="G16" s="22" t="str">
        <f t="shared" si="0"/>
        <v/>
      </c>
      <c r="H16" s="95"/>
    </row>
    <row r="17" spans="1:12" ht="15.75" customHeight="1">
      <c r="A17" s="148">
        <v>3</v>
      </c>
      <c r="B17" s="4"/>
      <c r="C17" s="9"/>
      <c r="D17" s="10"/>
      <c r="E17" s="11"/>
      <c r="F17" s="8"/>
      <c r="G17" s="22" t="str">
        <f t="shared" si="0"/>
        <v/>
      </c>
      <c r="H17" s="95"/>
    </row>
    <row r="18" spans="1:12" ht="15.75" customHeight="1">
      <c r="A18" s="148">
        <v>4</v>
      </c>
      <c r="B18" s="4"/>
      <c r="C18" s="9"/>
      <c r="D18" s="10"/>
      <c r="E18" s="11"/>
      <c r="F18" s="8"/>
      <c r="G18" s="22" t="str">
        <f t="shared" si="0"/>
        <v/>
      </c>
      <c r="H18" s="95"/>
    </row>
    <row r="19" spans="1:12" ht="15.75" customHeight="1">
      <c r="A19" s="148">
        <v>5</v>
      </c>
      <c r="B19" s="4"/>
      <c r="C19" s="9"/>
      <c r="D19" s="10"/>
      <c r="E19" s="11"/>
      <c r="F19" s="8"/>
      <c r="G19" s="22" t="str">
        <f t="shared" si="0"/>
        <v/>
      </c>
      <c r="H19" s="95"/>
    </row>
    <row r="20" spans="1:12" ht="15.75" customHeight="1">
      <c r="A20" s="148">
        <v>6</v>
      </c>
      <c r="B20" s="4"/>
      <c r="C20" s="9"/>
      <c r="D20" s="10"/>
      <c r="E20" s="11"/>
      <c r="F20" s="8"/>
      <c r="G20" s="22" t="str">
        <f t="shared" si="0"/>
        <v/>
      </c>
      <c r="H20" s="95"/>
    </row>
    <row r="21" spans="1:12" ht="15.75" customHeight="1">
      <c r="A21" s="148">
        <v>7</v>
      </c>
      <c r="B21" s="4"/>
      <c r="C21" s="9"/>
      <c r="D21" s="10"/>
      <c r="E21" s="11"/>
      <c r="F21" s="8"/>
      <c r="G21" s="22" t="str">
        <f t="shared" si="0"/>
        <v/>
      </c>
      <c r="H21" s="95"/>
      <c r="K21" s="149" t="s">
        <v>79</v>
      </c>
    </row>
    <row r="22" spans="1:12" ht="15.75" customHeight="1">
      <c r="A22" s="148">
        <v>8</v>
      </c>
      <c r="B22" s="4"/>
      <c r="C22" s="9"/>
      <c r="D22" s="10"/>
      <c r="E22" s="11"/>
      <c r="F22" s="8"/>
      <c r="G22" s="22" t="str">
        <f t="shared" si="0"/>
        <v/>
      </c>
      <c r="H22" s="95"/>
      <c r="J22" s="151" t="s">
        <v>44</v>
      </c>
      <c r="K22" s="159" t="str">
        <f>IF(SUM(G15:G44)=0,"対象外","対象")</f>
        <v>対象外</v>
      </c>
      <c r="L22" s="23">
        <f>IF(K22="対象外",0,L29*L23)</f>
        <v>0</v>
      </c>
    </row>
    <row r="23" spans="1:12" ht="15.75" customHeight="1">
      <c r="A23" s="148">
        <v>9</v>
      </c>
      <c r="B23" s="4"/>
      <c r="C23" s="9"/>
      <c r="D23" s="10"/>
      <c r="E23" s="11"/>
      <c r="F23" s="8"/>
      <c r="G23" s="22" t="str">
        <f t="shared" si="0"/>
        <v/>
      </c>
      <c r="H23" s="95"/>
      <c r="K23" s="153" t="s">
        <v>88</v>
      </c>
      <c r="L23" s="183">
        <f>D45</f>
        <v>0</v>
      </c>
    </row>
    <row r="24" spans="1:12" ht="15.75" customHeight="1">
      <c r="A24" s="148">
        <v>10</v>
      </c>
      <c r="B24" s="4"/>
      <c r="C24" s="9"/>
      <c r="D24" s="10"/>
      <c r="E24" s="11"/>
      <c r="F24" s="8"/>
      <c r="G24" s="22" t="str">
        <f t="shared" si="0"/>
        <v/>
      </c>
      <c r="H24" s="95"/>
    </row>
    <row r="25" spans="1:12" ht="15.75" customHeight="1">
      <c r="A25" s="148">
        <v>11</v>
      </c>
      <c r="B25" s="4"/>
      <c r="C25" s="9"/>
      <c r="D25" s="10"/>
      <c r="E25" s="11"/>
      <c r="F25" s="8"/>
      <c r="G25" s="22" t="str">
        <f t="shared" si="0"/>
        <v/>
      </c>
      <c r="H25" s="95"/>
    </row>
    <row r="26" spans="1:12" ht="15.75" customHeight="1">
      <c r="A26" s="148">
        <v>12</v>
      </c>
      <c r="B26" s="4"/>
      <c r="C26" s="9"/>
      <c r="D26" s="10"/>
      <c r="E26" s="11"/>
      <c r="F26" s="8"/>
      <c r="G26" s="22" t="str">
        <f t="shared" si="0"/>
        <v/>
      </c>
      <c r="H26" s="95"/>
    </row>
    <row r="27" spans="1:12" ht="15.75" customHeight="1">
      <c r="A27" s="148">
        <v>13</v>
      </c>
      <c r="B27" s="4"/>
      <c r="C27" s="9"/>
      <c r="D27" s="10"/>
      <c r="E27" s="11"/>
      <c r="F27" s="8"/>
      <c r="G27" s="22" t="str">
        <f t="shared" si="0"/>
        <v/>
      </c>
      <c r="H27" s="95"/>
    </row>
    <row r="28" spans="1:12" ht="15.75" customHeight="1">
      <c r="A28" s="148">
        <v>14</v>
      </c>
      <c r="B28" s="4"/>
      <c r="C28" s="9"/>
      <c r="D28" s="10"/>
      <c r="E28" s="11"/>
      <c r="F28" s="8"/>
      <c r="G28" s="22" t="str">
        <f t="shared" si="0"/>
        <v/>
      </c>
      <c r="H28" s="95"/>
    </row>
    <row r="29" spans="1:12" ht="15.75" customHeight="1">
      <c r="A29" s="148">
        <v>15</v>
      </c>
      <c r="B29" s="4"/>
      <c r="C29" s="9"/>
      <c r="D29" s="10"/>
      <c r="E29" s="11"/>
      <c r="F29" s="8"/>
      <c r="G29" s="22" t="str">
        <f t="shared" si="0"/>
        <v/>
      </c>
      <c r="H29" s="95"/>
      <c r="K29" s="152" t="s">
        <v>49</v>
      </c>
      <c r="L29" s="23">
        <v>300000000</v>
      </c>
    </row>
    <row r="30" spans="1:12" ht="15.75" customHeight="1">
      <c r="A30" s="148">
        <v>16</v>
      </c>
      <c r="B30" s="4"/>
      <c r="C30" s="9"/>
      <c r="D30" s="10"/>
      <c r="E30" s="11"/>
      <c r="F30" s="8"/>
      <c r="G30" s="22" t="str">
        <f t="shared" si="0"/>
        <v/>
      </c>
      <c r="H30" s="95"/>
    </row>
    <row r="31" spans="1:12" ht="15.75" customHeight="1">
      <c r="A31" s="148">
        <v>17</v>
      </c>
      <c r="B31" s="4"/>
      <c r="C31" s="9"/>
      <c r="D31" s="10"/>
      <c r="E31" s="11"/>
      <c r="F31" s="8"/>
      <c r="G31" s="22" t="str">
        <f t="shared" si="0"/>
        <v/>
      </c>
      <c r="H31" s="95"/>
      <c r="K31" s="15" t="s">
        <v>45</v>
      </c>
      <c r="L31" s="14"/>
    </row>
    <row r="32" spans="1:12" ht="15.75" customHeight="1">
      <c r="A32" s="148">
        <v>18</v>
      </c>
      <c r="B32" s="4"/>
      <c r="C32" s="9"/>
      <c r="D32" s="10"/>
      <c r="E32" s="11"/>
      <c r="F32" s="8"/>
      <c r="G32" s="22" t="str">
        <f t="shared" si="0"/>
        <v/>
      </c>
      <c r="H32" s="95"/>
      <c r="K32" s="153" t="s">
        <v>46</v>
      </c>
      <c r="L32" s="154">
        <f>IF(ROUNDDOWN(($G$46-$G$48)*2/3,-3)&gt;$G$45,$G$45,ROUNDDOWN(($G$46-$G$48)*2/3,-3))</f>
        <v>0</v>
      </c>
    </row>
    <row r="33" spans="1:12" ht="15.75" customHeight="1">
      <c r="A33" s="148">
        <v>19</v>
      </c>
      <c r="B33" s="4"/>
      <c r="C33" s="9"/>
      <c r="D33" s="10"/>
      <c r="E33" s="11"/>
      <c r="F33" s="8"/>
      <c r="G33" s="22" t="str">
        <f t="shared" si="0"/>
        <v/>
      </c>
      <c r="H33" s="95"/>
      <c r="K33" s="153" t="s">
        <v>47</v>
      </c>
      <c r="L33" s="154">
        <f>IF(ROUNDDOWN($G$46*2/3,-3)&gt;$G$45,$G$45,ROUNDDOWN($G$46*2/3,-3))</f>
        <v>0</v>
      </c>
    </row>
    <row r="34" spans="1:12" ht="15.75" customHeight="1">
      <c r="A34" s="148">
        <v>20</v>
      </c>
      <c r="B34" s="4"/>
      <c r="C34" s="9"/>
      <c r="D34" s="10"/>
      <c r="E34" s="11"/>
      <c r="F34" s="8"/>
      <c r="G34" s="22" t="str">
        <f t="shared" si="0"/>
        <v/>
      </c>
      <c r="H34" s="95"/>
    </row>
    <row r="35" spans="1:12" ht="15.75" customHeight="1">
      <c r="A35" s="148">
        <v>21</v>
      </c>
      <c r="B35" s="4"/>
      <c r="C35" s="9"/>
      <c r="D35" s="10"/>
      <c r="E35" s="11"/>
      <c r="F35" s="8"/>
      <c r="G35" s="22" t="str">
        <f t="shared" si="0"/>
        <v/>
      </c>
      <c r="H35" s="95"/>
    </row>
    <row r="36" spans="1:12" ht="15.75" customHeight="1">
      <c r="A36" s="148">
        <v>22</v>
      </c>
      <c r="B36" s="4"/>
      <c r="C36" s="9"/>
      <c r="D36" s="10"/>
      <c r="E36" s="11"/>
      <c r="F36" s="8"/>
      <c r="G36" s="22" t="str">
        <f t="shared" si="0"/>
        <v/>
      </c>
      <c r="H36" s="95"/>
    </row>
    <row r="37" spans="1:12" ht="15.75" customHeight="1">
      <c r="A37" s="148">
        <v>23</v>
      </c>
      <c r="B37" s="4"/>
      <c r="C37" s="9"/>
      <c r="D37" s="10"/>
      <c r="E37" s="11"/>
      <c r="F37" s="8"/>
      <c r="G37" s="22" t="str">
        <f t="shared" si="0"/>
        <v/>
      </c>
      <c r="H37" s="95"/>
    </row>
    <row r="38" spans="1:12" ht="15.75" customHeight="1">
      <c r="A38" s="148">
        <v>24</v>
      </c>
      <c r="B38" s="4"/>
      <c r="C38" s="9"/>
      <c r="D38" s="10"/>
      <c r="E38" s="11"/>
      <c r="F38" s="8"/>
      <c r="G38" s="22" t="str">
        <f t="shared" si="0"/>
        <v/>
      </c>
      <c r="H38" s="95"/>
    </row>
    <row r="39" spans="1:12" ht="15.75" customHeight="1">
      <c r="A39" s="148">
        <v>25</v>
      </c>
      <c r="B39" s="4"/>
      <c r="C39" s="9"/>
      <c r="D39" s="10"/>
      <c r="E39" s="11"/>
      <c r="F39" s="8"/>
      <c r="G39" s="22" t="str">
        <f t="shared" si="0"/>
        <v/>
      </c>
      <c r="H39" s="95"/>
    </row>
    <row r="40" spans="1:12" ht="15.75" customHeight="1">
      <c r="A40" s="148">
        <v>26</v>
      </c>
      <c r="B40" s="4"/>
      <c r="C40" s="9"/>
      <c r="D40" s="10"/>
      <c r="E40" s="11"/>
      <c r="F40" s="8"/>
      <c r="G40" s="22" t="str">
        <f t="shared" si="0"/>
        <v/>
      </c>
      <c r="H40" s="95"/>
    </row>
    <row r="41" spans="1:12" ht="15.75" customHeight="1">
      <c r="A41" s="148">
        <v>27</v>
      </c>
      <c r="B41" s="4"/>
      <c r="C41" s="9"/>
      <c r="D41" s="10"/>
      <c r="E41" s="11"/>
      <c r="F41" s="8"/>
      <c r="G41" s="22" t="str">
        <f t="shared" si="0"/>
        <v/>
      </c>
      <c r="H41" s="95"/>
    </row>
    <row r="42" spans="1:12" ht="15.75" customHeight="1">
      <c r="A42" s="148">
        <v>28</v>
      </c>
      <c r="B42" s="4"/>
      <c r="C42" s="9"/>
      <c r="D42" s="10"/>
      <c r="E42" s="11"/>
      <c r="F42" s="8"/>
      <c r="G42" s="22" t="str">
        <f t="shared" si="0"/>
        <v/>
      </c>
      <c r="H42" s="95"/>
    </row>
    <row r="43" spans="1:12" ht="15.75" customHeight="1">
      <c r="A43" s="148">
        <v>29</v>
      </c>
      <c r="B43" s="4"/>
      <c r="C43" s="9"/>
      <c r="D43" s="10"/>
      <c r="E43" s="11"/>
      <c r="F43" s="8"/>
      <c r="G43" s="22" t="str">
        <f t="shared" si="0"/>
        <v/>
      </c>
      <c r="H43" s="95"/>
    </row>
    <row r="44" spans="1:12" ht="15.75" customHeight="1" thickBot="1">
      <c r="A44" s="148">
        <v>30</v>
      </c>
      <c r="B44" s="4"/>
      <c r="C44" s="12"/>
      <c r="D44" s="41"/>
      <c r="E44" s="42"/>
      <c r="F44" s="51"/>
      <c r="G44" s="22" t="str">
        <f t="shared" si="0"/>
        <v/>
      </c>
      <c r="H44" s="95"/>
    </row>
    <row r="45" spans="1:12" ht="17.25" customHeight="1">
      <c r="A45" s="15"/>
      <c r="B45" s="289" t="s">
        <v>125</v>
      </c>
      <c r="C45" s="290"/>
      <c r="D45" s="287"/>
      <c r="E45" s="288"/>
      <c r="F45" s="184" t="s">
        <v>87</v>
      </c>
      <c r="G45" s="46">
        <f>L22</f>
        <v>0</v>
      </c>
      <c r="H45" s="95"/>
    </row>
    <row r="46" spans="1:12" ht="17.25" customHeight="1">
      <c r="A46" s="15"/>
      <c r="B46" s="278" t="s">
        <v>124</v>
      </c>
      <c r="C46" s="279"/>
      <c r="D46" s="280">
        <f>SUMIF(B15:B44,"&lt;&gt;"&amp;"▼助成対象外",G15:G44)</f>
        <v>0</v>
      </c>
      <c r="E46" s="281"/>
      <c r="F46" s="282"/>
      <c r="G46" s="45">
        <f>IF(OR(G45=0,ISERROR(D46)),0,IF(D46&lt;0,0,D46))</f>
        <v>0</v>
      </c>
      <c r="H46" s="96"/>
      <c r="J46" s="193"/>
    </row>
    <row r="47" spans="1:12" ht="17.25" customHeight="1">
      <c r="A47" s="15"/>
      <c r="B47" s="278" t="s">
        <v>198</v>
      </c>
      <c r="C47" s="279"/>
      <c r="D47" s="280">
        <f>SUMIF(B15:B44,"▼助成対象外",G15:G44)</f>
        <v>0</v>
      </c>
      <c r="E47" s="281"/>
      <c r="F47" s="282"/>
      <c r="G47" s="45">
        <f>IF(OR(G45=0,ISERROR(D47)),0,IF(D47&lt;0,0,D47))</f>
        <v>0</v>
      </c>
      <c r="H47" s="96"/>
    </row>
    <row r="48" spans="1:12" ht="17.25" customHeight="1" thickBot="1">
      <c r="A48" s="15"/>
      <c r="B48" s="283" t="s">
        <v>38</v>
      </c>
      <c r="C48" s="284"/>
      <c r="D48" s="50" t="s">
        <v>39</v>
      </c>
      <c r="E48" s="285"/>
      <c r="F48" s="286"/>
      <c r="G48" s="13"/>
      <c r="H48" s="171"/>
      <c r="I48" s="109" t="s">
        <v>52</v>
      </c>
    </row>
    <row r="49" spans="1:9" s="16" customFormat="1" ht="31.5" customHeight="1" thickTop="1" thickBot="1">
      <c r="A49" s="15"/>
      <c r="B49" s="250" t="s">
        <v>224</v>
      </c>
      <c r="C49" s="251"/>
      <c r="D49" s="252" t="str">
        <f>IF(E48=K32,L32,IF(E48=K33,L33,""))</f>
        <v/>
      </c>
      <c r="E49" s="253"/>
      <c r="F49" s="254"/>
      <c r="G49" s="47">
        <f>IF(OR(G45=0,ISERROR(D49)),0,IF(D49&lt;0,0,D49))</f>
        <v>0</v>
      </c>
      <c r="H49" s="96"/>
      <c r="I49" s="17"/>
    </row>
    <row r="50" spans="1:9" s="16" customFormat="1" ht="10.5"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K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5" priority="1">
      <formula>OR(AND($E$48="申請無し",$G$48&lt;&gt;0),AND($E$48="申請有り",$G$48&lt;=0))</formula>
    </cfRule>
  </conditionalFormatting>
  <dataValidations count="3">
    <dataValidation imeMode="off" allowBlank="1" showInputMessage="1" showErrorMessage="1" sqref="G48:H48 E22:E44 F45 D15:D45 G15:H44" xr:uid="{AB3A39DF-76D3-4AC3-8616-FA6D035E44EB}"/>
    <dataValidation type="list" allowBlank="1" showInputMessage="1" showErrorMessage="1" sqref="B15:B44" xr:uid="{383E1543-7687-44B1-8F2C-7E8A7DF1D355}">
      <formula1>"設計費,設備費,工事費,諸経費,▼助成対象外"</formula1>
    </dataValidation>
    <dataValidation type="list" allowBlank="1" showInputMessage="1" showErrorMessage="1" sqref="E48:F48" xr:uid="{42E8799E-FBF6-4248-AC8F-8C9177339976}">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FE81-0181-4D77-A3BA-1E1E3B0C3304}">
  <sheetPr>
    <pageSetUpPr fitToPage="1"/>
  </sheetPr>
  <dimension ref="A1:L50"/>
  <sheetViews>
    <sheetView view="pageBreakPreview" topLeftCell="A21" zoomScaleNormal="100" zoomScaleSheetLayoutView="100" workbookViewId="0">
      <selection activeCell="G48" activeCellId="6" sqref="C4:G5 B8:D12 F8:F12 B15:F44 D45:E45 E48:F48 G48"/>
    </sheetView>
  </sheetViews>
  <sheetFormatPr defaultColWidth="9" defaultRowHeight="14"/>
  <cols>
    <col min="1" max="1" width="2.6328125" style="17" customWidth="1"/>
    <col min="2" max="2" width="10.6328125" style="17" customWidth="1"/>
    <col min="3" max="3" width="41.6328125" style="17" customWidth="1"/>
    <col min="4" max="4" width="13.08984375" style="19" customWidth="1"/>
    <col min="5" max="5" width="6.6328125" style="19" customWidth="1"/>
    <col min="6" max="6" width="9.6328125" style="19" customWidth="1"/>
    <col min="7" max="7" width="12.6328125" style="17" customWidth="1"/>
    <col min="8" max="8" width="2.1796875" style="17" customWidth="1"/>
    <col min="9" max="9" width="9.6328125" style="17" customWidth="1"/>
    <col min="10" max="10" width="45.6328125" style="16" customWidth="1"/>
    <col min="11" max="11" width="33.36328125" style="16" customWidth="1"/>
    <col min="12" max="12" width="15.6328125" style="17" customWidth="1"/>
    <col min="13" max="126" width="2.6328125" style="17" customWidth="1"/>
    <col min="127" max="16384" width="9" style="17"/>
  </cols>
  <sheetData>
    <row r="1" spans="1:11" ht="10.5" customHeight="1"/>
    <row r="2" spans="1:11" ht="19.5" customHeight="1">
      <c r="A2" s="15"/>
      <c r="B2" s="14" t="s">
        <v>132</v>
      </c>
      <c r="C2" s="15"/>
      <c r="D2" s="20"/>
      <c r="E2" s="20"/>
      <c r="F2" s="20"/>
      <c r="G2" s="15"/>
      <c r="H2" s="15"/>
    </row>
    <row r="3" spans="1:11" ht="42.75" customHeight="1" thickBot="1">
      <c r="A3" s="15"/>
      <c r="B3" s="263" t="s">
        <v>131</v>
      </c>
      <c r="C3" s="264"/>
      <c r="D3" s="264"/>
      <c r="E3" s="264"/>
      <c r="F3" s="264"/>
      <c r="G3" s="264"/>
      <c r="H3" s="137"/>
      <c r="I3" s="246" t="s">
        <v>211</v>
      </c>
      <c r="J3" s="246"/>
      <c r="K3" s="246"/>
    </row>
    <row r="4" spans="1:11" ht="20.149999999999999" customHeight="1">
      <c r="A4" s="15"/>
      <c r="B4" s="139" t="s">
        <v>48</v>
      </c>
      <c r="C4" s="274"/>
      <c r="D4" s="274"/>
      <c r="E4" s="274"/>
      <c r="F4" s="274"/>
      <c r="G4" s="275"/>
      <c r="H4" s="137"/>
      <c r="I4" s="138"/>
      <c r="J4" s="138"/>
      <c r="K4" s="138"/>
    </row>
    <row r="5" spans="1:11" ht="25" customHeight="1" thickBot="1">
      <c r="A5" s="15"/>
      <c r="B5" s="140" t="s">
        <v>207</v>
      </c>
      <c r="C5" s="257"/>
      <c r="D5" s="257"/>
      <c r="E5" s="257"/>
      <c r="F5" s="257"/>
      <c r="G5" s="276"/>
      <c r="H5" s="137"/>
      <c r="I5" s="138"/>
      <c r="J5" s="138"/>
      <c r="K5" s="138"/>
    </row>
    <row r="6" spans="1:11" ht="8.25" customHeight="1" thickBot="1">
      <c r="A6" s="15"/>
      <c r="B6" s="136"/>
      <c r="C6" s="137"/>
      <c r="D6" s="137"/>
      <c r="E6" s="137"/>
      <c r="F6" s="137"/>
      <c r="G6" s="137"/>
      <c r="H6" s="137"/>
      <c r="I6" s="138"/>
      <c r="J6" s="138"/>
      <c r="K6" s="138"/>
    </row>
    <row r="7" spans="1:11" ht="19.5" customHeight="1" thickBot="1">
      <c r="A7" s="15"/>
      <c r="B7" s="265" t="s">
        <v>182</v>
      </c>
      <c r="C7" s="266"/>
      <c r="D7" s="267" t="s">
        <v>212</v>
      </c>
      <c r="E7" s="268"/>
      <c r="F7" s="267" t="s">
        <v>209</v>
      </c>
      <c r="G7" s="269"/>
      <c r="H7" s="137"/>
      <c r="I7" s="21"/>
      <c r="K7" s="17"/>
    </row>
    <row r="8" spans="1:11" ht="19.5" customHeight="1" thickTop="1">
      <c r="A8" s="15">
        <v>1</v>
      </c>
      <c r="B8" s="270"/>
      <c r="C8" s="271"/>
      <c r="D8" s="88"/>
      <c r="E8" s="186" t="s">
        <v>199</v>
      </c>
      <c r="F8" s="80"/>
      <c r="G8" s="187" t="s">
        <v>210</v>
      </c>
      <c r="H8" s="137"/>
      <c r="I8" s="21"/>
      <c r="K8" s="17"/>
    </row>
    <row r="9" spans="1:11" ht="19.5" customHeight="1">
      <c r="A9" s="15">
        <v>2</v>
      </c>
      <c r="B9" s="259"/>
      <c r="C9" s="260"/>
      <c r="D9" s="86"/>
      <c r="E9" s="186" t="s">
        <v>199</v>
      </c>
      <c r="F9" s="81"/>
      <c r="G9" s="189" t="str">
        <f>G8</f>
        <v>N㎥/時</v>
      </c>
      <c r="H9" s="137"/>
      <c r="I9" s="21"/>
      <c r="K9" s="17"/>
    </row>
    <row r="10" spans="1:11" ht="19.5" customHeight="1">
      <c r="A10" s="15">
        <v>3</v>
      </c>
      <c r="B10" s="259"/>
      <c r="C10" s="260"/>
      <c r="D10" s="86"/>
      <c r="E10" s="186" t="s">
        <v>199</v>
      </c>
      <c r="F10" s="81"/>
      <c r="G10" s="189" t="str">
        <f>G9</f>
        <v>N㎥/時</v>
      </c>
      <c r="H10" s="137"/>
      <c r="I10" s="21"/>
      <c r="K10" s="17"/>
    </row>
    <row r="11" spans="1:11" ht="19.5" customHeight="1">
      <c r="A11" s="15">
        <v>4</v>
      </c>
      <c r="B11" s="259"/>
      <c r="C11" s="260"/>
      <c r="D11" s="86"/>
      <c r="E11" s="186" t="s">
        <v>199</v>
      </c>
      <c r="F11" s="81"/>
      <c r="G11" s="189" t="str">
        <f>G10</f>
        <v>N㎥/時</v>
      </c>
      <c r="H11" s="137"/>
      <c r="I11" s="21"/>
      <c r="K11" s="17"/>
    </row>
    <row r="12" spans="1:11" ht="19.5" customHeight="1" thickBot="1">
      <c r="A12" s="15">
        <v>5</v>
      </c>
      <c r="B12" s="255"/>
      <c r="C12" s="256"/>
      <c r="D12" s="84"/>
      <c r="E12" s="190" t="s">
        <v>199</v>
      </c>
      <c r="F12" s="82"/>
      <c r="G12" s="143" t="str">
        <f>G11</f>
        <v>N㎥/時</v>
      </c>
      <c r="H12" s="137"/>
      <c r="I12" s="21"/>
      <c r="K12" s="17"/>
    </row>
    <row r="13" spans="1:11" ht="9.75" customHeight="1" thickBot="1">
      <c r="A13" s="15"/>
      <c r="B13" s="136"/>
      <c r="C13" s="137"/>
      <c r="D13" s="137"/>
      <c r="E13" s="137"/>
      <c r="F13" s="169"/>
      <c r="G13" s="137"/>
      <c r="H13" s="137"/>
      <c r="J13" s="21"/>
    </row>
    <row r="14" spans="1:11" ht="19.5" customHeight="1" thickBot="1">
      <c r="A14" s="15"/>
      <c r="B14" s="144" t="s">
        <v>33</v>
      </c>
      <c r="C14" s="145" t="s">
        <v>34</v>
      </c>
      <c r="D14" s="145" t="s">
        <v>35</v>
      </c>
      <c r="E14" s="145" t="s">
        <v>36</v>
      </c>
      <c r="F14" s="146" t="s">
        <v>6</v>
      </c>
      <c r="G14" s="147" t="s">
        <v>37</v>
      </c>
      <c r="H14" s="170"/>
    </row>
    <row r="15" spans="1:11" ht="16.5" customHeight="1" thickTop="1">
      <c r="A15" s="148">
        <v>1</v>
      </c>
      <c r="B15" s="4"/>
      <c r="C15" s="5"/>
      <c r="D15" s="6"/>
      <c r="E15" s="8"/>
      <c r="F15" s="8"/>
      <c r="G15" s="22" t="str">
        <f t="shared" ref="G15:G44" si="0">IF(D15="","",D15*E15)</f>
        <v/>
      </c>
      <c r="H15" s="92"/>
    </row>
    <row r="16" spans="1:11" ht="16.5" customHeight="1">
      <c r="A16" s="148">
        <v>2</v>
      </c>
      <c r="B16" s="4"/>
      <c r="C16" s="9"/>
      <c r="D16" s="10"/>
      <c r="E16" s="11"/>
      <c r="F16" s="8"/>
      <c r="G16" s="22" t="str">
        <f t="shared" si="0"/>
        <v/>
      </c>
      <c r="H16" s="92"/>
    </row>
    <row r="17" spans="1:12" ht="16.5" customHeight="1">
      <c r="A17" s="148">
        <v>3</v>
      </c>
      <c r="B17" s="4"/>
      <c r="C17" s="9"/>
      <c r="D17" s="10"/>
      <c r="E17" s="11"/>
      <c r="F17" s="8"/>
      <c r="G17" s="22" t="str">
        <f t="shared" si="0"/>
        <v/>
      </c>
      <c r="H17" s="92"/>
    </row>
    <row r="18" spans="1:12" ht="16.5" customHeight="1">
      <c r="A18" s="148">
        <v>4</v>
      </c>
      <c r="B18" s="4"/>
      <c r="C18" s="9"/>
      <c r="D18" s="10"/>
      <c r="E18" s="11"/>
      <c r="F18" s="8"/>
      <c r="G18" s="22" t="str">
        <f t="shared" si="0"/>
        <v/>
      </c>
      <c r="H18" s="92"/>
    </row>
    <row r="19" spans="1:12" ht="16.5" customHeight="1">
      <c r="A19" s="148">
        <v>5</v>
      </c>
      <c r="B19" s="4"/>
      <c r="C19" s="9"/>
      <c r="D19" s="10"/>
      <c r="E19" s="11"/>
      <c r="F19" s="8"/>
      <c r="G19" s="22" t="str">
        <f t="shared" si="0"/>
        <v/>
      </c>
      <c r="H19" s="92"/>
    </row>
    <row r="20" spans="1:12" ht="16.5" customHeight="1">
      <c r="A20" s="148">
        <v>6</v>
      </c>
      <c r="B20" s="4"/>
      <c r="C20" s="9"/>
      <c r="D20" s="10"/>
      <c r="E20" s="11"/>
      <c r="F20" s="8"/>
      <c r="G20" s="22" t="str">
        <f t="shared" si="0"/>
        <v/>
      </c>
      <c r="H20" s="92"/>
    </row>
    <row r="21" spans="1:12" ht="16.5" customHeight="1">
      <c r="A21" s="148">
        <v>7</v>
      </c>
      <c r="B21" s="4"/>
      <c r="C21" s="9"/>
      <c r="D21" s="10"/>
      <c r="E21" s="11"/>
      <c r="F21" s="8"/>
      <c r="G21" s="22" t="str">
        <f t="shared" si="0"/>
        <v/>
      </c>
      <c r="H21" s="92"/>
      <c r="K21" s="149" t="s">
        <v>79</v>
      </c>
    </row>
    <row r="22" spans="1:12" ht="16.5" customHeight="1">
      <c r="A22" s="148">
        <v>8</v>
      </c>
      <c r="B22" s="4"/>
      <c r="C22" s="9"/>
      <c r="D22" s="10"/>
      <c r="E22" s="11"/>
      <c r="F22" s="8"/>
      <c r="G22" s="22" t="str">
        <f t="shared" si="0"/>
        <v/>
      </c>
      <c r="H22" s="92"/>
      <c r="J22" s="151" t="s">
        <v>44</v>
      </c>
      <c r="K22" s="159" t="str">
        <f>IF(SUM(G15:G44)=0,"対象外","対象")</f>
        <v>対象外</v>
      </c>
      <c r="L22" s="23">
        <f>IF(K22="対象外",0,L29*L23)</f>
        <v>0</v>
      </c>
    </row>
    <row r="23" spans="1:12" ht="16.5" customHeight="1">
      <c r="A23" s="148">
        <v>9</v>
      </c>
      <c r="B23" s="4"/>
      <c r="C23" s="9"/>
      <c r="D23" s="10"/>
      <c r="E23" s="11"/>
      <c r="F23" s="8"/>
      <c r="G23" s="22" t="str">
        <f t="shared" si="0"/>
        <v/>
      </c>
      <c r="H23" s="92"/>
      <c r="K23" s="153" t="s">
        <v>88</v>
      </c>
      <c r="L23" s="192">
        <f>D45</f>
        <v>0</v>
      </c>
    </row>
    <row r="24" spans="1:12" ht="16.5" customHeight="1">
      <c r="A24" s="148">
        <v>10</v>
      </c>
      <c r="B24" s="4"/>
      <c r="C24" s="9"/>
      <c r="D24" s="10"/>
      <c r="E24" s="11"/>
      <c r="F24" s="8"/>
      <c r="G24" s="22" t="str">
        <f t="shared" si="0"/>
        <v/>
      </c>
      <c r="H24" s="92"/>
    </row>
    <row r="25" spans="1:12" ht="16.5" customHeight="1">
      <c r="A25" s="148">
        <v>11</v>
      </c>
      <c r="B25" s="4"/>
      <c r="C25" s="9"/>
      <c r="D25" s="10"/>
      <c r="E25" s="11"/>
      <c r="F25" s="8"/>
      <c r="G25" s="22" t="str">
        <f t="shared" si="0"/>
        <v/>
      </c>
      <c r="H25" s="92"/>
    </row>
    <row r="26" spans="1:12" ht="16.5" customHeight="1">
      <c r="A26" s="148">
        <v>12</v>
      </c>
      <c r="B26" s="4"/>
      <c r="C26" s="9"/>
      <c r="D26" s="10"/>
      <c r="E26" s="11"/>
      <c r="F26" s="8"/>
      <c r="G26" s="22" t="str">
        <f t="shared" si="0"/>
        <v/>
      </c>
      <c r="H26" s="92"/>
    </row>
    <row r="27" spans="1:12" ht="16.5" customHeight="1">
      <c r="A27" s="148">
        <v>13</v>
      </c>
      <c r="B27" s="4"/>
      <c r="C27" s="9"/>
      <c r="D27" s="10"/>
      <c r="E27" s="11"/>
      <c r="F27" s="8"/>
      <c r="G27" s="22" t="str">
        <f t="shared" si="0"/>
        <v/>
      </c>
      <c r="H27" s="92"/>
    </row>
    <row r="28" spans="1:12" ht="16.5" customHeight="1">
      <c r="A28" s="148">
        <v>14</v>
      </c>
      <c r="B28" s="4"/>
      <c r="C28" s="9"/>
      <c r="D28" s="10"/>
      <c r="E28" s="11"/>
      <c r="F28" s="8"/>
      <c r="G28" s="22" t="str">
        <f t="shared" si="0"/>
        <v/>
      </c>
      <c r="H28" s="92"/>
    </row>
    <row r="29" spans="1:12" ht="16.5" customHeight="1">
      <c r="A29" s="148">
        <v>15</v>
      </c>
      <c r="B29" s="4"/>
      <c r="C29" s="9"/>
      <c r="D29" s="10"/>
      <c r="E29" s="11"/>
      <c r="F29" s="8"/>
      <c r="G29" s="22" t="str">
        <f t="shared" si="0"/>
        <v/>
      </c>
      <c r="H29" s="92"/>
      <c r="K29" s="152" t="s">
        <v>49</v>
      </c>
      <c r="L29" s="23">
        <v>225000000</v>
      </c>
    </row>
    <row r="30" spans="1:12" ht="16.5" customHeight="1">
      <c r="A30" s="148">
        <v>16</v>
      </c>
      <c r="B30" s="4"/>
      <c r="C30" s="9"/>
      <c r="D30" s="10"/>
      <c r="E30" s="11"/>
      <c r="F30" s="8"/>
      <c r="G30" s="22" t="str">
        <f t="shared" si="0"/>
        <v/>
      </c>
      <c r="H30" s="92"/>
    </row>
    <row r="31" spans="1:12" ht="16.5" customHeight="1">
      <c r="A31" s="148">
        <v>17</v>
      </c>
      <c r="B31" s="4"/>
      <c r="C31" s="9"/>
      <c r="D31" s="10"/>
      <c r="E31" s="11"/>
      <c r="F31" s="8"/>
      <c r="G31" s="22" t="str">
        <f t="shared" si="0"/>
        <v/>
      </c>
      <c r="H31" s="92"/>
      <c r="K31" s="15" t="s">
        <v>45</v>
      </c>
      <c r="L31" s="14"/>
    </row>
    <row r="32" spans="1:12" ht="16.5" customHeight="1">
      <c r="A32" s="148">
        <v>18</v>
      </c>
      <c r="B32" s="4"/>
      <c r="C32" s="9"/>
      <c r="D32" s="10"/>
      <c r="E32" s="11"/>
      <c r="F32" s="8"/>
      <c r="G32" s="22" t="str">
        <f t="shared" si="0"/>
        <v/>
      </c>
      <c r="H32" s="92"/>
      <c r="K32" s="153" t="s">
        <v>46</v>
      </c>
      <c r="L32" s="154">
        <f>IF(ROUNDDOWN(($G$46-$G$48)*1/2,-3)&gt;$G$45,$G$45,ROUNDDOWN(($G$46-$G$48)*1/2,-3))</f>
        <v>0</v>
      </c>
    </row>
    <row r="33" spans="1:12" ht="16.5" customHeight="1">
      <c r="A33" s="148">
        <v>19</v>
      </c>
      <c r="B33" s="4"/>
      <c r="C33" s="9"/>
      <c r="D33" s="10"/>
      <c r="E33" s="11"/>
      <c r="F33" s="8"/>
      <c r="G33" s="22" t="str">
        <f t="shared" si="0"/>
        <v/>
      </c>
      <c r="H33" s="92"/>
      <c r="K33" s="153" t="s">
        <v>47</v>
      </c>
      <c r="L33" s="154">
        <f>IF(ROUNDDOWN($G$46*1/2,-3)&gt;$G$45,$G$45,ROUNDDOWN($G$46*1/2,-3))</f>
        <v>0</v>
      </c>
    </row>
    <row r="34" spans="1:12" ht="16.5" customHeight="1">
      <c r="A34" s="148">
        <v>20</v>
      </c>
      <c r="B34" s="4"/>
      <c r="C34" s="9"/>
      <c r="D34" s="10"/>
      <c r="E34" s="11"/>
      <c r="F34" s="8"/>
      <c r="G34" s="22" t="str">
        <f t="shared" si="0"/>
        <v/>
      </c>
      <c r="H34" s="92"/>
    </row>
    <row r="35" spans="1:12" ht="16.5" customHeight="1">
      <c r="A35" s="148">
        <v>21</v>
      </c>
      <c r="B35" s="4"/>
      <c r="C35" s="9"/>
      <c r="D35" s="10"/>
      <c r="E35" s="11"/>
      <c r="F35" s="8"/>
      <c r="G35" s="22" t="str">
        <f t="shared" si="0"/>
        <v/>
      </c>
      <c r="H35" s="92"/>
    </row>
    <row r="36" spans="1:12" ht="16.5" customHeight="1">
      <c r="A36" s="148">
        <v>22</v>
      </c>
      <c r="B36" s="4"/>
      <c r="C36" s="9"/>
      <c r="D36" s="10"/>
      <c r="E36" s="11"/>
      <c r="F36" s="8"/>
      <c r="G36" s="22" t="str">
        <f t="shared" si="0"/>
        <v/>
      </c>
      <c r="H36" s="92"/>
    </row>
    <row r="37" spans="1:12" ht="16.5" customHeight="1">
      <c r="A37" s="148">
        <v>23</v>
      </c>
      <c r="B37" s="4"/>
      <c r="C37" s="9"/>
      <c r="D37" s="10"/>
      <c r="E37" s="11"/>
      <c r="F37" s="8"/>
      <c r="G37" s="22" t="str">
        <f t="shared" si="0"/>
        <v/>
      </c>
      <c r="H37" s="92"/>
    </row>
    <row r="38" spans="1:12" ht="16.5" customHeight="1">
      <c r="A38" s="148">
        <v>24</v>
      </c>
      <c r="B38" s="4"/>
      <c r="C38" s="9"/>
      <c r="D38" s="10"/>
      <c r="E38" s="11"/>
      <c r="F38" s="8"/>
      <c r="G38" s="22" t="str">
        <f t="shared" si="0"/>
        <v/>
      </c>
      <c r="H38" s="92"/>
    </row>
    <row r="39" spans="1:12" ht="16.5" customHeight="1">
      <c r="A39" s="148">
        <v>25</v>
      </c>
      <c r="B39" s="4"/>
      <c r="C39" s="9"/>
      <c r="D39" s="10"/>
      <c r="E39" s="11"/>
      <c r="F39" s="8"/>
      <c r="G39" s="22" t="str">
        <f t="shared" si="0"/>
        <v/>
      </c>
      <c r="H39" s="92"/>
    </row>
    <row r="40" spans="1:12" ht="16.5" customHeight="1">
      <c r="A40" s="148">
        <v>26</v>
      </c>
      <c r="B40" s="4"/>
      <c r="C40" s="9"/>
      <c r="D40" s="10"/>
      <c r="E40" s="11"/>
      <c r="F40" s="8"/>
      <c r="G40" s="22" t="str">
        <f t="shared" si="0"/>
        <v/>
      </c>
      <c r="H40" s="92"/>
    </row>
    <row r="41" spans="1:12" ht="16.5" customHeight="1">
      <c r="A41" s="148">
        <v>27</v>
      </c>
      <c r="B41" s="4"/>
      <c r="C41" s="9"/>
      <c r="D41" s="10"/>
      <c r="E41" s="11"/>
      <c r="F41" s="8"/>
      <c r="G41" s="22" t="str">
        <f t="shared" si="0"/>
        <v/>
      </c>
      <c r="H41" s="92"/>
    </row>
    <row r="42" spans="1:12" ht="16.5" customHeight="1">
      <c r="A42" s="148">
        <v>28</v>
      </c>
      <c r="B42" s="4"/>
      <c r="C42" s="9"/>
      <c r="D42" s="10"/>
      <c r="E42" s="11"/>
      <c r="F42" s="8"/>
      <c r="G42" s="22" t="str">
        <f t="shared" si="0"/>
        <v/>
      </c>
      <c r="H42" s="92"/>
    </row>
    <row r="43" spans="1:12" ht="16.5" customHeight="1">
      <c r="A43" s="148">
        <v>29</v>
      </c>
      <c r="B43" s="4"/>
      <c r="C43" s="9"/>
      <c r="D43" s="10"/>
      <c r="E43" s="11"/>
      <c r="F43" s="8"/>
      <c r="G43" s="22" t="str">
        <f t="shared" si="0"/>
        <v/>
      </c>
      <c r="H43" s="92"/>
    </row>
    <row r="44" spans="1:12" ht="16.5" customHeight="1" thickBot="1">
      <c r="A44" s="148">
        <v>30</v>
      </c>
      <c r="B44" s="4"/>
      <c r="C44" s="12"/>
      <c r="D44" s="41"/>
      <c r="E44" s="42"/>
      <c r="F44" s="51"/>
      <c r="G44" s="22" t="str">
        <f t="shared" si="0"/>
        <v/>
      </c>
      <c r="H44" s="92"/>
    </row>
    <row r="45" spans="1:12" ht="16.5" customHeight="1">
      <c r="A45" s="15"/>
      <c r="B45" s="289" t="s">
        <v>130</v>
      </c>
      <c r="C45" s="290"/>
      <c r="D45" s="287"/>
      <c r="E45" s="288"/>
      <c r="F45" s="184" t="s">
        <v>87</v>
      </c>
      <c r="G45" s="46">
        <f>L22</f>
        <v>0</v>
      </c>
      <c r="H45" s="93"/>
    </row>
    <row r="46" spans="1:12" ht="16.5" customHeight="1">
      <c r="A46" s="15"/>
      <c r="B46" s="278" t="s">
        <v>129</v>
      </c>
      <c r="C46" s="279"/>
      <c r="D46" s="280">
        <f>SUMIF(B15:B44,"&lt;&gt;"&amp;"▼助成対象外",G15:G44)</f>
        <v>0</v>
      </c>
      <c r="E46" s="281"/>
      <c r="F46" s="282"/>
      <c r="G46" s="45">
        <f>IF(OR(G45=0,ISERROR(D46)),0,IF(D46&lt;0,0,D46))</f>
        <v>0</v>
      </c>
      <c r="H46" s="94"/>
      <c r="J46" s="193"/>
    </row>
    <row r="47" spans="1:12" ht="16.5" customHeight="1">
      <c r="A47" s="15"/>
      <c r="B47" s="278" t="s">
        <v>128</v>
      </c>
      <c r="C47" s="279"/>
      <c r="D47" s="280">
        <f>SUMIF(B15:B44,"▼助成対象外",G15:G44)</f>
        <v>0</v>
      </c>
      <c r="E47" s="281"/>
      <c r="F47" s="282"/>
      <c r="G47" s="45">
        <f>IF(OR(G45=0,ISERROR(D47)),0,IF(D47&lt;0,0,D47))</f>
        <v>0</v>
      </c>
      <c r="H47" s="94"/>
    </row>
    <row r="48" spans="1:12" ht="16.5" customHeight="1" thickBot="1">
      <c r="A48" s="15"/>
      <c r="B48" s="283" t="s">
        <v>38</v>
      </c>
      <c r="C48" s="284"/>
      <c r="D48" s="50" t="s">
        <v>39</v>
      </c>
      <c r="E48" s="285"/>
      <c r="F48" s="286"/>
      <c r="G48" s="13"/>
      <c r="H48" s="171"/>
      <c r="I48" s="109" t="s">
        <v>52</v>
      </c>
    </row>
    <row r="49" spans="1:9" s="16" customFormat="1" ht="31.5" customHeight="1" thickTop="1" thickBot="1">
      <c r="A49" s="15"/>
      <c r="B49" s="250" t="s">
        <v>225</v>
      </c>
      <c r="C49" s="251"/>
      <c r="D49" s="252" t="str">
        <f>IF(E48=K32,L32,IF(E48=K33,L33,""))</f>
        <v/>
      </c>
      <c r="E49" s="253"/>
      <c r="F49" s="254"/>
      <c r="G49" s="47">
        <f>IF(OR(G45=0,ISERROR(D49)),0,IF(D49&lt;0,0,D49))</f>
        <v>0</v>
      </c>
      <c r="H49" s="94"/>
      <c r="I49" s="17"/>
    </row>
    <row r="50" spans="1:9" s="16" customFormat="1" ht="10.5"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K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4" priority="1">
      <formula>OR(AND($E$48="申請無し",$G$48&lt;&gt;0),AND($E$48="申請有り",$G$48&lt;=0))</formula>
    </cfRule>
  </conditionalFormatting>
  <dataValidations count="3">
    <dataValidation imeMode="off" allowBlank="1" showInputMessage="1" showErrorMessage="1" sqref="G48:H48 E22:E44 F45 D15:D45 G15:H44" xr:uid="{48CF2A76-6CC8-4595-B58C-A45EE6FC1FE0}"/>
    <dataValidation type="list" allowBlank="1" showInputMessage="1" showErrorMessage="1" sqref="B15:B44" xr:uid="{E65F5460-B310-4B08-ADC7-C18638B971F7}">
      <formula1>"設計費,設備費,工事費,諸経費,▼助成対象外"</formula1>
    </dataValidation>
    <dataValidation type="list" allowBlank="1" showInputMessage="1" showErrorMessage="1" sqref="E48:F48" xr:uid="{CE9D06A5-BC5A-44B7-A272-724F93D6349C}">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A0CD-87A4-4638-ADB4-018067C80B6A}">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1.26953125" style="17" customWidth="1"/>
    <col min="4" max="4" width="13.08984375" style="19" customWidth="1"/>
    <col min="5" max="6" width="6.6328125" style="19" customWidth="1"/>
    <col min="7" max="7" width="13.08984375" style="17" customWidth="1"/>
    <col min="8" max="8" width="1.453125" style="17" customWidth="1"/>
    <col min="9" max="9" width="9.6328125" style="17" customWidth="1"/>
    <col min="10" max="10" width="13.08984375" style="16" customWidth="1"/>
    <col min="11" max="11" width="9.6328125" style="16" customWidth="1"/>
    <col min="12" max="12" width="20.26953125" style="17" customWidth="1"/>
    <col min="13" max="126" width="2.6328125" style="17" customWidth="1"/>
    <col min="127" max="16384" width="9" style="17"/>
  </cols>
  <sheetData>
    <row r="1" spans="1:12" ht="10.5" customHeight="1"/>
    <row r="2" spans="1:12" ht="19.5" customHeight="1">
      <c r="A2" s="15"/>
      <c r="B2" s="14" t="s">
        <v>141</v>
      </c>
      <c r="C2" s="15"/>
      <c r="D2" s="20"/>
      <c r="E2" s="20"/>
      <c r="F2" s="20"/>
      <c r="G2" s="15"/>
      <c r="H2" s="15"/>
    </row>
    <row r="3" spans="1:12" ht="38.25" customHeight="1" thickBot="1">
      <c r="A3" s="15"/>
      <c r="B3" s="263" t="s">
        <v>136</v>
      </c>
      <c r="C3" s="264"/>
      <c r="D3" s="264"/>
      <c r="E3" s="264"/>
      <c r="F3" s="264"/>
      <c r="G3" s="264"/>
      <c r="H3" s="137"/>
      <c r="I3" s="246" t="s">
        <v>213</v>
      </c>
      <c r="J3" s="246"/>
      <c r="K3" s="246"/>
      <c r="L3" s="246"/>
    </row>
    <row r="4" spans="1:12" ht="20.149999999999999" customHeight="1">
      <c r="A4" s="15"/>
      <c r="B4" s="139" t="s">
        <v>48</v>
      </c>
      <c r="C4" s="274"/>
      <c r="D4" s="274"/>
      <c r="E4" s="274"/>
      <c r="F4" s="274"/>
      <c r="G4" s="275"/>
      <c r="H4" s="137"/>
      <c r="I4" s="138"/>
      <c r="J4" s="138"/>
      <c r="K4" s="138"/>
    </row>
    <row r="5" spans="1:12" ht="25" customHeight="1" thickBot="1">
      <c r="A5" s="15"/>
      <c r="B5" s="140" t="s">
        <v>207</v>
      </c>
      <c r="C5" s="257"/>
      <c r="D5" s="257"/>
      <c r="E5" s="257"/>
      <c r="F5" s="257"/>
      <c r="G5" s="276"/>
      <c r="H5" s="137"/>
      <c r="I5" s="138"/>
      <c r="J5" s="138"/>
      <c r="K5" s="138"/>
    </row>
    <row r="6" spans="1:12" ht="10.5" customHeight="1" thickBot="1">
      <c r="A6" s="15"/>
      <c r="B6" s="136"/>
      <c r="C6" s="137"/>
      <c r="D6" s="137"/>
      <c r="E6" s="137"/>
      <c r="F6" s="137"/>
      <c r="G6" s="137"/>
      <c r="H6" s="137"/>
      <c r="I6" s="138"/>
      <c r="J6" s="138"/>
      <c r="K6" s="138"/>
    </row>
    <row r="7" spans="1:12" ht="19.5" customHeight="1" thickBot="1">
      <c r="A7" s="15"/>
      <c r="B7" s="265" t="s">
        <v>182</v>
      </c>
      <c r="C7" s="266"/>
      <c r="D7" s="267" t="s">
        <v>200</v>
      </c>
      <c r="E7" s="268"/>
      <c r="F7" s="267" t="s">
        <v>209</v>
      </c>
      <c r="G7" s="269"/>
      <c r="H7" s="137"/>
      <c r="J7" s="21"/>
    </row>
    <row r="8" spans="1:12" ht="17.25" customHeight="1" thickTop="1">
      <c r="A8" s="15">
        <v>1</v>
      </c>
      <c r="B8" s="270"/>
      <c r="C8" s="271"/>
      <c r="D8" s="88"/>
      <c r="E8" s="178" t="s">
        <v>194</v>
      </c>
      <c r="F8" s="90"/>
      <c r="G8" s="187" t="s">
        <v>210</v>
      </c>
      <c r="H8" s="137"/>
      <c r="J8" s="21"/>
    </row>
    <row r="9" spans="1:12" ht="17.25" customHeight="1">
      <c r="A9" s="15">
        <v>2</v>
      </c>
      <c r="B9" s="259"/>
      <c r="C9" s="260"/>
      <c r="D9" s="89"/>
      <c r="E9" s="188" t="s">
        <v>194</v>
      </c>
      <c r="F9" s="80"/>
      <c r="G9" s="189" t="str">
        <f>G8</f>
        <v>N㎥/時</v>
      </c>
      <c r="H9" s="137"/>
      <c r="J9" s="21"/>
    </row>
    <row r="10" spans="1:12" ht="17.25" customHeight="1">
      <c r="A10" s="15">
        <v>3</v>
      </c>
      <c r="B10" s="259"/>
      <c r="C10" s="260"/>
      <c r="D10" s="89"/>
      <c r="E10" s="188" t="s">
        <v>194</v>
      </c>
      <c r="F10" s="80"/>
      <c r="G10" s="189" t="str">
        <f>G9</f>
        <v>N㎥/時</v>
      </c>
      <c r="H10" s="137"/>
      <c r="J10" s="21"/>
    </row>
    <row r="11" spans="1:12" ht="17.25" customHeight="1">
      <c r="A11" s="15">
        <v>4</v>
      </c>
      <c r="B11" s="259"/>
      <c r="C11" s="260"/>
      <c r="D11" s="89"/>
      <c r="E11" s="188" t="s">
        <v>194</v>
      </c>
      <c r="F11" s="80"/>
      <c r="G11" s="189" t="str">
        <f>G9</f>
        <v>N㎥/時</v>
      </c>
      <c r="H11" s="137"/>
      <c r="J11" s="21"/>
    </row>
    <row r="12" spans="1:12" ht="17.25" customHeight="1" thickBot="1">
      <c r="A12" s="15">
        <v>5</v>
      </c>
      <c r="B12" s="255"/>
      <c r="C12" s="256"/>
      <c r="D12" s="84"/>
      <c r="E12" s="180" t="s">
        <v>194</v>
      </c>
      <c r="F12" s="82"/>
      <c r="G12" s="143" t="str">
        <f>G11</f>
        <v>N㎥/時</v>
      </c>
      <c r="H12" s="137"/>
      <c r="J12" s="21"/>
    </row>
    <row r="13" spans="1:12" ht="10.5" customHeight="1" thickBot="1">
      <c r="A13" s="15"/>
      <c r="B13" s="136"/>
      <c r="C13" s="137"/>
      <c r="D13" s="137"/>
      <c r="E13" s="137"/>
      <c r="F13" s="169"/>
      <c r="G13" s="137"/>
      <c r="H13" s="137"/>
      <c r="J13" s="21"/>
    </row>
    <row r="14" spans="1:12" ht="19.5" customHeight="1" thickBot="1">
      <c r="A14" s="15"/>
      <c r="B14" s="144" t="s">
        <v>33</v>
      </c>
      <c r="C14" s="145" t="s">
        <v>34</v>
      </c>
      <c r="D14" s="145" t="s">
        <v>35</v>
      </c>
      <c r="E14" s="145" t="s">
        <v>36</v>
      </c>
      <c r="F14" s="146" t="s">
        <v>6</v>
      </c>
      <c r="G14" s="147" t="s">
        <v>37</v>
      </c>
      <c r="H14" s="170"/>
    </row>
    <row r="15" spans="1:12" ht="17.25" customHeight="1" thickTop="1">
      <c r="A15" s="148">
        <v>1</v>
      </c>
      <c r="B15" s="4"/>
      <c r="C15" s="5"/>
      <c r="D15" s="6"/>
      <c r="E15" s="8"/>
      <c r="F15" s="8"/>
      <c r="G15" s="22" t="str">
        <f t="shared" ref="G15:G44" si="0">IF(D15="","",D15*E15)</f>
        <v/>
      </c>
      <c r="H15" s="171"/>
    </row>
    <row r="16" spans="1:12" ht="17.25" customHeight="1">
      <c r="A16" s="148">
        <v>2</v>
      </c>
      <c r="B16" s="4"/>
      <c r="C16" s="9"/>
      <c r="D16" s="10"/>
      <c r="E16" s="11"/>
      <c r="F16" s="8"/>
      <c r="G16" s="22" t="str">
        <f t="shared" si="0"/>
        <v/>
      </c>
      <c r="H16" s="171"/>
    </row>
    <row r="17" spans="1:12" ht="17.25" customHeight="1">
      <c r="A17" s="148">
        <v>3</v>
      </c>
      <c r="B17" s="4"/>
      <c r="C17" s="9"/>
      <c r="D17" s="10"/>
      <c r="E17" s="11"/>
      <c r="F17" s="8"/>
      <c r="G17" s="22" t="str">
        <f t="shared" si="0"/>
        <v/>
      </c>
      <c r="H17" s="171"/>
    </row>
    <row r="18" spans="1:12" ht="17.25" customHeight="1">
      <c r="A18" s="148">
        <v>4</v>
      </c>
      <c r="B18" s="4"/>
      <c r="C18" s="9"/>
      <c r="D18" s="10"/>
      <c r="E18" s="11"/>
      <c r="F18" s="8"/>
      <c r="G18" s="22" t="str">
        <f t="shared" si="0"/>
        <v/>
      </c>
      <c r="H18" s="171"/>
    </row>
    <row r="19" spans="1:12" ht="17.25" customHeight="1">
      <c r="A19" s="148">
        <v>5</v>
      </c>
      <c r="B19" s="4"/>
      <c r="C19" s="9"/>
      <c r="D19" s="10"/>
      <c r="E19" s="11"/>
      <c r="F19" s="8"/>
      <c r="G19" s="22" t="str">
        <f t="shared" si="0"/>
        <v/>
      </c>
      <c r="H19" s="171"/>
    </row>
    <row r="20" spans="1:12" ht="17.25" customHeight="1">
      <c r="A20" s="148">
        <v>6</v>
      </c>
      <c r="B20" s="4"/>
      <c r="C20" s="9"/>
      <c r="D20" s="10"/>
      <c r="E20" s="11"/>
      <c r="F20" s="8"/>
      <c r="G20" s="22" t="str">
        <f t="shared" si="0"/>
        <v/>
      </c>
      <c r="H20" s="171"/>
    </row>
    <row r="21" spans="1:12" ht="17.25" customHeight="1">
      <c r="A21" s="148">
        <v>7</v>
      </c>
      <c r="B21" s="4"/>
      <c r="C21" s="9"/>
      <c r="D21" s="10"/>
      <c r="E21" s="11"/>
      <c r="F21" s="8"/>
      <c r="G21" s="22" t="str">
        <f t="shared" si="0"/>
        <v/>
      </c>
      <c r="H21" s="171"/>
      <c r="K21" s="149" t="s">
        <v>79</v>
      </c>
    </row>
    <row r="22" spans="1:12" ht="17.25" customHeight="1">
      <c r="A22" s="148">
        <v>8</v>
      </c>
      <c r="B22" s="4"/>
      <c r="C22" s="9"/>
      <c r="D22" s="10"/>
      <c r="E22" s="11"/>
      <c r="F22" s="8"/>
      <c r="G22" s="22" t="str">
        <f t="shared" si="0"/>
        <v/>
      </c>
      <c r="H22" s="171"/>
      <c r="J22" s="151" t="s">
        <v>44</v>
      </c>
      <c r="K22" s="159" t="str">
        <f>IF(SUM(G15:G44)=0,"対象外","対象")</f>
        <v>対象外</v>
      </c>
      <c r="L22" s="23">
        <f>IF(K22="対象外",0,L29*L23)</f>
        <v>0</v>
      </c>
    </row>
    <row r="23" spans="1:12" ht="17.25" customHeight="1">
      <c r="A23" s="148">
        <v>9</v>
      </c>
      <c r="B23" s="4"/>
      <c r="C23" s="9"/>
      <c r="D23" s="10"/>
      <c r="E23" s="11"/>
      <c r="F23" s="8"/>
      <c r="G23" s="22" t="str">
        <f t="shared" si="0"/>
        <v/>
      </c>
      <c r="H23" s="171"/>
      <c r="K23" s="153" t="s">
        <v>88</v>
      </c>
      <c r="L23" s="192">
        <f>D45</f>
        <v>0</v>
      </c>
    </row>
    <row r="24" spans="1:12" ht="17.25" customHeight="1">
      <c r="A24" s="148">
        <v>10</v>
      </c>
      <c r="B24" s="4"/>
      <c r="C24" s="9"/>
      <c r="D24" s="10"/>
      <c r="E24" s="11"/>
      <c r="F24" s="8"/>
      <c r="G24" s="22" t="str">
        <f t="shared" si="0"/>
        <v/>
      </c>
      <c r="H24" s="171"/>
    </row>
    <row r="25" spans="1:12" ht="17.25" customHeight="1">
      <c r="A25" s="148">
        <v>11</v>
      </c>
      <c r="B25" s="4"/>
      <c r="C25" s="9"/>
      <c r="D25" s="10"/>
      <c r="E25" s="11"/>
      <c r="F25" s="8"/>
      <c r="G25" s="22" t="str">
        <f t="shared" si="0"/>
        <v/>
      </c>
      <c r="H25" s="171"/>
    </row>
    <row r="26" spans="1:12" ht="17.25" customHeight="1">
      <c r="A26" s="148">
        <v>12</v>
      </c>
      <c r="B26" s="4"/>
      <c r="C26" s="9"/>
      <c r="D26" s="10"/>
      <c r="E26" s="11"/>
      <c r="F26" s="8"/>
      <c r="G26" s="22" t="str">
        <f t="shared" si="0"/>
        <v/>
      </c>
      <c r="H26" s="171"/>
    </row>
    <row r="27" spans="1:12" ht="17.25" customHeight="1">
      <c r="A27" s="148">
        <v>13</v>
      </c>
      <c r="B27" s="4"/>
      <c r="C27" s="9"/>
      <c r="D27" s="10"/>
      <c r="E27" s="11"/>
      <c r="F27" s="8"/>
      <c r="G27" s="22" t="str">
        <f t="shared" si="0"/>
        <v/>
      </c>
      <c r="H27" s="171"/>
    </row>
    <row r="28" spans="1:12" ht="17.25" customHeight="1">
      <c r="A28" s="148">
        <v>14</v>
      </c>
      <c r="B28" s="4"/>
      <c r="C28" s="9"/>
      <c r="D28" s="10"/>
      <c r="E28" s="11"/>
      <c r="F28" s="8"/>
      <c r="G28" s="22" t="str">
        <f t="shared" si="0"/>
        <v/>
      </c>
      <c r="H28" s="171"/>
    </row>
    <row r="29" spans="1:12" ht="17.25" customHeight="1">
      <c r="A29" s="148">
        <v>15</v>
      </c>
      <c r="B29" s="4"/>
      <c r="C29" s="9"/>
      <c r="D29" s="10"/>
      <c r="E29" s="11"/>
      <c r="F29" s="8"/>
      <c r="G29" s="22" t="str">
        <f t="shared" si="0"/>
        <v/>
      </c>
      <c r="H29" s="171"/>
      <c r="K29" s="152" t="s">
        <v>49</v>
      </c>
      <c r="L29" s="23">
        <v>300000000</v>
      </c>
    </row>
    <row r="30" spans="1:12" ht="17.25" customHeight="1">
      <c r="A30" s="148">
        <v>16</v>
      </c>
      <c r="B30" s="4"/>
      <c r="C30" s="9"/>
      <c r="D30" s="10"/>
      <c r="E30" s="11"/>
      <c r="F30" s="8"/>
      <c r="G30" s="22" t="str">
        <f t="shared" si="0"/>
        <v/>
      </c>
      <c r="H30" s="171"/>
    </row>
    <row r="31" spans="1:12" ht="17.25" customHeight="1">
      <c r="A31" s="148">
        <v>17</v>
      </c>
      <c r="B31" s="4"/>
      <c r="C31" s="9"/>
      <c r="D31" s="10"/>
      <c r="E31" s="11"/>
      <c r="F31" s="8"/>
      <c r="G31" s="22" t="str">
        <f t="shared" si="0"/>
        <v/>
      </c>
      <c r="H31" s="171"/>
      <c r="K31" s="15" t="s">
        <v>45</v>
      </c>
      <c r="L31" s="14"/>
    </row>
    <row r="32" spans="1:12" ht="17.25" customHeight="1">
      <c r="A32" s="148">
        <v>18</v>
      </c>
      <c r="B32" s="4"/>
      <c r="C32" s="9"/>
      <c r="D32" s="10"/>
      <c r="E32" s="11"/>
      <c r="F32" s="8"/>
      <c r="G32" s="22" t="str">
        <f t="shared" si="0"/>
        <v/>
      </c>
      <c r="H32" s="171"/>
      <c r="K32" s="153" t="s">
        <v>46</v>
      </c>
      <c r="L32" s="154">
        <f>IF(ROUNDDOWN(($G$46-$G$48)*2/3,-3)&gt;$G$45,$G$45,ROUNDDOWN(($G$46-$G$48)*2/3,-3))</f>
        <v>0</v>
      </c>
    </row>
    <row r="33" spans="1:12" ht="17.25" customHeight="1">
      <c r="A33" s="148">
        <v>19</v>
      </c>
      <c r="B33" s="4"/>
      <c r="C33" s="9"/>
      <c r="D33" s="10"/>
      <c r="E33" s="11"/>
      <c r="F33" s="8"/>
      <c r="G33" s="22" t="str">
        <f t="shared" si="0"/>
        <v/>
      </c>
      <c r="H33" s="171"/>
      <c r="K33" s="153" t="s">
        <v>47</v>
      </c>
      <c r="L33" s="154">
        <f>IF(ROUNDDOWN($G$46*2/3,-3)&gt;$G$45,$G$45,ROUNDDOWN($G$46*2/3,-3))</f>
        <v>0</v>
      </c>
    </row>
    <row r="34" spans="1:12" ht="17.25" customHeight="1">
      <c r="A34" s="148">
        <v>20</v>
      </c>
      <c r="B34" s="4"/>
      <c r="C34" s="9"/>
      <c r="D34" s="10"/>
      <c r="E34" s="11"/>
      <c r="F34" s="8"/>
      <c r="G34" s="22" t="str">
        <f t="shared" si="0"/>
        <v/>
      </c>
      <c r="H34" s="171"/>
    </row>
    <row r="35" spans="1:12" ht="17.25" customHeight="1">
      <c r="A35" s="148">
        <v>21</v>
      </c>
      <c r="B35" s="4"/>
      <c r="C35" s="9"/>
      <c r="D35" s="10"/>
      <c r="E35" s="11"/>
      <c r="F35" s="8"/>
      <c r="G35" s="22" t="str">
        <f t="shared" si="0"/>
        <v/>
      </c>
      <c r="H35" s="171"/>
    </row>
    <row r="36" spans="1:12" ht="17.25" customHeight="1">
      <c r="A36" s="148">
        <v>22</v>
      </c>
      <c r="B36" s="4"/>
      <c r="C36" s="9"/>
      <c r="D36" s="10"/>
      <c r="E36" s="11"/>
      <c r="F36" s="8"/>
      <c r="G36" s="22" t="str">
        <f t="shared" si="0"/>
        <v/>
      </c>
      <c r="H36" s="171"/>
    </row>
    <row r="37" spans="1:12" ht="17.25" customHeight="1">
      <c r="A37" s="148">
        <v>23</v>
      </c>
      <c r="B37" s="4"/>
      <c r="C37" s="9"/>
      <c r="D37" s="10"/>
      <c r="E37" s="11"/>
      <c r="F37" s="8"/>
      <c r="G37" s="22" t="str">
        <f t="shared" si="0"/>
        <v/>
      </c>
      <c r="H37" s="171"/>
    </row>
    <row r="38" spans="1:12" ht="17.25" customHeight="1">
      <c r="A38" s="148">
        <v>24</v>
      </c>
      <c r="B38" s="4"/>
      <c r="C38" s="9"/>
      <c r="D38" s="10"/>
      <c r="E38" s="11"/>
      <c r="F38" s="8"/>
      <c r="G38" s="22" t="str">
        <f t="shared" si="0"/>
        <v/>
      </c>
      <c r="H38" s="171"/>
    </row>
    <row r="39" spans="1:12" ht="17.25" customHeight="1">
      <c r="A39" s="148">
        <v>25</v>
      </c>
      <c r="B39" s="4"/>
      <c r="C39" s="9"/>
      <c r="D39" s="10"/>
      <c r="E39" s="11"/>
      <c r="F39" s="8"/>
      <c r="G39" s="22" t="str">
        <f t="shared" si="0"/>
        <v/>
      </c>
      <c r="H39" s="171"/>
    </row>
    <row r="40" spans="1:12" ht="17.25" customHeight="1">
      <c r="A40" s="148">
        <v>26</v>
      </c>
      <c r="B40" s="4"/>
      <c r="C40" s="9"/>
      <c r="D40" s="10"/>
      <c r="E40" s="11"/>
      <c r="F40" s="8"/>
      <c r="G40" s="22" t="str">
        <f t="shared" si="0"/>
        <v/>
      </c>
      <c r="H40" s="171"/>
    </row>
    <row r="41" spans="1:12" ht="17.25" customHeight="1">
      <c r="A41" s="148">
        <v>27</v>
      </c>
      <c r="B41" s="4"/>
      <c r="C41" s="9"/>
      <c r="D41" s="10"/>
      <c r="E41" s="11"/>
      <c r="F41" s="8"/>
      <c r="G41" s="22" t="str">
        <f t="shared" si="0"/>
        <v/>
      </c>
      <c r="H41" s="171"/>
    </row>
    <row r="42" spans="1:12" ht="17.25" customHeight="1">
      <c r="A42" s="148">
        <v>28</v>
      </c>
      <c r="B42" s="4"/>
      <c r="C42" s="9"/>
      <c r="D42" s="10"/>
      <c r="E42" s="11"/>
      <c r="F42" s="8"/>
      <c r="G42" s="22" t="str">
        <f t="shared" si="0"/>
        <v/>
      </c>
      <c r="H42" s="171"/>
    </row>
    <row r="43" spans="1:12" ht="17.25" customHeight="1">
      <c r="A43" s="148">
        <v>29</v>
      </c>
      <c r="B43" s="4"/>
      <c r="C43" s="9"/>
      <c r="D43" s="10"/>
      <c r="E43" s="11"/>
      <c r="F43" s="8"/>
      <c r="G43" s="22" t="str">
        <f t="shared" si="0"/>
        <v/>
      </c>
      <c r="H43" s="171"/>
    </row>
    <row r="44" spans="1:12" ht="17.25" customHeight="1" thickBot="1">
      <c r="A44" s="148">
        <v>30</v>
      </c>
      <c r="B44" s="4"/>
      <c r="C44" s="12"/>
      <c r="D44" s="41"/>
      <c r="E44" s="42"/>
      <c r="F44" s="51"/>
      <c r="G44" s="195" t="str">
        <f t="shared" si="0"/>
        <v/>
      </c>
      <c r="H44" s="171"/>
    </row>
    <row r="45" spans="1:12" ht="15.75" customHeight="1">
      <c r="A45" s="15"/>
      <c r="B45" s="289" t="s">
        <v>135</v>
      </c>
      <c r="C45" s="290"/>
      <c r="D45" s="287"/>
      <c r="E45" s="288"/>
      <c r="F45" s="184" t="s">
        <v>87</v>
      </c>
      <c r="G45" s="46">
        <f>L22</f>
        <v>0</v>
      </c>
      <c r="H45" s="171"/>
    </row>
    <row r="46" spans="1:12" ht="18" customHeight="1">
      <c r="A46" s="15"/>
      <c r="B46" s="278" t="s">
        <v>134</v>
      </c>
      <c r="C46" s="279"/>
      <c r="D46" s="280">
        <f>SUMIF(B15:B44,"&lt;&gt;"&amp;"▼助成対象外",G15:G44)</f>
        <v>0</v>
      </c>
      <c r="E46" s="281"/>
      <c r="F46" s="282"/>
      <c r="G46" s="45">
        <f>IF(OR(G45=0,ISERROR(D46)),0,IF(D46&lt;0,0,D46))</f>
        <v>0</v>
      </c>
      <c r="H46" s="167"/>
      <c r="J46" s="193"/>
    </row>
    <row r="47" spans="1:12" ht="18" customHeight="1">
      <c r="A47" s="15"/>
      <c r="B47" s="278" t="s">
        <v>133</v>
      </c>
      <c r="C47" s="279"/>
      <c r="D47" s="280">
        <f>SUMIF(B15:B44,"▼助成対象外",G15:G44)</f>
        <v>0</v>
      </c>
      <c r="E47" s="281"/>
      <c r="F47" s="282"/>
      <c r="G47" s="45">
        <f>IF(OR(G45=0,ISERROR(D47)),0,IF(D47&lt;0,0,D47))</f>
        <v>0</v>
      </c>
      <c r="H47" s="167"/>
    </row>
    <row r="48" spans="1:12" ht="18" customHeight="1" thickBot="1">
      <c r="A48" s="15"/>
      <c r="B48" s="283" t="s">
        <v>38</v>
      </c>
      <c r="C48" s="284"/>
      <c r="D48" s="50" t="s">
        <v>39</v>
      </c>
      <c r="E48" s="285"/>
      <c r="F48" s="286"/>
      <c r="G48" s="13"/>
      <c r="H48" s="171"/>
      <c r="I48" s="109" t="s">
        <v>52</v>
      </c>
    </row>
    <row r="49" spans="1:9" s="16" customFormat="1" ht="31.5" customHeight="1" thickTop="1" thickBot="1">
      <c r="A49" s="15"/>
      <c r="B49" s="250" t="s">
        <v>226</v>
      </c>
      <c r="C49" s="251"/>
      <c r="D49" s="252" t="str">
        <f>IF(E48=K32,L32,IF(E48=K33,L33,""))</f>
        <v/>
      </c>
      <c r="E49" s="253"/>
      <c r="F49" s="254"/>
      <c r="G49" s="47">
        <f>IF(OR(G45=0,ISERROR(D49)),0,IF(D49&lt;0,0,D49))</f>
        <v>0</v>
      </c>
      <c r="H49" s="167"/>
      <c r="I49" s="17"/>
    </row>
    <row r="50" spans="1:9" s="16" customFormat="1" ht="12"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3" priority="1">
      <formula>OR(AND($E$48="申請無し",$G$48&lt;&gt;0),AND($E$48="申請有り",$G$48&lt;=0))</formula>
    </cfRule>
  </conditionalFormatting>
  <dataValidations count="3">
    <dataValidation imeMode="off" allowBlank="1" showInputMessage="1" showErrorMessage="1" sqref="G48:H48 E22:E44 F45 D15:D45 G15:H44" xr:uid="{A057488D-BD0A-4667-9236-0CDE9F7757F5}"/>
    <dataValidation type="list" allowBlank="1" showInputMessage="1" showErrorMessage="1" sqref="B15:B44" xr:uid="{67B021C2-8020-4905-A39D-A596DDC6AA73}">
      <formula1>"設計費,設備費,工事費,諸経費,▼助成対象外"</formula1>
    </dataValidation>
    <dataValidation type="list" allowBlank="1" showInputMessage="1" showErrorMessage="1" sqref="E48:F48" xr:uid="{4DB9FED0-1505-4922-853D-B08B0C6C8958}">
      <formula1>"申請あり,申請なし"</formula1>
    </dataValidation>
  </dataValidations>
  <pageMargins left="0.74803149606299213" right="0.43307086614173229" top="0.48" bottom="0.52" header="0.19685039370078741" footer="0.23622047244094491"/>
  <pageSetup paperSize="9" scale="93" orientation="portrait" r:id="rId1"/>
  <headerFooter>
    <oddFooter>&amp;R&amp;"ＭＳ Ｐ明朝,標準"&amp;10（日本産業規格A列4番）</oddFooter>
  </headerFooter>
  <ignoredErrors>
    <ignoredError sqref="G11" formula="1"/>
  </ignoredError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671AD-1AB2-4744-8164-CED026A0FC2B}">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2.6328125" style="17" customWidth="1"/>
    <col min="4" max="4" width="13.08984375" style="19" customWidth="1"/>
    <col min="5" max="5" width="6.6328125" style="19" customWidth="1"/>
    <col min="6" max="6" width="8.08984375" style="19" customWidth="1"/>
    <col min="7" max="7" width="13.08984375" style="17" customWidth="1"/>
    <col min="8" max="8" width="1.7265625" style="17" customWidth="1"/>
    <col min="9" max="9" width="9.6328125" style="17" customWidth="1"/>
    <col min="10" max="10" width="13.08984375" style="16" customWidth="1"/>
    <col min="11" max="11" width="9.6328125" style="16" customWidth="1"/>
    <col min="12" max="12" width="20.453125" style="17" customWidth="1"/>
    <col min="13" max="126" width="2.6328125" style="17" customWidth="1"/>
    <col min="127" max="16384" width="9" style="17"/>
  </cols>
  <sheetData>
    <row r="1" spans="1:12" ht="10.5" customHeight="1"/>
    <row r="2" spans="1:12" ht="19.5" customHeight="1">
      <c r="A2" s="15"/>
      <c r="B2" s="14" t="s">
        <v>142</v>
      </c>
      <c r="C2" s="15"/>
      <c r="D2" s="20"/>
      <c r="E2" s="20"/>
      <c r="F2" s="20"/>
      <c r="G2" s="15"/>
      <c r="H2" s="15"/>
    </row>
    <row r="3" spans="1:12" ht="45" customHeight="1" thickBot="1">
      <c r="A3" s="15"/>
      <c r="B3" s="263" t="s">
        <v>140</v>
      </c>
      <c r="C3" s="264"/>
      <c r="D3" s="264"/>
      <c r="E3" s="264"/>
      <c r="F3" s="264"/>
      <c r="G3" s="264"/>
      <c r="H3" s="137"/>
      <c r="I3" s="246" t="s">
        <v>213</v>
      </c>
      <c r="J3" s="246"/>
      <c r="K3" s="246"/>
      <c r="L3" s="246"/>
    </row>
    <row r="4" spans="1:12" ht="20.149999999999999" customHeight="1">
      <c r="A4" s="15"/>
      <c r="B4" s="139" t="s">
        <v>48</v>
      </c>
      <c r="C4" s="274"/>
      <c r="D4" s="274"/>
      <c r="E4" s="274"/>
      <c r="F4" s="274"/>
      <c r="G4" s="275"/>
      <c r="H4" s="137"/>
      <c r="I4" s="138"/>
      <c r="J4" s="138"/>
      <c r="K4" s="138"/>
    </row>
    <row r="5" spans="1:12" ht="25" customHeight="1" thickBot="1">
      <c r="A5" s="15"/>
      <c r="B5" s="140" t="s">
        <v>207</v>
      </c>
      <c r="C5" s="257"/>
      <c r="D5" s="257"/>
      <c r="E5" s="257"/>
      <c r="F5" s="257"/>
      <c r="G5" s="276"/>
      <c r="H5" s="137"/>
      <c r="I5" s="138"/>
      <c r="J5" s="138"/>
      <c r="K5" s="138"/>
    </row>
    <row r="6" spans="1:12" ht="9" customHeight="1" thickBot="1">
      <c r="A6" s="15"/>
      <c r="B6" s="136"/>
      <c r="C6" s="137"/>
      <c r="D6" s="137"/>
      <c r="E6" s="137"/>
      <c r="F6" s="137"/>
      <c r="G6" s="137"/>
      <c r="H6" s="137"/>
      <c r="I6" s="138"/>
      <c r="J6" s="138"/>
      <c r="K6" s="138"/>
    </row>
    <row r="7" spans="1:12" ht="19.5" customHeight="1" thickBot="1">
      <c r="A7" s="15"/>
      <c r="B7" s="265" t="s">
        <v>182</v>
      </c>
      <c r="C7" s="266"/>
      <c r="D7" s="267" t="s">
        <v>200</v>
      </c>
      <c r="E7" s="268"/>
      <c r="F7" s="267" t="s">
        <v>209</v>
      </c>
      <c r="G7" s="269"/>
      <c r="H7" s="137"/>
      <c r="I7" s="137"/>
      <c r="J7" s="17"/>
      <c r="K7" s="21"/>
      <c r="L7" s="16"/>
    </row>
    <row r="8" spans="1:12" ht="19.5" customHeight="1" thickTop="1">
      <c r="A8" s="15">
        <v>1</v>
      </c>
      <c r="B8" s="270"/>
      <c r="C8" s="271"/>
      <c r="D8" s="88"/>
      <c r="E8" s="178" t="s">
        <v>194</v>
      </c>
      <c r="F8" s="90"/>
      <c r="G8" s="187" t="s">
        <v>210</v>
      </c>
      <c r="H8" s="137"/>
      <c r="I8" s="137"/>
      <c r="J8" s="17"/>
      <c r="K8" s="21"/>
      <c r="L8" s="16"/>
    </row>
    <row r="9" spans="1:12" ht="19.5" customHeight="1">
      <c r="A9" s="15">
        <v>2</v>
      </c>
      <c r="B9" s="259"/>
      <c r="C9" s="260"/>
      <c r="D9" s="89"/>
      <c r="E9" s="188" t="s">
        <v>194</v>
      </c>
      <c r="F9" s="80"/>
      <c r="G9" s="189" t="str">
        <f>G8</f>
        <v>N㎥/時</v>
      </c>
      <c r="H9" s="137"/>
      <c r="I9" s="137"/>
      <c r="J9" s="17"/>
      <c r="K9" s="21"/>
      <c r="L9" s="16"/>
    </row>
    <row r="10" spans="1:12" ht="19.5" customHeight="1">
      <c r="A10" s="15">
        <v>3</v>
      </c>
      <c r="B10" s="259"/>
      <c r="C10" s="260"/>
      <c r="D10" s="89"/>
      <c r="E10" s="188" t="s">
        <v>194</v>
      </c>
      <c r="F10" s="80"/>
      <c r="G10" s="189" t="str">
        <f>G9</f>
        <v>N㎥/時</v>
      </c>
      <c r="H10" s="137"/>
      <c r="I10" s="137"/>
      <c r="J10" s="17"/>
      <c r="K10" s="21"/>
      <c r="L10" s="16"/>
    </row>
    <row r="11" spans="1:12" ht="19.5" customHeight="1">
      <c r="A11" s="15">
        <v>4</v>
      </c>
      <c r="B11" s="259"/>
      <c r="C11" s="260"/>
      <c r="D11" s="89"/>
      <c r="E11" s="188" t="s">
        <v>194</v>
      </c>
      <c r="F11" s="80"/>
      <c r="G11" s="189" t="str">
        <f>G10</f>
        <v>N㎥/時</v>
      </c>
      <c r="H11" s="137"/>
      <c r="I11" s="137"/>
      <c r="J11" s="17"/>
      <c r="K11" s="21"/>
      <c r="L11" s="16"/>
    </row>
    <row r="12" spans="1:12" ht="19.5" customHeight="1" thickBot="1">
      <c r="A12" s="15">
        <v>5</v>
      </c>
      <c r="B12" s="255"/>
      <c r="C12" s="256"/>
      <c r="D12" s="84"/>
      <c r="E12" s="180" t="s">
        <v>194</v>
      </c>
      <c r="F12" s="82"/>
      <c r="G12" s="143" t="str">
        <f>G11</f>
        <v>N㎥/時</v>
      </c>
      <c r="H12" s="137"/>
      <c r="I12" s="137"/>
      <c r="J12" s="17"/>
      <c r="K12" s="21"/>
      <c r="L12" s="16"/>
    </row>
    <row r="13" spans="1:12" ht="9.75" customHeight="1" thickBot="1">
      <c r="A13" s="15"/>
      <c r="B13" s="136"/>
      <c r="C13" s="137"/>
      <c r="D13" s="137"/>
      <c r="E13" s="137"/>
      <c r="F13" s="169"/>
      <c r="G13" s="137"/>
      <c r="H13" s="137"/>
      <c r="J13" s="21"/>
    </row>
    <row r="14" spans="1:12" ht="19.5" customHeight="1" thickBot="1">
      <c r="A14" s="15"/>
      <c r="B14" s="144" t="s">
        <v>33</v>
      </c>
      <c r="C14" s="145" t="s">
        <v>34</v>
      </c>
      <c r="D14" s="145" t="s">
        <v>35</v>
      </c>
      <c r="E14" s="145" t="s">
        <v>36</v>
      </c>
      <c r="F14" s="146" t="s">
        <v>6</v>
      </c>
      <c r="G14" s="147" t="s">
        <v>37</v>
      </c>
      <c r="H14" s="170"/>
    </row>
    <row r="15" spans="1:12" ht="15.75" customHeight="1" thickTop="1">
      <c r="A15" s="148">
        <v>1</v>
      </c>
      <c r="B15" s="4"/>
      <c r="C15" s="5"/>
      <c r="D15" s="6"/>
      <c r="E15" s="8"/>
      <c r="F15" s="8"/>
      <c r="G15" s="22" t="str">
        <f t="shared" ref="G15:G44" si="0">IF(D15="","",D15*E15)</f>
        <v/>
      </c>
      <c r="H15" s="171"/>
    </row>
    <row r="16" spans="1:12" ht="15.75" customHeight="1">
      <c r="A16" s="148">
        <v>2</v>
      </c>
      <c r="B16" s="4"/>
      <c r="C16" s="9"/>
      <c r="D16" s="10"/>
      <c r="E16" s="11"/>
      <c r="F16" s="8"/>
      <c r="G16" s="22" t="str">
        <f t="shared" si="0"/>
        <v/>
      </c>
      <c r="H16" s="171"/>
    </row>
    <row r="17" spans="1:12" ht="15.75" customHeight="1">
      <c r="A17" s="148">
        <v>3</v>
      </c>
      <c r="B17" s="4"/>
      <c r="C17" s="9"/>
      <c r="D17" s="10"/>
      <c r="E17" s="11"/>
      <c r="F17" s="8"/>
      <c r="G17" s="22" t="str">
        <f t="shared" si="0"/>
        <v/>
      </c>
      <c r="H17" s="171"/>
    </row>
    <row r="18" spans="1:12" ht="15.75" customHeight="1">
      <c r="A18" s="148">
        <v>4</v>
      </c>
      <c r="B18" s="4"/>
      <c r="C18" s="9"/>
      <c r="D18" s="10"/>
      <c r="E18" s="11"/>
      <c r="F18" s="8"/>
      <c r="G18" s="22" t="str">
        <f t="shared" si="0"/>
        <v/>
      </c>
      <c r="H18" s="171"/>
    </row>
    <row r="19" spans="1:12" ht="15.75" customHeight="1">
      <c r="A19" s="148">
        <v>5</v>
      </c>
      <c r="B19" s="4"/>
      <c r="C19" s="9"/>
      <c r="D19" s="10"/>
      <c r="E19" s="11"/>
      <c r="F19" s="8"/>
      <c r="G19" s="22" t="str">
        <f t="shared" si="0"/>
        <v/>
      </c>
      <c r="H19" s="171"/>
    </row>
    <row r="20" spans="1:12" ht="15.75" customHeight="1">
      <c r="A20" s="148">
        <v>6</v>
      </c>
      <c r="B20" s="4"/>
      <c r="C20" s="9"/>
      <c r="D20" s="10"/>
      <c r="E20" s="11"/>
      <c r="F20" s="8"/>
      <c r="G20" s="22" t="str">
        <f t="shared" si="0"/>
        <v/>
      </c>
      <c r="H20" s="171"/>
    </row>
    <row r="21" spans="1:12" ht="15.75" customHeight="1">
      <c r="A21" s="148">
        <v>7</v>
      </c>
      <c r="B21" s="4"/>
      <c r="C21" s="9"/>
      <c r="D21" s="10"/>
      <c r="E21" s="11"/>
      <c r="F21" s="8"/>
      <c r="G21" s="22" t="str">
        <f t="shared" si="0"/>
        <v/>
      </c>
      <c r="H21" s="171"/>
      <c r="K21" s="149" t="s">
        <v>79</v>
      </c>
    </row>
    <row r="22" spans="1:12" ht="15.75" customHeight="1">
      <c r="A22" s="148">
        <v>8</v>
      </c>
      <c r="B22" s="4"/>
      <c r="C22" s="9"/>
      <c r="D22" s="10"/>
      <c r="E22" s="11"/>
      <c r="F22" s="8"/>
      <c r="G22" s="22" t="str">
        <f t="shared" si="0"/>
        <v/>
      </c>
      <c r="H22" s="171"/>
      <c r="J22" s="151" t="s">
        <v>44</v>
      </c>
      <c r="K22" s="159" t="str">
        <f>IF(SUM(G15:G44)=0,"対象外","対象")</f>
        <v>対象外</v>
      </c>
      <c r="L22" s="58">
        <f>IF(K22="対象外",0,L29*L23)</f>
        <v>0</v>
      </c>
    </row>
    <row r="23" spans="1:12" ht="15.75" customHeight="1">
      <c r="A23" s="148">
        <v>9</v>
      </c>
      <c r="B23" s="4"/>
      <c r="C23" s="9"/>
      <c r="D23" s="10"/>
      <c r="E23" s="11"/>
      <c r="F23" s="8"/>
      <c r="G23" s="22" t="str">
        <f t="shared" si="0"/>
        <v/>
      </c>
      <c r="H23" s="171"/>
      <c r="K23" s="153" t="s">
        <v>88</v>
      </c>
      <c r="L23" s="192">
        <f>D45</f>
        <v>0</v>
      </c>
    </row>
    <row r="24" spans="1:12" ht="15.75" customHeight="1">
      <c r="A24" s="148">
        <v>10</v>
      </c>
      <c r="B24" s="4"/>
      <c r="C24" s="9"/>
      <c r="D24" s="10"/>
      <c r="E24" s="11"/>
      <c r="F24" s="8"/>
      <c r="G24" s="22" t="str">
        <f t="shared" si="0"/>
        <v/>
      </c>
      <c r="H24" s="171"/>
    </row>
    <row r="25" spans="1:12" ht="15.75" customHeight="1">
      <c r="A25" s="148">
        <v>11</v>
      </c>
      <c r="B25" s="4"/>
      <c r="C25" s="9"/>
      <c r="D25" s="10"/>
      <c r="E25" s="11"/>
      <c r="F25" s="8"/>
      <c r="G25" s="22" t="str">
        <f t="shared" si="0"/>
        <v/>
      </c>
      <c r="H25" s="171"/>
    </row>
    <row r="26" spans="1:12" ht="15.75" customHeight="1">
      <c r="A26" s="148">
        <v>12</v>
      </c>
      <c r="B26" s="4"/>
      <c r="C26" s="9"/>
      <c r="D26" s="10"/>
      <c r="E26" s="11"/>
      <c r="F26" s="8"/>
      <c r="G26" s="22" t="str">
        <f t="shared" si="0"/>
        <v/>
      </c>
      <c r="H26" s="171"/>
    </row>
    <row r="27" spans="1:12" ht="15.75" customHeight="1">
      <c r="A27" s="148">
        <v>13</v>
      </c>
      <c r="B27" s="4"/>
      <c r="C27" s="9"/>
      <c r="D27" s="10"/>
      <c r="E27" s="11"/>
      <c r="F27" s="8"/>
      <c r="G27" s="22" t="str">
        <f t="shared" si="0"/>
        <v/>
      </c>
      <c r="H27" s="171"/>
    </row>
    <row r="28" spans="1:12" ht="15.75" customHeight="1">
      <c r="A28" s="148">
        <v>14</v>
      </c>
      <c r="B28" s="4"/>
      <c r="C28" s="9"/>
      <c r="D28" s="10"/>
      <c r="E28" s="11"/>
      <c r="F28" s="8"/>
      <c r="G28" s="22" t="str">
        <f t="shared" si="0"/>
        <v/>
      </c>
      <c r="H28" s="171"/>
    </row>
    <row r="29" spans="1:12" ht="15.75" customHeight="1">
      <c r="A29" s="148">
        <v>15</v>
      </c>
      <c r="B29" s="4"/>
      <c r="C29" s="9"/>
      <c r="D29" s="10"/>
      <c r="E29" s="11"/>
      <c r="F29" s="8"/>
      <c r="G29" s="22" t="str">
        <f t="shared" si="0"/>
        <v/>
      </c>
      <c r="H29" s="171"/>
      <c r="K29" s="152" t="s">
        <v>49</v>
      </c>
      <c r="L29" s="23">
        <v>225000000</v>
      </c>
    </row>
    <row r="30" spans="1:12" ht="15.75" customHeight="1">
      <c r="A30" s="148">
        <v>16</v>
      </c>
      <c r="B30" s="4"/>
      <c r="C30" s="9"/>
      <c r="D30" s="10"/>
      <c r="E30" s="11"/>
      <c r="F30" s="8"/>
      <c r="G30" s="22" t="str">
        <f t="shared" si="0"/>
        <v/>
      </c>
      <c r="H30" s="171"/>
    </row>
    <row r="31" spans="1:12" ht="15.75" customHeight="1">
      <c r="A31" s="148">
        <v>17</v>
      </c>
      <c r="B31" s="4"/>
      <c r="C31" s="9"/>
      <c r="D31" s="10"/>
      <c r="E31" s="11"/>
      <c r="F31" s="8"/>
      <c r="G31" s="22" t="str">
        <f t="shared" si="0"/>
        <v/>
      </c>
      <c r="H31" s="171"/>
      <c r="K31" s="15" t="s">
        <v>45</v>
      </c>
      <c r="L31" s="14"/>
    </row>
    <row r="32" spans="1:12" ht="15.75" customHeight="1">
      <c r="A32" s="148">
        <v>18</v>
      </c>
      <c r="B32" s="4"/>
      <c r="C32" s="9"/>
      <c r="D32" s="10"/>
      <c r="E32" s="11"/>
      <c r="F32" s="8"/>
      <c r="G32" s="22" t="str">
        <f t="shared" si="0"/>
        <v/>
      </c>
      <c r="H32" s="171"/>
      <c r="K32" s="153" t="s">
        <v>46</v>
      </c>
      <c r="L32" s="154">
        <f>IF(ROUNDDOWN(($G$46-$G$48)*1/2,-3)&gt;$G$45,$G$45,ROUNDDOWN(($G$46-$G$48)*1/2,-3))</f>
        <v>0</v>
      </c>
    </row>
    <row r="33" spans="1:12" ht="15.75" customHeight="1">
      <c r="A33" s="148">
        <v>19</v>
      </c>
      <c r="B33" s="4"/>
      <c r="C33" s="9"/>
      <c r="D33" s="10"/>
      <c r="E33" s="11"/>
      <c r="F33" s="8"/>
      <c r="G33" s="22" t="str">
        <f t="shared" si="0"/>
        <v/>
      </c>
      <c r="H33" s="171"/>
      <c r="K33" s="153" t="s">
        <v>47</v>
      </c>
      <c r="L33" s="154">
        <f>IF(ROUNDDOWN($G$46*1/2,-3)&gt;$G$45,$G$45,ROUNDDOWN($G$46*1/2,-3))</f>
        <v>0</v>
      </c>
    </row>
    <row r="34" spans="1:12" ht="15.75" customHeight="1">
      <c r="A34" s="148">
        <v>20</v>
      </c>
      <c r="B34" s="4"/>
      <c r="C34" s="9"/>
      <c r="D34" s="10"/>
      <c r="E34" s="11"/>
      <c r="F34" s="8"/>
      <c r="G34" s="22" t="str">
        <f t="shared" si="0"/>
        <v/>
      </c>
      <c r="H34" s="171"/>
    </row>
    <row r="35" spans="1:12" ht="15.75" customHeight="1">
      <c r="A35" s="148">
        <v>21</v>
      </c>
      <c r="B35" s="4"/>
      <c r="C35" s="9"/>
      <c r="D35" s="10"/>
      <c r="E35" s="11"/>
      <c r="F35" s="8"/>
      <c r="G35" s="22" t="str">
        <f t="shared" si="0"/>
        <v/>
      </c>
      <c r="H35" s="171"/>
    </row>
    <row r="36" spans="1:12" ht="15.75" customHeight="1">
      <c r="A36" s="148">
        <v>22</v>
      </c>
      <c r="B36" s="4"/>
      <c r="C36" s="9"/>
      <c r="D36" s="10"/>
      <c r="E36" s="11"/>
      <c r="F36" s="8"/>
      <c r="G36" s="22" t="str">
        <f t="shared" si="0"/>
        <v/>
      </c>
      <c r="H36" s="171"/>
    </row>
    <row r="37" spans="1:12" ht="15.75" customHeight="1">
      <c r="A37" s="148">
        <v>23</v>
      </c>
      <c r="B37" s="4"/>
      <c r="C37" s="9"/>
      <c r="D37" s="10"/>
      <c r="E37" s="11"/>
      <c r="F37" s="8"/>
      <c r="G37" s="22" t="str">
        <f t="shared" si="0"/>
        <v/>
      </c>
      <c r="H37" s="171"/>
    </row>
    <row r="38" spans="1:12" ht="15.75" customHeight="1">
      <c r="A38" s="148">
        <v>24</v>
      </c>
      <c r="B38" s="4"/>
      <c r="C38" s="9"/>
      <c r="D38" s="10"/>
      <c r="E38" s="11"/>
      <c r="F38" s="8"/>
      <c r="G38" s="22" t="str">
        <f t="shared" si="0"/>
        <v/>
      </c>
      <c r="H38" s="171"/>
    </row>
    <row r="39" spans="1:12" ht="15.75" customHeight="1">
      <c r="A39" s="148">
        <v>25</v>
      </c>
      <c r="B39" s="4"/>
      <c r="C39" s="9"/>
      <c r="D39" s="10"/>
      <c r="E39" s="11"/>
      <c r="F39" s="8"/>
      <c r="G39" s="22" t="str">
        <f t="shared" si="0"/>
        <v/>
      </c>
      <c r="H39" s="171"/>
    </row>
    <row r="40" spans="1:12" ht="15.75" customHeight="1">
      <c r="A40" s="148">
        <v>26</v>
      </c>
      <c r="B40" s="4"/>
      <c r="C40" s="9"/>
      <c r="D40" s="10"/>
      <c r="E40" s="11"/>
      <c r="F40" s="8"/>
      <c r="G40" s="22" t="str">
        <f t="shared" si="0"/>
        <v/>
      </c>
      <c r="H40" s="171"/>
    </row>
    <row r="41" spans="1:12" ht="15.75" customHeight="1">
      <c r="A41" s="148">
        <v>27</v>
      </c>
      <c r="B41" s="4"/>
      <c r="C41" s="9"/>
      <c r="D41" s="10"/>
      <c r="E41" s="11"/>
      <c r="F41" s="8"/>
      <c r="G41" s="22" t="str">
        <f t="shared" si="0"/>
        <v/>
      </c>
      <c r="H41" s="171"/>
    </row>
    <row r="42" spans="1:12" ht="15.75" customHeight="1">
      <c r="A42" s="148">
        <v>28</v>
      </c>
      <c r="B42" s="4"/>
      <c r="C42" s="9"/>
      <c r="D42" s="10"/>
      <c r="E42" s="11"/>
      <c r="F42" s="8"/>
      <c r="G42" s="22" t="str">
        <f t="shared" si="0"/>
        <v/>
      </c>
      <c r="H42" s="171"/>
    </row>
    <row r="43" spans="1:12" ht="15.75" customHeight="1">
      <c r="A43" s="148">
        <v>29</v>
      </c>
      <c r="B43" s="4"/>
      <c r="C43" s="9"/>
      <c r="D43" s="10"/>
      <c r="E43" s="11"/>
      <c r="F43" s="8"/>
      <c r="G43" s="22" t="str">
        <f t="shared" si="0"/>
        <v/>
      </c>
      <c r="H43" s="171"/>
    </row>
    <row r="44" spans="1:12" ht="15.75" customHeight="1" thickBot="1">
      <c r="A44" s="148">
        <v>30</v>
      </c>
      <c r="B44" s="4"/>
      <c r="C44" s="12"/>
      <c r="D44" s="41"/>
      <c r="E44" s="42"/>
      <c r="F44" s="51"/>
      <c r="G44" s="22" t="str">
        <f t="shared" si="0"/>
        <v/>
      </c>
      <c r="H44" s="171"/>
    </row>
    <row r="45" spans="1:12" ht="15.75" customHeight="1">
      <c r="A45" s="15"/>
      <c r="B45" s="289" t="s">
        <v>139</v>
      </c>
      <c r="C45" s="290"/>
      <c r="D45" s="287"/>
      <c r="E45" s="288"/>
      <c r="F45" s="184" t="s">
        <v>87</v>
      </c>
      <c r="G45" s="46">
        <f>L22</f>
        <v>0</v>
      </c>
      <c r="H45" s="171"/>
    </row>
    <row r="46" spans="1:12" ht="15.75" customHeight="1">
      <c r="A46" s="15"/>
      <c r="B46" s="278" t="s">
        <v>138</v>
      </c>
      <c r="C46" s="279"/>
      <c r="D46" s="280">
        <f>SUMIF(B15:B44,"&lt;&gt;"&amp;"▼助成対象外",G15:G44)</f>
        <v>0</v>
      </c>
      <c r="E46" s="281"/>
      <c r="F46" s="282"/>
      <c r="G46" s="45">
        <f>IF(OR(G45=0,ISERROR(D46)),0,IF(D46&lt;0,0,D46))</f>
        <v>0</v>
      </c>
      <c r="H46" s="167"/>
      <c r="J46" s="193"/>
    </row>
    <row r="47" spans="1:12" ht="15.75" customHeight="1">
      <c r="A47" s="15"/>
      <c r="B47" s="278" t="s">
        <v>137</v>
      </c>
      <c r="C47" s="279"/>
      <c r="D47" s="280">
        <f>SUMIF(B15:B44,"▼助成対象外",G15:G44)</f>
        <v>0</v>
      </c>
      <c r="E47" s="281"/>
      <c r="F47" s="282"/>
      <c r="G47" s="45">
        <f>IF(OR(G45=0,ISERROR(D47)),0,IF(D47&lt;0,0,D47))</f>
        <v>0</v>
      </c>
      <c r="H47" s="167"/>
    </row>
    <row r="48" spans="1:12" ht="15.75" customHeight="1" thickBot="1">
      <c r="A48" s="15"/>
      <c r="B48" s="283" t="s">
        <v>38</v>
      </c>
      <c r="C48" s="284"/>
      <c r="D48" s="50" t="s">
        <v>39</v>
      </c>
      <c r="E48" s="285"/>
      <c r="F48" s="286"/>
      <c r="G48" s="13"/>
      <c r="H48" s="171"/>
      <c r="I48" s="109" t="s">
        <v>52</v>
      </c>
    </row>
    <row r="49" spans="1:9" s="16" customFormat="1" ht="31.5" customHeight="1" thickTop="1" thickBot="1">
      <c r="A49" s="15"/>
      <c r="B49" s="250" t="s">
        <v>227</v>
      </c>
      <c r="C49" s="251"/>
      <c r="D49" s="252" t="str">
        <f>IF(E48=K32,L32,IF(E48=K33,L33,""))</f>
        <v/>
      </c>
      <c r="E49" s="253"/>
      <c r="F49" s="254"/>
      <c r="G49" s="47">
        <f>IF(OR(G45=0,ISERROR(D49)),0,IF(D49&lt;0,0,D49))</f>
        <v>0</v>
      </c>
      <c r="H49" s="167"/>
      <c r="I49" s="17"/>
    </row>
    <row r="50" spans="1:9" s="16" customFormat="1" ht="12.75"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2" priority="1">
      <formula>OR(AND($E$48="申請無し",$G$48&lt;&gt;0),AND($E$48="申請有り",$G$48&lt;=0))</formula>
    </cfRule>
  </conditionalFormatting>
  <dataValidations count="3">
    <dataValidation imeMode="off" allowBlank="1" showInputMessage="1" showErrorMessage="1" sqref="G48:H48 E22:E44 F45 D15:D45 G15:H44" xr:uid="{83C93CA5-57AA-4B27-AE52-7BD12B555063}"/>
    <dataValidation type="list" allowBlank="1" showInputMessage="1" showErrorMessage="1" sqref="B15:B44" xr:uid="{68E60A54-4B96-4243-9D85-982C0FAA7EFE}">
      <formula1>"設計費,設備費,工事費,諸経費,▼助成対象外"</formula1>
    </dataValidation>
    <dataValidation type="list" allowBlank="1" showInputMessage="1" showErrorMessage="1" sqref="E48:F48" xr:uid="{FE1C79DF-DEB1-40FA-9EBD-D35117B2F8C7}">
      <formula1>"申請あり,申請なし"</formula1>
    </dataValidation>
  </dataValidations>
  <pageMargins left="0.74803149606299213" right="0.43307086614173229" top="0.48" bottom="0.52" header="0.19685039370078741" footer="0.23622047244094491"/>
  <pageSetup paperSize="9" scale="94" orientation="portrait" r:id="rId1"/>
  <headerFooter>
    <oddFooter>&amp;R&amp;"ＭＳ Ｐ明朝,標準"&amp;10（日本産業規格A列4番）</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05404-8142-4523-BD4C-ED5765208EB8}">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 style="17" customWidth="1"/>
    <col min="3" max="3" width="45.90625" style="17" customWidth="1"/>
    <col min="4" max="4" width="12.6328125" style="19" customWidth="1"/>
    <col min="5" max="5" width="6.6328125" style="19" customWidth="1"/>
    <col min="6" max="6" width="9.6328125" style="19" customWidth="1"/>
    <col min="7" max="7" width="9.6328125" style="17" customWidth="1"/>
    <col min="8" max="8" width="2.54296875" style="17" customWidth="1"/>
    <col min="9" max="9" width="9.6328125" style="17" customWidth="1"/>
    <col min="10" max="10" width="13.08984375" style="16" customWidth="1"/>
    <col min="11" max="11" width="9.6328125" style="16" customWidth="1"/>
    <col min="12" max="12" width="22.08984375" style="17" customWidth="1"/>
    <col min="13" max="123" width="2.6328125" style="17" customWidth="1"/>
    <col min="124" max="16384" width="9" style="17"/>
  </cols>
  <sheetData>
    <row r="1" spans="1:12" ht="10.5" customHeight="1"/>
    <row r="2" spans="1:12" ht="19.5" customHeight="1">
      <c r="A2" s="15"/>
      <c r="B2" s="14" t="s">
        <v>147</v>
      </c>
      <c r="C2" s="15"/>
      <c r="D2" s="20"/>
      <c r="E2" s="20"/>
      <c r="F2" s="20"/>
      <c r="G2" s="15"/>
      <c r="H2" s="15"/>
    </row>
    <row r="3" spans="1:12" ht="40.5" customHeight="1" thickBot="1">
      <c r="A3" s="15"/>
      <c r="B3" s="263" t="s">
        <v>146</v>
      </c>
      <c r="C3" s="264"/>
      <c r="D3" s="264"/>
      <c r="E3" s="264"/>
      <c r="F3" s="264"/>
      <c r="G3" s="264"/>
      <c r="H3" s="137"/>
      <c r="I3" s="246" t="s">
        <v>213</v>
      </c>
      <c r="J3" s="246"/>
      <c r="K3" s="246"/>
      <c r="L3" s="246"/>
    </row>
    <row r="4" spans="1:12" ht="20.149999999999999" customHeight="1">
      <c r="A4" s="15"/>
      <c r="B4" s="139" t="s">
        <v>48</v>
      </c>
      <c r="C4" s="274"/>
      <c r="D4" s="274"/>
      <c r="E4" s="274"/>
      <c r="F4" s="274"/>
      <c r="G4" s="275"/>
      <c r="H4" s="137"/>
      <c r="I4" s="138"/>
      <c r="J4" s="138"/>
      <c r="K4" s="138"/>
    </row>
    <row r="5" spans="1:12" ht="25" customHeight="1" thickBot="1">
      <c r="A5" s="15"/>
      <c r="B5" s="140" t="s">
        <v>207</v>
      </c>
      <c r="C5" s="257"/>
      <c r="D5" s="257"/>
      <c r="E5" s="257"/>
      <c r="F5" s="257"/>
      <c r="G5" s="276"/>
      <c r="H5" s="137"/>
      <c r="I5" s="138"/>
      <c r="J5" s="138"/>
      <c r="K5" s="138"/>
    </row>
    <row r="6" spans="1:12" ht="12" customHeight="1" thickBot="1">
      <c r="A6" s="15"/>
      <c r="B6" s="136"/>
      <c r="C6" s="137"/>
      <c r="D6" s="137"/>
      <c r="E6" s="137"/>
      <c r="F6" s="137"/>
      <c r="G6" s="137"/>
      <c r="H6" s="137"/>
      <c r="I6" s="138"/>
      <c r="J6" s="138"/>
      <c r="K6" s="138"/>
    </row>
    <row r="7" spans="1:12" ht="19.5" customHeight="1" thickBot="1">
      <c r="A7" s="15"/>
      <c r="B7" s="265" t="s">
        <v>182</v>
      </c>
      <c r="C7" s="266"/>
      <c r="D7" s="267" t="s">
        <v>200</v>
      </c>
      <c r="E7" s="268"/>
      <c r="F7" s="267" t="s">
        <v>209</v>
      </c>
      <c r="G7" s="269"/>
      <c r="H7" s="137"/>
      <c r="I7" s="137"/>
      <c r="J7" s="17"/>
      <c r="K7" s="21"/>
      <c r="L7" s="16"/>
    </row>
    <row r="8" spans="1:12" ht="15" customHeight="1" thickTop="1">
      <c r="A8" s="15">
        <v>1</v>
      </c>
      <c r="B8" s="270"/>
      <c r="C8" s="271"/>
      <c r="D8" s="88"/>
      <c r="E8" s="178" t="s">
        <v>194</v>
      </c>
      <c r="F8" s="90"/>
      <c r="G8" s="187" t="s">
        <v>210</v>
      </c>
      <c r="H8" s="137"/>
      <c r="I8" s="137"/>
      <c r="J8" s="17"/>
      <c r="K8" s="21"/>
      <c r="L8" s="16"/>
    </row>
    <row r="9" spans="1:12" ht="15" customHeight="1">
      <c r="A9" s="15">
        <v>2</v>
      </c>
      <c r="B9" s="259"/>
      <c r="C9" s="260"/>
      <c r="D9" s="89"/>
      <c r="E9" s="188" t="s">
        <v>194</v>
      </c>
      <c r="F9" s="80"/>
      <c r="G9" s="189" t="str">
        <f>G8</f>
        <v>N㎥/時</v>
      </c>
      <c r="H9" s="137"/>
      <c r="I9" s="137"/>
      <c r="J9" s="17"/>
      <c r="K9" s="21"/>
      <c r="L9" s="16"/>
    </row>
    <row r="10" spans="1:12" ht="15" customHeight="1">
      <c r="A10" s="15">
        <v>3</v>
      </c>
      <c r="B10" s="259"/>
      <c r="C10" s="260"/>
      <c r="D10" s="89"/>
      <c r="E10" s="188" t="s">
        <v>194</v>
      </c>
      <c r="F10" s="80"/>
      <c r="G10" s="189" t="str">
        <f>G9</f>
        <v>N㎥/時</v>
      </c>
      <c r="H10" s="137"/>
      <c r="I10" s="137"/>
      <c r="J10" s="17"/>
      <c r="K10" s="21"/>
      <c r="L10" s="16"/>
    </row>
    <row r="11" spans="1:12" ht="15" customHeight="1">
      <c r="A11" s="15">
        <v>4</v>
      </c>
      <c r="B11" s="259"/>
      <c r="C11" s="260"/>
      <c r="D11" s="89"/>
      <c r="E11" s="188" t="s">
        <v>194</v>
      </c>
      <c r="F11" s="80"/>
      <c r="G11" s="189" t="str">
        <f>G10</f>
        <v>N㎥/時</v>
      </c>
      <c r="H11" s="137"/>
      <c r="I11" s="137"/>
      <c r="J11" s="17"/>
      <c r="K11" s="21"/>
      <c r="L11" s="16"/>
    </row>
    <row r="12" spans="1:12" ht="15" customHeight="1" thickBot="1">
      <c r="A12" s="15">
        <v>5</v>
      </c>
      <c r="B12" s="255"/>
      <c r="C12" s="256"/>
      <c r="D12" s="84"/>
      <c r="E12" s="180" t="s">
        <v>194</v>
      </c>
      <c r="F12" s="82"/>
      <c r="G12" s="143" t="str">
        <f>G11</f>
        <v>N㎥/時</v>
      </c>
      <c r="H12" s="137"/>
      <c r="I12" s="137"/>
      <c r="J12" s="17"/>
      <c r="K12" s="21"/>
      <c r="L12" s="16"/>
    </row>
    <row r="13" spans="1:12" ht="12.75" customHeight="1" thickBot="1">
      <c r="A13" s="15"/>
      <c r="B13" s="136"/>
      <c r="C13" s="137"/>
      <c r="D13" s="137"/>
      <c r="E13" s="137"/>
      <c r="F13" s="169"/>
      <c r="G13" s="137"/>
      <c r="H13" s="137"/>
      <c r="J13" s="21"/>
    </row>
    <row r="14" spans="1:12" ht="19.5" customHeight="1" thickBot="1">
      <c r="A14" s="15"/>
      <c r="B14" s="144" t="s">
        <v>33</v>
      </c>
      <c r="C14" s="145" t="s">
        <v>34</v>
      </c>
      <c r="D14" s="145" t="s">
        <v>35</v>
      </c>
      <c r="E14" s="145" t="s">
        <v>36</v>
      </c>
      <c r="F14" s="146" t="s">
        <v>6</v>
      </c>
      <c r="G14" s="147" t="s">
        <v>37</v>
      </c>
      <c r="H14" s="170"/>
    </row>
    <row r="15" spans="1:12" ht="17.25" customHeight="1" thickTop="1">
      <c r="A15" s="148">
        <v>1</v>
      </c>
      <c r="B15" s="4"/>
      <c r="C15" s="5"/>
      <c r="D15" s="6"/>
      <c r="E15" s="8"/>
      <c r="F15" s="8"/>
      <c r="G15" s="22" t="str">
        <f t="shared" ref="G15:G44" si="0">IF(D15="","",D15*E15)</f>
        <v/>
      </c>
      <c r="H15" s="171"/>
    </row>
    <row r="16" spans="1:12" ht="17.25" customHeight="1">
      <c r="A16" s="148">
        <v>2</v>
      </c>
      <c r="B16" s="4"/>
      <c r="C16" s="9"/>
      <c r="D16" s="10"/>
      <c r="E16" s="11"/>
      <c r="F16" s="8"/>
      <c r="G16" s="22" t="str">
        <f t="shared" si="0"/>
        <v/>
      </c>
      <c r="H16" s="171"/>
    </row>
    <row r="17" spans="1:12" ht="17.25" customHeight="1">
      <c r="A17" s="148">
        <v>3</v>
      </c>
      <c r="B17" s="4"/>
      <c r="C17" s="9"/>
      <c r="D17" s="10"/>
      <c r="E17" s="11"/>
      <c r="F17" s="8"/>
      <c r="G17" s="22" t="str">
        <f t="shared" si="0"/>
        <v/>
      </c>
      <c r="H17" s="171"/>
    </row>
    <row r="18" spans="1:12" ht="17.25" customHeight="1">
      <c r="A18" s="148">
        <v>4</v>
      </c>
      <c r="B18" s="4"/>
      <c r="C18" s="9"/>
      <c r="D18" s="10"/>
      <c r="E18" s="11"/>
      <c r="F18" s="8"/>
      <c r="G18" s="22" t="str">
        <f t="shared" si="0"/>
        <v/>
      </c>
      <c r="H18" s="171"/>
    </row>
    <row r="19" spans="1:12" ht="17.25" customHeight="1">
      <c r="A19" s="148">
        <v>5</v>
      </c>
      <c r="B19" s="4"/>
      <c r="C19" s="9"/>
      <c r="D19" s="10"/>
      <c r="E19" s="11"/>
      <c r="F19" s="8"/>
      <c r="G19" s="22" t="str">
        <f t="shared" si="0"/>
        <v/>
      </c>
      <c r="H19" s="171"/>
    </row>
    <row r="20" spans="1:12" ht="17.25" customHeight="1">
      <c r="A20" s="148">
        <v>6</v>
      </c>
      <c r="B20" s="4"/>
      <c r="C20" s="9"/>
      <c r="D20" s="10"/>
      <c r="E20" s="11"/>
      <c r="F20" s="8"/>
      <c r="G20" s="22" t="str">
        <f t="shared" si="0"/>
        <v/>
      </c>
      <c r="H20" s="171"/>
    </row>
    <row r="21" spans="1:12" ht="17.25" customHeight="1">
      <c r="A21" s="148">
        <v>7</v>
      </c>
      <c r="B21" s="4"/>
      <c r="C21" s="9"/>
      <c r="D21" s="10"/>
      <c r="E21" s="11"/>
      <c r="F21" s="8"/>
      <c r="G21" s="22" t="str">
        <f t="shared" si="0"/>
        <v/>
      </c>
      <c r="H21" s="171"/>
      <c r="K21" s="149" t="s">
        <v>79</v>
      </c>
    </row>
    <row r="22" spans="1:12" ht="17.25" customHeight="1">
      <c r="A22" s="148">
        <v>8</v>
      </c>
      <c r="B22" s="4"/>
      <c r="C22" s="9"/>
      <c r="D22" s="10"/>
      <c r="E22" s="11"/>
      <c r="F22" s="8"/>
      <c r="G22" s="22" t="str">
        <f t="shared" si="0"/>
        <v/>
      </c>
      <c r="H22" s="171"/>
      <c r="J22" s="151" t="s">
        <v>44</v>
      </c>
      <c r="K22" s="159" t="str">
        <f>IF(SUM(G15:G44)=0,"対象外","対象")</f>
        <v>対象外</v>
      </c>
      <c r="L22" s="23">
        <f>IF(K22="対象外",0,L29*L23)</f>
        <v>0</v>
      </c>
    </row>
    <row r="23" spans="1:12" ht="17.25" customHeight="1">
      <c r="A23" s="148">
        <v>9</v>
      </c>
      <c r="B23" s="4"/>
      <c r="C23" s="9"/>
      <c r="D23" s="10"/>
      <c r="E23" s="11"/>
      <c r="F23" s="8"/>
      <c r="G23" s="22" t="str">
        <f t="shared" si="0"/>
        <v/>
      </c>
      <c r="H23" s="171"/>
      <c r="K23" s="153" t="s">
        <v>88</v>
      </c>
      <c r="L23" s="192">
        <f>D45</f>
        <v>0</v>
      </c>
    </row>
    <row r="24" spans="1:12" ht="17.25" customHeight="1">
      <c r="A24" s="148">
        <v>10</v>
      </c>
      <c r="B24" s="4"/>
      <c r="C24" s="9"/>
      <c r="D24" s="10"/>
      <c r="E24" s="11"/>
      <c r="F24" s="8"/>
      <c r="G24" s="22" t="str">
        <f t="shared" si="0"/>
        <v/>
      </c>
      <c r="H24" s="171"/>
    </row>
    <row r="25" spans="1:12" ht="17.25" customHeight="1">
      <c r="A25" s="148">
        <v>11</v>
      </c>
      <c r="B25" s="4"/>
      <c r="C25" s="9"/>
      <c r="D25" s="10"/>
      <c r="E25" s="11"/>
      <c r="F25" s="8"/>
      <c r="G25" s="22" t="str">
        <f t="shared" si="0"/>
        <v/>
      </c>
      <c r="H25" s="171"/>
    </row>
    <row r="26" spans="1:12" ht="17.25" customHeight="1">
      <c r="A26" s="148">
        <v>12</v>
      </c>
      <c r="B26" s="4"/>
      <c r="C26" s="9"/>
      <c r="D26" s="10"/>
      <c r="E26" s="11"/>
      <c r="F26" s="8"/>
      <c r="G26" s="22" t="str">
        <f t="shared" si="0"/>
        <v/>
      </c>
      <c r="H26" s="171"/>
    </row>
    <row r="27" spans="1:12" ht="17.25" customHeight="1">
      <c r="A27" s="148">
        <v>13</v>
      </c>
      <c r="B27" s="4"/>
      <c r="C27" s="9"/>
      <c r="D27" s="10"/>
      <c r="E27" s="11"/>
      <c r="F27" s="8"/>
      <c r="G27" s="22" t="str">
        <f t="shared" si="0"/>
        <v/>
      </c>
      <c r="H27" s="171"/>
    </row>
    <row r="28" spans="1:12" ht="17.25" customHeight="1">
      <c r="A28" s="148">
        <v>14</v>
      </c>
      <c r="B28" s="4"/>
      <c r="C28" s="9"/>
      <c r="D28" s="10"/>
      <c r="E28" s="11"/>
      <c r="F28" s="8"/>
      <c r="G28" s="22" t="str">
        <f t="shared" si="0"/>
        <v/>
      </c>
      <c r="H28" s="171"/>
    </row>
    <row r="29" spans="1:12" ht="17.25" customHeight="1">
      <c r="A29" s="148">
        <v>15</v>
      </c>
      <c r="B29" s="4"/>
      <c r="C29" s="9"/>
      <c r="D29" s="10"/>
      <c r="E29" s="11"/>
      <c r="F29" s="8"/>
      <c r="G29" s="22" t="str">
        <f t="shared" si="0"/>
        <v/>
      </c>
      <c r="H29" s="171"/>
      <c r="K29" s="152" t="s">
        <v>49</v>
      </c>
      <c r="L29" s="23">
        <v>225000000</v>
      </c>
    </row>
    <row r="30" spans="1:12" ht="17.25" customHeight="1">
      <c r="A30" s="148">
        <v>16</v>
      </c>
      <c r="B30" s="4"/>
      <c r="C30" s="9"/>
      <c r="D30" s="10"/>
      <c r="E30" s="11"/>
      <c r="F30" s="8"/>
      <c r="G30" s="22" t="str">
        <f t="shared" si="0"/>
        <v/>
      </c>
      <c r="H30" s="171"/>
    </row>
    <row r="31" spans="1:12" ht="17.25" customHeight="1">
      <c r="A31" s="148">
        <v>17</v>
      </c>
      <c r="B31" s="4"/>
      <c r="C31" s="9"/>
      <c r="D31" s="10"/>
      <c r="E31" s="11"/>
      <c r="F31" s="8"/>
      <c r="G31" s="22" t="str">
        <f t="shared" si="0"/>
        <v/>
      </c>
      <c r="H31" s="171"/>
      <c r="K31" s="15" t="s">
        <v>45</v>
      </c>
    </row>
    <row r="32" spans="1:12" ht="17.25" customHeight="1">
      <c r="A32" s="148">
        <v>18</v>
      </c>
      <c r="B32" s="4"/>
      <c r="C32" s="9"/>
      <c r="D32" s="10"/>
      <c r="E32" s="11"/>
      <c r="F32" s="8"/>
      <c r="G32" s="22" t="str">
        <f t="shared" si="0"/>
        <v/>
      </c>
      <c r="H32" s="171"/>
      <c r="K32" s="153" t="s">
        <v>46</v>
      </c>
      <c r="L32" s="154">
        <f>IF(ROUNDDOWN(($G$46-$G$48)*1/2,-3)&gt;$G$45,$G$45,ROUNDDOWN(($G$46-$G$48)*1/2,-3))</f>
        <v>0</v>
      </c>
    </row>
    <row r="33" spans="1:12" ht="17.25" customHeight="1">
      <c r="A33" s="148">
        <v>19</v>
      </c>
      <c r="B33" s="4"/>
      <c r="C33" s="9"/>
      <c r="D33" s="10"/>
      <c r="E33" s="11"/>
      <c r="F33" s="8"/>
      <c r="G33" s="22" t="str">
        <f t="shared" si="0"/>
        <v/>
      </c>
      <c r="H33" s="171"/>
      <c r="K33" s="153" t="s">
        <v>47</v>
      </c>
      <c r="L33" s="154">
        <f>IF(ROUNDDOWN($G$46*1/2,-3)&gt;$G$45,$G$45,ROUNDDOWN($G$46*1/2,-3))</f>
        <v>0</v>
      </c>
    </row>
    <row r="34" spans="1:12" ht="17.25" customHeight="1">
      <c r="A34" s="148">
        <v>20</v>
      </c>
      <c r="B34" s="4"/>
      <c r="C34" s="9"/>
      <c r="D34" s="10"/>
      <c r="E34" s="11"/>
      <c r="F34" s="8"/>
      <c r="G34" s="22" t="str">
        <f t="shared" si="0"/>
        <v/>
      </c>
      <c r="H34" s="171"/>
    </row>
    <row r="35" spans="1:12" ht="17.25" customHeight="1">
      <c r="A35" s="148">
        <v>21</v>
      </c>
      <c r="B35" s="4"/>
      <c r="C35" s="9"/>
      <c r="D35" s="10"/>
      <c r="E35" s="11"/>
      <c r="F35" s="8"/>
      <c r="G35" s="22" t="str">
        <f t="shared" si="0"/>
        <v/>
      </c>
      <c r="H35" s="171"/>
    </row>
    <row r="36" spans="1:12" ht="17.25" customHeight="1">
      <c r="A36" s="148">
        <v>22</v>
      </c>
      <c r="B36" s="4"/>
      <c r="C36" s="9"/>
      <c r="D36" s="10"/>
      <c r="E36" s="11"/>
      <c r="F36" s="8"/>
      <c r="G36" s="22" t="str">
        <f t="shared" si="0"/>
        <v/>
      </c>
      <c r="H36" s="171"/>
    </row>
    <row r="37" spans="1:12" ht="17.25" customHeight="1">
      <c r="A37" s="148">
        <v>23</v>
      </c>
      <c r="B37" s="4"/>
      <c r="C37" s="9"/>
      <c r="D37" s="10"/>
      <c r="E37" s="11"/>
      <c r="F37" s="8"/>
      <c r="G37" s="22" t="str">
        <f t="shared" si="0"/>
        <v/>
      </c>
      <c r="H37" s="171"/>
    </row>
    <row r="38" spans="1:12" ht="17.25" customHeight="1">
      <c r="A38" s="148">
        <v>24</v>
      </c>
      <c r="B38" s="4"/>
      <c r="C38" s="9"/>
      <c r="D38" s="10"/>
      <c r="E38" s="11"/>
      <c r="F38" s="8"/>
      <c r="G38" s="22" t="str">
        <f t="shared" si="0"/>
        <v/>
      </c>
      <c r="H38" s="171"/>
    </row>
    <row r="39" spans="1:12" ht="17.25" customHeight="1">
      <c r="A39" s="148">
        <v>25</v>
      </c>
      <c r="B39" s="4"/>
      <c r="C39" s="9"/>
      <c r="D39" s="10"/>
      <c r="E39" s="11"/>
      <c r="F39" s="8"/>
      <c r="G39" s="22" t="str">
        <f t="shared" si="0"/>
        <v/>
      </c>
      <c r="H39" s="171"/>
    </row>
    <row r="40" spans="1:12" ht="17.25" customHeight="1">
      <c r="A40" s="148">
        <v>26</v>
      </c>
      <c r="B40" s="4"/>
      <c r="C40" s="9"/>
      <c r="D40" s="10"/>
      <c r="E40" s="11"/>
      <c r="F40" s="8"/>
      <c r="G40" s="22" t="str">
        <f t="shared" si="0"/>
        <v/>
      </c>
      <c r="H40" s="171"/>
    </row>
    <row r="41" spans="1:12" ht="17.25" customHeight="1">
      <c r="A41" s="148">
        <v>27</v>
      </c>
      <c r="B41" s="4"/>
      <c r="C41" s="9"/>
      <c r="D41" s="10"/>
      <c r="E41" s="11"/>
      <c r="F41" s="8"/>
      <c r="G41" s="22" t="str">
        <f t="shared" si="0"/>
        <v/>
      </c>
      <c r="H41" s="171"/>
    </row>
    <row r="42" spans="1:12" ht="17.25" customHeight="1">
      <c r="A42" s="148">
        <v>28</v>
      </c>
      <c r="B42" s="4"/>
      <c r="C42" s="9"/>
      <c r="D42" s="10"/>
      <c r="E42" s="11"/>
      <c r="F42" s="8"/>
      <c r="G42" s="22" t="str">
        <f t="shared" si="0"/>
        <v/>
      </c>
      <c r="H42" s="171"/>
    </row>
    <row r="43" spans="1:12" ht="17.25" customHeight="1">
      <c r="A43" s="148">
        <v>29</v>
      </c>
      <c r="B43" s="4"/>
      <c r="C43" s="9"/>
      <c r="D43" s="10"/>
      <c r="E43" s="11"/>
      <c r="F43" s="8"/>
      <c r="G43" s="22" t="str">
        <f t="shared" si="0"/>
        <v/>
      </c>
      <c r="H43" s="171"/>
    </row>
    <row r="44" spans="1:12" ht="17.25" customHeight="1" thickBot="1">
      <c r="A44" s="148">
        <v>30</v>
      </c>
      <c r="B44" s="4"/>
      <c r="C44" s="12"/>
      <c r="D44" s="41"/>
      <c r="E44" s="42"/>
      <c r="F44" s="51"/>
      <c r="G44" s="22" t="str">
        <f t="shared" si="0"/>
        <v/>
      </c>
      <c r="H44" s="171"/>
    </row>
    <row r="45" spans="1:12" ht="17.25" customHeight="1">
      <c r="A45" s="15"/>
      <c r="B45" s="289" t="s">
        <v>145</v>
      </c>
      <c r="C45" s="290"/>
      <c r="D45" s="287"/>
      <c r="E45" s="288"/>
      <c r="F45" s="184" t="s">
        <v>87</v>
      </c>
      <c r="G45" s="46">
        <f>L22</f>
        <v>0</v>
      </c>
      <c r="H45" s="171"/>
    </row>
    <row r="46" spans="1:12" ht="17.25" customHeight="1">
      <c r="A46" s="15"/>
      <c r="B46" s="278" t="s">
        <v>144</v>
      </c>
      <c r="C46" s="279"/>
      <c r="D46" s="280">
        <f>SUMIF(B15:B44,"&lt;&gt;"&amp;"▼助成対象外",G15:G44)</f>
        <v>0</v>
      </c>
      <c r="E46" s="281"/>
      <c r="F46" s="282"/>
      <c r="G46" s="45">
        <f>IF(OR($G$45=0,ISERROR($D$46)),0,IF($D$46&lt;0,0,$D$46))</f>
        <v>0</v>
      </c>
      <c r="H46" s="167"/>
    </row>
    <row r="47" spans="1:12" ht="17.25" customHeight="1">
      <c r="A47" s="15"/>
      <c r="B47" s="278" t="s">
        <v>143</v>
      </c>
      <c r="C47" s="279"/>
      <c r="D47" s="280">
        <f>SUMIF(B15:B44,"▼助成対象外",G15:G44)</f>
        <v>0</v>
      </c>
      <c r="E47" s="281"/>
      <c r="F47" s="282"/>
      <c r="G47" s="45">
        <f>IF(OR(G45=0,ISERROR(D47)),0,IF(D47&lt;0,0,D47))</f>
        <v>0</v>
      </c>
      <c r="H47" s="167"/>
    </row>
    <row r="48" spans="1:12" ht="17.25" customHeight="1" thickBot="1">
      <c r="A48" s="15"/>
      <c r="B48" s="283" t="s">
        <v>38</v>
      </c>
      <c r="C48" s="284"/>
      <c r="D48" s="50" t="s">
        <v>39</v>
      </c>
      <c r="E48" s="285"/>
      <c r="F48" s="286"/>
      <c r="G48" s="13"/>
      <c r="H48" s="171"/>
      <c r="I48" s="109" t="s">
        <v>52</v>
      </c>
    </row>
    <row r="49" spans="1:9" s="16" customFormat="1" ht="31.5" customHeight="1" thickTop="1" thickBot="1">
      <c r="A49" s="15"/>
      <c r="B49" s="250" t="s">
        <v>228</v>
      </c>
      <c r="C49" s="251"/>
      <c r="D49" s="252" t="str">
        <f>IF(E48=K32,#REF!,IF(E48=K33,#REF!,""))</f>
        <v/>
      </c>
      <c r="E49" s="253"/>
      <c r="F49" s="254"/>
      <c r="G49" s="47">
        <f>IF(OR(G45=0,ISERROR(D49)),0,IF(D49&lt;0,0,D49))</f>
        <v>0</v>
      </c>
      <c r="H49" s="167"/>
      <c r="I49" s="17"/>
    </row>
    <row r="50" spans="1:9" s="16" customFormat="1" ht="12"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1" priority="1">
      <formula>OR(AND($E$48="申請無し",$G$48&lt;&gt;0),AND($E$48="申請有り",$G$48&lt;=0))</formula>
    </cfRule>
  </conditionalFormatting>
  <dataValidations count="3">
    <dataValidation imeMode="off" allowBlank="1" showInputMessage="1" showErrorMessage="1" sqref="G48:H48 E22:E44 F45 D15:D45 G15:H44" xr:uid="{105F3ACA-46AE-445F-A344-D6D8048109EB}"/>
    <dataValidation type="list" allowBlank="1" showInputMessage="1" showErrorMessage="1" sqref="B15:B44" xr:uid="{5551A099-A8D1-49C5-8A09-6B4F09FC45AD}">
      <formula1>"設計費,設備費,工事費,諸経費,▼助成対象外"</formula1>
    </dataValidation>
    <dataValidation type="list" allowBlank="1" showInputMessage="1" showErrorMessage="1" sqref="E48:F48" xr:uid="{5BA7F87D-8BF5-4D31-8011-54EB1108C69E}">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061E-A2A5-4358-B19D-053CE767EB01}">
  <sheetPr>
    <pageSetUpPr fitToPage="1"/>
  </sheetPr>
  <dimension ref="A1:L50"/>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5.6328125" style="17" customWidth="1"/>
    <col min="4" max="4" width="12" style="19" customWidth="1"/>
    <col min="5" max="5" width="7.7265625" style="19" customWidth="1"/>
    <col min="6" max="6" width="9.90625" style="19" customWidth="1"/>
    <col min="7" max="7" width="8.90625" style="17" customWidth="1"/>
    <col min="8" max="8" width="2.453125" style="17" customWidth="1"/>
    <col min="9" max="9" width="9.6328125" style="17" customWidth="1"/>
    <col min="10" max="10" width="13.08984375" style="16" customWidth="1"/>
    <col min="11" max="11" width="9.6328125" style="16" customWidth="1"/>
    <col min="12" max="12" width="20.08984375" style="17" customWidth="1"/>
    <col min="13" max="126" width="2.6328125" style="17" customWidth="1"/>
    <col min="127" max="16384" width="9" style="17"/>
  </cols>
  <sheetData>
    <row r="1" spans="1:12" ht="10.5" customHeight="1"/>
    <row r="2" spans="1:12" ht="19.5" customHeight="1">
      <c r="A2" s="15"/>
      <c r="B2" s="14" t="s">
        <v>152</v>
      </c>
      <c r="C2" s="15"/>
      <c r="D2" s="20"/>
      <c r="E2" s="20"/>
      <c r="F2" s="20"/>
      <c r="G2" s="15"/>
      <c r="H2" s="15"/>
    </row>
    <row r="3" spans="1:12" ht="39.75" customHeight="1" thickBot="1">
      <c r="A3" s="15"/>
      <c r="B3" s="263" t="s">
        <v>151</v>
      </c>
      <c r="C3" s="264"/>
      <c r="D3" s="264"/>
      <c r="E3" s="264"/>
      <c r="F3" s="264"/>
      <c r="G3" s="264"/>
      <c r="H3" s="137"/>
      <c r="I3" s="246" t="s">
        <v>213</v>
      </c>
      <c r="J3" s="246"/>
      <c r="K3" s="246"/>
      <c r="L3" s="246"/>
    </row>
    <row r="4" spans="1:12" ht="20.149999999999999" customHeight="1">
      <c r="A4" s="15"/>
      <c r="B4" s="139" t="s">
        <v>48</v>
      </c>
      <c r="C4" s="274"/>
      <c r="D4" s="274"/>
      <c r="E4" s="274"/>
      <c r="F4" s="274"/>
      <c r="G4" s="275"/>
      <c r="H4" s="137"/>
      <c r="I4" s="138"/>
      <c r="J4" s="138"/>
      <c r="K4" s="138"/>
    </row>
    <row r="5" spans="1:12" ht="25" customHeight="1" thickBot="1">
      <c r="A5" s="15"/>
      <c r="B5" s="140" t="s">
        <v>207</v>
      </c>
      <c r="C5" s="257"/>
      <c r="D5" s="257"/>
      <c r="E5" s="257"/>
      <c r="F5" s="257"/>
      <c r="G5" s="276"/>
      <c r="H5" s="137"/>
      <c r="I5" s="138"/>
      <c r="J5" s="138"/>
      <c r="K5" s="138"/>
    </row>
    <row r="6" spans="1:12" ht="9" customHeight="1" thickBot="1">
      <c r="A6" s="15"/>
      <c r="B6" s="136"/>
      <c r="C6" s="137"/>
      <c r="D6" s="137"/>
      <c r="E6" s="137"/>
      <c r="F6" s="137"/>
      <c r="G6" s="137"/>
      <c r="H6" s="137"/>
      <c r="I6" s="138"/>
      <c r="J6" s="138"/>
      <c r="K6" s="138"/>
    </row>
    <row r="7" spans="1:12" ht="19.5" customHeight="1" thickBot="1">
      <c r="A7" s="15"/>
      <c r="B7" s="265" t="s">
        <v>182</v>
      </c>
      <c r="C7" s="266"/>
      <c r="D7" s="267" t="s">
        <v>200</v>
      </c>
      <c r="E7" s="268"/>
      <c r="F7" s="267" t="s">
        <v>209</v>
      </c>
      <c r="G7" s="269"/>
      <c r="H7" s="137"/>
      <c r="I7" s="137"/>
      <c r="J7" s="17"/>
      <c r="K7" s="21"/>
      <c r="L7" s="16"/>
    </row>
    <row r="8" spans="1:12" ht="19.5" customHeight="1" thickTop="1">
      <c r="A8" s="15">
        <v>1</v>
      </c>
      <c r="B8" s="270"/>
      <c r="C8" s="271"/>
      <c r="D8" s="88"/>
      <c r="E8" s="178" t="s">
        <v>194</v>
      </c>
      <c r="F8" s="90"/>
      <c r="G8" s="187" t="s">
        <v>210</v>
      </c>
      <c r="H8" s="137"/>
      <c r="I8" s="137"/>
      <c r="J8" s="17"/>
      <c r="K8" s="21"/>
      <c r="L8" s="16"/>
    </row>
    <row r="9" spans="1:12" ht="19.5" customHeight="1">
      <c r="A9" s="15">
        <v>2</v>
      </c>
      <c r="B9" s="259"/>
      <c r="C9" s="260"/>
      <c r="D9" s="89"/>
      <c r="E9" s="188" t="s">
        <v>194</v>
      </c>
      <c r="F9" s="80"/>
      <c r="G9" s="189" t="str">
        <f>G8</f>
        <v>N㎥/時</v>
      </c>
      <c r="H9" s="137"/>
      <c r="I9" s="137"/>
      <c r="J9" s="17"/>
      <c r="K9" s="21"/>
      <c r="L9" s="16"/>
    </row>
    <row r="10" spans="1:12" ht="19.5" customHeight="1">
      <c r="A10" s="15">
        <v>3</v>
      </c>
      <c r="B10" s="259"/>
      <c r="C10" s="260"/>
      <c r="D10" s="89"/>
      <c r="E10" s="188" t="s">
        <v>194</v>
      </c>
      <c r="F10" s="80"/>
      <c r="G10" s="189" t="str">
        <f>G9</f>
        <v>N㎥/時</v>
      </c>
      <c r="H10" s="137"/>
      <c r="I10" s="137"/>
      <c r="J10" s="17"/>
      <c r="K10" s="21"/>
      <c r="L10" s="16"/>
    </row>
    <row r="11" spans="1:12" ht="19.5" customHeight="1">
      <c r="A11" s="15">
        <v>4</v>
      </c>
      <c r="B11" s="259"/>
      <c r="C11" s="260"/>
      <c r="D11" s="89"/>
      <c r="E11" s="188" t="s">
        <v>194</v>
      </c>
      <c r="F11" s="80"/>
      <c r="G11" s="189" t="str">
        <f>G10</f>
        <v>N㎥/時</v>
      </c>
      <c r="H11" s="137"/>
      <c r="I11" s="137"/>
      <c r="J11" s="17"/>
      <c r="K11" s="21"/>
      <c r="L11" s="16"/>
    </row>
    <row r="12" spans="1:12" ht="19.5" customHeight="1" thickBot="1">
      <c r="A12" s="15">
        <v>5</v>
      </c>
      <c r="B12" s="255"/>
      <c r="C12" s="256"/>
      <c r="D12" s="84"/>
      <c r="E12" s="180" t="s">
        <v>194</v>
      </c>
      <c r="F12" s="82"/>
      <c r="G12" s="143" t="str">
        <f>G11</f>
        <v>N㎥/時</v>
      </c>
      <c r="H12" s="137"/>
      <c r="I12" s="137"/>
      <c r="J12" s="17"/>
      <c r="K12" s="21"/>
      <c r="L12" s="16"/>
    </row>
    <row r="13" spans="1:12" ht="10.5" customHeight="1" thickBot="1">
      <c r="A13" s="15"/>
      <c r="B13" s="136"/>
      <c r="C13" s="137"/>
      <c r="D13" s="137"/>
      <c r="E13" s="137"/>
      <c r="F13" s="196"/>
      <c r="G13" s="137"/>
      <c r="H13" s="137"/>
      <c r="J13" s="21"/>
    </row>
    <row r="14" spans="1:12" ht="19.5" customHeight="1" thickBot="1">
      <c r="A14" s="15"/>
      <c r="B14" s="144" t="s">
        <v>33</v>
      </c>
      <c r="C14" s="145" t="s">
        <v>34</v>
      </c>
      <c r="D14" s="145" t="s">
        <v>35</v>
      </c>
      <c r="E14" s="145" t="s">
        <v>36</v>
      </c>
      <c r="F14" s="146" t="s">
        <v>6</v>
      </c>
      <c r="G14" s="147" t="s">
        <v>37</v>
      </c>
      <c r="H14" s="170"/>
    </row>
    <row r="15" spans="1:12" ht="16.5" customHeight="1" thickTop="1">
      <c r="A15" s="148">
        <v>1</v>
      </c>
      <c r="B15" s="4"/>
      <c r="C15" s="5"/>
      <c r="D15" s="6"/>
      <c r="E15" s="8"/>
      <c r="F15" s="8"/>
      <c r="G15" s="22" t="str">
        <f t="shared" ref="G15:G44" si="0">IF(D15="","",D15*E15)</f>
        <v/>
      </c>
      <c r="H15" s="171"/>
    </row>
    <row r="16" spans="1:12" ht="16.5" customHeight="1">
      <c r="A16" s="148">
        <v>2</v>
      </c>
      <c r="B16" s="4"/>
      <c r="C16" s="9"/>
      <c r="D16" s="10"/>
      <c r="E16" s="11"/>
      <c r="F16" s="8"/>
      <c r="G16" s="22" t="str">
        <f t="shared" si="0"/>
        <v/>
      </c>
      <c r="H16" s="171"/>
    </row>
    <row r="17" spans="1:12" ht="16.5" customHeight="1">
      <c r="A17" s="148">
        <v>3</v>
      </c>
      <c r="B17" s="4"/>
      <c r="C17" s="9"/>
      <c r="D17" s="10"/>
      <c r="E17" s="11"/>
      <c r="F17" s="8"/>
      <c r="G17" s="22" t="str">
        <f t="shared" si="0"/>
        <v/>
      </c>
      <c r="H17" s="171"/>
    </row>
    <row r="18" spans="1:12" ht="16.5" customHeight="1">
      <c r="A18" s="148">
        <v>4</v>
      </c>
      <c r="B18" s="4"/>
      <c r="C18" s="9"/>
      <c r="D18" s="10"/>
      <c r="E18" s="11"/>
      <c r="F18" s="8"/>
      <c r="G18" s="22" t="str">
        <f t="shared" si="0"/>
        <v/>
      </c>
      <c r="H18" s="171"/>
    </row>
    <row r="19" spans="1:12" ht="16.5" customHeight="1">
      <c r="A19" s="148">
        <v>5</v>
      </c>
      <c r="B19" s="4"/>
      <c r="C19" s="9"/>
      <c r="D19" s="10"/>
      <c r="E19" s="11"/>
      <c r="F19" s="8"/>
      <c r="G19" s="22" t="str">
        <f t="shared" si="0"/>
        <v/>
      </c>
      <c r="H19" s="171"/>
    </row>
    <row r="20" spans="1:12" ht="16.5" customHeight="1">
      <c r="A20" s="148">
        <v>6</v>
      </c>
      <c r="B20" s="4"/>
      <c r="C20" s="9"/>
      <c r="D20" s="10"/>
      <c r="E20" s="11"/>
      <c r="F20" s="8"/>
      <c r="G20" s="22" t="str">
        <f t="shared" si="0"/>
        <v/>
      </c>
      <c r="H20" s="171"/>
    </row>
    <row r="21" spans="1:12" ht="16.5" customHeight="1">
      <c r="A21" s="148">
        <v>7</v>
      </c>
      <c r="B21" s="4"/>
      <c r="C21" s="9"/>
      <c r="D21" s="10"/>
      <c r="E21" s="11"/>
      <c r="F21" s="8"/>
      <c r="G21" s="22" t="str">
        <f t="shared" si="0"/>
        <v/>
      </c>
      <c r="H21" s="171"/>
      <c r="K21" s="149" t="s">
        <v>79</v>
      </c>
    </row>
    <row r="22" spans="1:12" ht="16.5" customHeight="1">
      <c r="A22" s="148">
        <v>8</v>
      </c>
      <c r="B22" s="4"/>
      <c r="C22" s="9"/>
      <c r="D22" s="10"/>
      <c r="E22" s="11"/>
      <c r="F22" s="8"/>
      <c r="G22" s="22" t="str">
        <f t="shared" si="0"/>
        <v/>
      </c>
      <c r="H22" s="171"/>
      <c r="J22" s="151" t="s">
        <v>44</v>
      </c>
      <c r="K22" s="159" t="str">
        <f>IF(SUM(G15:G44)=0,"対象外","対象")</f>
        <v>対象外</v>
      </c>
      <c r="L22" s="23">
        <f>IF(K22="対象外",0,L29*L23)</f>
        <v>0</v>
      </c>
    </row>
    <row r="23" spans="1:12" ht="16.5" customHeight="1">
      <c r="A23" s="148">
        <v>9</v>
      </c>
      <c r="B23" s="4"/>
      <c r="C23" s="9"/>
      <c r="D23" s="10"/>
      <c r="E23" s="11"/>
      <c r="F23" s="8"/>
      <c r="G23" s="22" t="str">
        <f t="shared" si="0"/>
        <v/>
      </c>
      <c r="H23" s="171"/>
      <c r="K23" s="153" t="s">
        <v>88</v>
      </c>
      <c r="L23" s="192">
        <f>D45</f>
        <v>0</v>
      </c>
    </row>
    <row r="24" spans="1:12" ht="16.5" customHeight="1">
      <c r="A24" s="148">
        <v>10</v>
      </c>
      <c r="B24" s="4"/>
      <c r="C24" s="9"/>
      <c r="D24" s="10"/>
      <c r="E24" s="11"/>
      <c r="F24" s="8"/>
      <c r="G24" s="22" t="str">
        <f t="shared" si="0"/>
        <v/>
      </c>
      <c r="H24" s="171"/>
    </row>
    <row r="25" spans="1:12" ht="16.5" customHeight="1">
      <c r="A25" s="148">
        <v>11</v>
      </c>
      <c r="B25" s="4"/>
      <c r="C25" s="9"/>
      <c r="D25" s="10"/>
      <c r="E25" s="11"/>
      <c r="F25" s="8"/>
      <c r="G25" s="22" t="str">
        <f t="shared" si="0"/>
        <v/>
      </c>
      <c r="H25" s="171"/>
    </row>
    <row r="26" spans="1:12" ht="16.5" customHeight="1">
      <c r="A26" s="148">
        <v>12</v>
      </c>
      <c r="B26" s="4"/>
      <c r="C26" s="9"/>
      <c r="D26" s="10"/>
      <c r="E26" s="11"/>
      <c r="F26" s="8"/>
      <c r="G26" s="22" t="str">
        <f t="shared" si="0"/>
        <v/>
      </c>
      <c r="H26" s="171"/>
    </row>
    <row r="27" spans="1:12" ht="16.5" customHeight="1">
      <c r="A27" s="148">
        <v>13</v>
      </c>
      <c r="B27" s="4"/>
      <c r="C27" s="9"/>
      <c r="D27" s="10"/>
      <c r="E27" s="11"/>
      <c r="F27" s="8"/>
      <c r="G27" s="22" t="str">
        <f t="shared" si="0"/>
        <v/>
      </c>
      <c r="H27" s="171"/>
    </row>
    <row r="28" spans="1:12" ht="16.5" customHeight="1">
      <c r="A28" s="148">
        <v>14</v>
      </c>
      <c r="B28" s="4"/>
      <c r="C28" s="9"/>
      <c r="D28" s="10"/>
      <c r="E28" s="11"/>
      <c r="F28" s="8"/>
      <c r="G28" s="22" t="str">
        <f t="shared" si="0"/>
        <v/>
      </c>
      <c r="H28" s="171"/>
    </row>
    <row r="29" spans="1:12" ht="16.5" customHeight="1">
      <c r="A29" s="148">
        <v>15</v>
      </c>
      <c r="B29" s="4"/>
      <c r="C29" s="9"/>
      <c r="D29" s="10"/>
      <c r="E29" s="11"/>
      <c r="F29" s="8"/>
      <c r="G29" s="22" t="str">
        <f t="shared" si="0"/>
        <v/>
      </c>
      <c r="H29" s="171"/>
      <c r="K29" s="152" t="s">
        <v>49</v>
      </c>
      <c r="L29" s="23">
        <v>225000000</v>
      </c>
    </row>
    <row r="30" spans="1:12" ht="16.5" customHeight="1">
      <c r="A30" s="148">
        <v>16</v>
      </c>
      <c r="B30" s="4"/>
      <c r="C30" s="9"/>
      <c r="D30" s="10"/>
      <c r="E30" s="11"/>
      <c r="F30" s="8"/>
      <c r="G30" s="22" t="str">
        <f t="shared" si="0"/>
        <v/>
      </c>
      <c r="H30" s="171"/>
    </row>
    <row r="31" spans="1:12" ht="16.5" customHeight="1">
      <c r="A31" s="148">
        <v>17</v>
      </c>
      <c r="B31" s="4"/>
      <c r="C31" s="9"/>
      <c r="D31" s="10"/>
      <c r="E31" s="11"/>
      <c r="F31" s="8"/>
      <c r="G31" s="22" t="str">
        <f t="shared" si="0"/>
        <v/>
      </c>
      <c r="H31" s="171"/>
      <c r="K31" s="15" t="s">
        <v>45</v>
      </c>
      <c r="L31" s="14"/>
    </row>
    <row r="32" spans="1:12" ht="16.5" customHeight="1">
      <c r="A32" s="148">
        <v>18</v>
      </c>
      <c r="B32" s="4"/>
      <c r="C32" s="9"/>
      <c r="D32" s="10"/>
      <c r="E32" s="11"/>
      <c r="F32" s="8"/>
      <c r="G32" s="22" t="str">
        <f t="shared" si="0"/>
        <v/>
      </c>
      <c r="H32" s="171"/>
      <c r="K32" s="153" t="s">
        <v>46</v>
      </c>
      <c r="L32" s="154">
        <f>IF(ROUNDDOWN(($G$46-$G$48)*1/2,-3)&gt;$G$45,$G$45,ROUNDDOWN(($G$46-$G$48)*1/2,-3))</f>
        <v>0</v>
      </c>
    </row>
    <row r="33" spans="1:12" ht="16.5" customHeight="1">
      <c r="A33" s="148">
        <v>19</v>
      </c>
      <c r="B33" s="4"/>
      <c r="C33" s="9"/>
      <c r="D33" s="10"/>
      <c r="E33" s="11"/>
      <c r="F33" s="8"/>
      <c r="G33" s="22" t="str">
        <f t="shared" si="0"/>
        <v/>
      </c>
      <c r="H33" s="171"/>
      <c r="K33" s="153" t="s">
        <v>47</v>
      </c>
      <c r="L33" s="154">
        <f>IF(ROUNDDOWN($G$46*1/2,-3)&gt;$G$45,$G$45,ROUNDDOWN($G$46*1/2,-3))</f>
        <v>0</v>
      </c>
    </row>
    <row r="34" spans="1:12" ht="16.5" customHeight="1">
      <c r="A34" s="148">
        <v>20</v>
      </c>
      <c r="B34" s="4"/>
      <c r="C34" s="9"/>
      <c r="D34" s="10"/>
      <c r="E34" s="11"/>
      <c r="F34" s="8"/>
      <c r="G34" s="22" t="str">
        <f t="shared" si="0"/>
        <v/>
      </c>
      <c r="H34" s="171"/>
    </row>
    <row r="35" spans="1:12" ht="16.5" customHeight="1">
      <c r="A35" s="148">
        <v>21</v>
      </c>
      <c r="B35" s="4"/>
      <c r="C35" s="9"/>
      <c r="D35" s="10"/>
      <c r="E35" s="11"/>
      <c r="F35" s="8"/>
      <c r="G35" s="22" t="str">
        <f t="shared" si="0"/>
        <v/>
      </c>
      <c r="H35" s="171"/>
    </row>
    <row r="36" spans="1:12" ht="16.5" customHeight="1">
      <c r="A36" s="148">
        <v>22</v>
      </c>
      <c r="B36" s="4"/>
      <c r="C36" s="9"/>
      <c r="D36" s="10"/>
      <c r="E36" s="11"/>
      <c r="F36" s="8"/>
      <c r="G36" s="22" t="str">
        <f t="shared" si="0"/>
        <v/>
      </c>
      <c r="H36" s="171"/>
    </row>
    <row r="37" spans="1:12" ht="16.5" customHeight="1">
      <c r="A37" s="148">
        <v>23</v>
      </c>
      <c r="B37" s="4"/>
      <c r="C37" s="9"/>
      <c r="D37" s="10"/>
      <c r="E37" s="11"/>
      <c r="F37" s="8"/>
      <c r="G37" s="22" t="str">
        <f t="shared" si="0"/>
        <v/>
      </c>
      <c r="H37" s="171"/>
    </row>
    <row r="38" spans="1:12" ht="16.5" customHeight="1">
      <c r="A38" s="148">
        <v>24</v>
      </c>
      <c r="B38" s="4"/>
      <c r="C38" s="9"/>
      <c r="D38" s="10"/>
      <c r="E38" s="11"/>
      <c r="F38" s="8"/>
      <c r="G38" s="22" t="str">
        <f t="shared" si="0"/>
        <v/>
      </c>
      <c r="H38" s="171"/>
    </row>
    <row r="39" spans="1:12" ht="16.5" customHeight="1">
      <c r="A39" s="148">
        <v>25</v>
      </c>
      <c r="B39" s="4"/>
      <c r="C39" s="9"/>
      <c r="D39" s="10"/>
      <c r="E39" s="11"/>
      <c r="F39" s="8"/>
      <c r="G39" s="22" t="str">
        <f t="shared" si="0"/>
        <v/>
      </c>
      <c r="H39" s="171"/>
    </row>
    <row r="40" spans="1:12" ht="16.5" customHeight="1">
      <c r="A40" s="148">
        <v>26</v>
      </c>
      <c r="B40" s="4"/>
      <c r="C40" s="9"/>
      <c r="D40" s="10"/>
      <c r="E40" s="11"/>
      <c r="F40" s="8"/>
      <c r="G40" s="22" t="str">
        <f t="shared" si="0"/>
        <v/>
      </c>
      <c r="H40" s="171"/>
    </row>
    <row r="41" spans="1:12" ht="16.5" customHeight="1">
      <c r="A41" s="148">
        <v>27</v>
      </c>
      <c r="B41" s="4"/>
      <c r="C41" s="9"/>
      <c r="D41" s="10"/>
      <c r="E41" s="11"/>
      <c r="F41" s="8"/>
      <c r="G41" s="22" t="str">
        <f t="shared" si="0"/>
        <v/>
      </c>
      <c r="H41" s="171"/>
    </row>
    <row r="42" spans="1:12" ht="16.5" customHeight="1">
      <c r="A42" s="148">
        <v>28</v>
      </c>
      <c r="B42" s="4"/>
      <c r="C42" s="9"/>
      <c r="D42" s="10"/>
      <c r="E42" s="11"/>
      <c r="F42" s="8"/>
      <c r="G42" s="22" t="str">
        <f t="shared" si="0"/>
        <v/>
      </c>
      <c r="H42" s="171"/>
    </row>
    <row r="43" spans="1:12" ht="16.5" customHeight="1">
      <c r="A43" s="148">
        <v>29</v>
      </c>
      <c r="B43" s="4"/>
      <c r="C43" s="9"/>
      <c r="D43" s="10"/>
      <c r="E43" s="11"/>
      <c r="F43" s="8"/>
      <c r="G43" s="22" t="str">
        <f t="shared" si="0"/>
        <v/>
      </c>
      <c r="H43" s="171"/>
    </row>
    <row r="44" spans="1:12" ht="16.5" customHeight="1" thickBot="1">
      <c r="A44" s="148">
        <v>30</v>
      </c>
      <c r="B44" s="4"/>
      <c r="C44" s="12"/>
      <c r="D44" s="41"/>
      <c r="E44" s="42"/>
      <c r="F44" s="51"/>
      <c r="G44" s="22" t="str">
        <f t="shared" si="0"/>
        <v/>
      </c>
      <c r="H44" s="171"/>
    </row>
    <row r="45" spans="1:12" ht="19.5" customHeight="1">
      <c r="A45" s="15"/>
      <c r="B45" s="289" t="s">
        <v>150</v>
      </c>
      <c r="C45" s="290"/>
      <c r="D45" s="287"/>
      <c r="E45" s="288"/>
      <c r="F45" s="184" t="s">
        <v>87</v>
      </c>
      <c r="G45" s="46">
        <f>L22</f>
        <v>0</v>
      </c>
      <c r="H45" s="171"/>
    </row>
    <row r="46" spans="1:12" ht="19.5" customHeight="1">
      <c r="A46" s="15"/>
      <c r="B46" s="278" t="s">
        <v>149</v>
      </c>
      <c r="C46" s="279"/>
      <c r="D46" s="280">
        <f>SUMIF(B15:B44,"&lt;&gt;"&amp;"▼助成対象外",G15:G44)</f>
        <v>0</v>
      </c>
      <c r="E46" s="281"/>
      <c r="F46" s="282"/>
      <c r="G46" s="45">
        <f>IF(OR($G$45=0,ISERROR($D$46)),0,IF($D$46&lt;0,0,$D$46))</f>
        <v>0</v>
      </c>
      <c r="H46" s="167"/>
      <c r="K46" s="17"/>
    </row>
    <row r="47" spans="1:12" ht="19.5" customHeight="1">
      <c r="A47" s="15"/>
      <c r="B47" s="278" t="s">
        <v>148</v>
      </c>
      <c r="C47" s="279"/>
      <c r="D47" s="280">
        <f>SUMIF(B15:B44,"▼助成対象外",G15:G44)</f>
        <v>0</v>
      </c>
      <c r="E47" s="281"/>
      <c r="F47" s="282"/>
      <c r="G47" s="45">
        <f>IF(OR(G45=0,ISERROR(D47)),0,IF(D47&lt;0,0,D47))</f>
        <v>0</v>
      </c>
      <c r="H47" s="167"/>
    </row>
    <row r="48" spans="1:12" ht="19.5" customHeight="1" thickBot="1">
      <c r="A48" s="15"/>
      <c r="B48" s="283" t="s">
        <v>38</v>
      </c>
      <c r="C48" s="284"/>
      <c r="D48" s="50" t="s">
        <v>39</v>
      </c>
      <c r="E48" s="285"/>
      <c r="F48" s="286"/>
      <c r="G48" s="13"/>
      <c r="H48" s="171"/>
      <c r="I48" s="109" t="s">
        <v>52</v>
      </c>
    </row>
    <row r="49" spans="1:9" s="16" customFormat="1" ht="31.5" customHeight="1" thickTop="1" thickBot="1">
      <c r="A49" s="15"/>
      <c r="B49" s="250" t="s">
        <v>229</v>
      </c>
      <c r="C49" s="251"/>
      <c r="D49" s="252" t="str">
        <f>IF(E48=K32,L32,IF(E48=K33,L33,""))</f>
        <v/>
      </c>
      <c r="E49" s="253"/>
      <c r="F49" s="254"/>
      <c r="G49" s="47">
        <f>IF(OR(G45=0,ISERROR(D49)),0,IF(D49&lt;0,0,D49))</f>
        <v>0</v>
      </c>
      <c r="H49" s="167"/>
      <c r="I49" s="17"/>
    </row>
    <row r="50" spans="1:9" s="16" customFormat="1" ht="8.25" customHeight="1">
      <c r="A50" s="15"/>
      <c r="B50" s="277" t="s">
        <v>40</v>
      </c>
      <c r="C50" s="277"/>
      <c r="D50" s="277"/>
      <c r="E50" s="277"/>
      <c r="F50" s="277"/>
      <c r="G50" s="277"/>
      <c r="H50" s="175"/>
      <c r="I50" s="158"/>
    </row>
  </sheetData>
  <sheetProtection sheet="1" formatCells="0" formatColumns="0" formatRows="0" selectLockedCells="1"/>
  <mergeCells count="23">
    <mergeCell ref="B3:G3"/>
    <mergeCell ref="I3:L3"/>
    <mergeCell ref="C4:G4"/>
    <mergeCell ref="C5:G5"/>
    <mergeCell ref="B7:C7"/>
    <mergeCell ref="D7:E7"/>
    <mergeCell ref="F7:G7"/>
    <mergeCell ref="B8:C8"/>
    <mergeCell ref="B9:C9"/>
    <mergeCell ref="B10:C10"/>
    <mergeCell ref="B11:C11"/>
    <mergeCell ref="B12:C12"/>
    <mergeCell ref="B45:C45"/>
    <mergeCell ref="B49:C49"/>
    <mergeCell ref="D49:F49"/>
    <mergeCell ref="B50:G50"/>
    <mergeCell ref="D45:E45"/>
    <mergeCell ref="B46:C46"/>
    <mergeCell ref="D46:F46"/>
    <mergeCell ref="B47:C47"/>
    <mergeCell ref="D47:F47"/>
    <mergeCell ref="B48:C48"/>
    <mergeCell ref="E48:F48"/>
  </mergeCells>
  <phoneticPr fontId="3"/>
  <conditionalFormatting sqref="G48:H48">
    <cfRule type="expression" dxfId="0" priority="1">
      <formula>OR(AND($E$48="申請無し",$G$48&lt;&gt;0),AND($E$48="申請有り",$G$48&lt;=0))</formula>
    </cfRule>
  </conditionalFormatting>
  <dataValidations count="3">
    <dataValidation imeMode="off" allowBlank="1" showInputMessage="1" showErrorMessage="1" sqref="G48:H48 E22:E44 F45 D15:D45 G15:H44" xr:uid="{8F832E23-2081-4C8E-AAAD-410C0FF2A24E}"/>
    <dataValidation type="list" allowBlank="1" showInputMessage="1" showErrorMessage="1" sqref="B15:B44" xr:uid="{6BEC3583-9C2C-4F3B-8FE7-E843501B455B}">
      <formula1>"設計費,設備費,工事費,諸経費,▼助成対象外"</formula1>
    </dataValidation>
    <dataValidation type="list" allowBlank="1" showInputMessage="1" showErrorMessage="1" sqref="E48:F48" xr:uid="{904A5E4F-38BA-4450-B29D-DDC3BBC18C58}">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392A-A7AD-41C7-9377-3C5D07805486}">
  <sheetPr>
    <pageSetUpPr fitToPage="1"/>
  </sheetPr>
  <dimension ref="C2:BB337"/>
  <sheetViews>
    <sheetView showGridLines="0" tabSelected="1" view="pageBreakPreview" zoomScaleNormal="90" zoomScaleSheetLayoutView="100" workbookViewId="0">
      <selection activeCell="H8" sqref="H8:S8"/>
    </sheetView>
  </sheetViews>
  <sheetFormatPr defaultColWidth="9" defaultRowHeight="14"/>
  <cols>
    <col min="1" max="1" width="2.6328125" style="97" customWidth="1"/>
    <col min="2" max="2" width="1.6328125" style="97" customWidth="1"/>
    <col min="3" max="3" width="2.6328125" style="97" customWidth="1"/>
    <col min="4" max="4" width="19.6328125" style="97" customWidth="1"/>
    <col min="5" max="5" width="14.6328125" style="97" customWidth="1"/>
    <col min="6" max="6" width="3.08984375" style="97" customWidth="1"/>
    <col min="7" max="7" width="4.6328125" style="97" customWidth="1"/>
    <col min="8" max="8" width="8.6328125" style="97" customWidth="1"/>
    <col min="9" max="10" width="2.6328125" style="97" customWidth="1"/>
    <col min="11" max="12" width="3.08984375" style="97" customWidth="1"/>
    <col min="13" max="18" width="2.6328125" style="97" customWidth="1"/>
    <col min="19" max="20" width="3.08984375" style="97" customWidth="1"/>
    <col min="21" max="21" width="2.6328125" style="97" customWidth="1"/>
    <col min="22" max="22" width="1.6328125" style="98" customWidth="1"/>
    <col min="23" max="23" width="4.6328125" style="98" customWidth="1"/>
    <col min="24" max="44" width="11.08984375" style="98" customWidth="1"/>
    <col min="45" max="54" width="2.6328125" style="98" customWidth="1"/>
    <col min="55" max="108" width="2.6328125" style="97" customWidth="1"/>
    <col min="109" max="16384" width="9" style="97"/>
  </cols>
  <sheetData>
    <row r="2" spans="3:52" ht="24" customHeight="1">
      <c r="C2" s="97" t="s">
        <v>94</v>
      </c>
      <c r="W2" s="99"/>
    </row>
    <row r="3" spans="3:52" ht="9" customHeight="1">
      <c r="C3" s="100"/>
      <c r="D3" s="101"/>
      <c r="E3" s="101"/>
      <c r="F3" s="101"/>
      <c r="G3" s="101"/>
      <c r="H3" s="101"/>
      <c r="I3" s="101"/>
      <c r="J3" s="101"/>
      <c r="K3" s="101"/>
      <c r="L3" s="101"/>
      <c r="M3" s="101"/>
      <c r="N3" s="101"/>
      <c r="O3" s="101"/>
      <c r="P3" s="101"/>
      <c r="Q3" s="101"/>
      <c r="R3" s="101"/>
      <c r="S3" s="101"/>
      <c r="T3" s="101"/>
      <c r="U3" s="102"/>
    </row>
    <row r="4" spans="3:52" ht="21" customHeight="1">
      <c r="C4" s="103"/>
      <c r="K4" s="199"/>
      <c r="L4" s="199"/>
      <c r="M4" s="199"/>
      <c r="N4" s="97" t="s">
        <v>2</v>
      </c>
      <c r="O4" s="200"/>
      <c r="P4" s="200"/>
      <c r="Q4" s="97" t="s">
        <v>1</v>
      </c>
      <c r="R4" s="200"/>
      <c r="S4" s="200"/>
      <c r="T4" s="97" t="s">
        <v>0</v>
      </c>
      <c r="U4" s="104"/>
      <c r="V4" s="105"/>
      <c r="W4" s="105"/>
      <c r="X4" s="105"/>
      <c r="Y4" s="105"/>
      <c r="Z4" s="105"/>
      <c r="AA4" s="105"/>
      <c r="AB4" s="97"/>
      <c r="AC4" s="97"/>
      <c r="AD4" s="97"/>
      <c r="AX4" s="106"/>
      <c r="AY4" s="106"/>
      <c r="AZ4" s="106"/>
    </row>
    <row r="5" spans="3:52" ht="21" customHeight="1">
      <c r="C5" s="103"/>
      <c r="D5" s="97" t="s">
        <v>5</v>
      </c>
      <c r="U5" s="104"/>
      <c r="V5" s="105"/>
      <c r="W5" s="105"/>
      <c r="X5" s="105"/>
      <c r="Y5" s="106"/>
      <c r="Z5" s="106"/>
      <c r="AA5" s="106"/>
      <c r="AB5" s="97"/>
      <c r="AC5" s="97"/>
      <c r="AD5" s="97"/>
      <c r="AX5" s="106"/>
      <c r="AY5" s="106"/>
    </row>
    <row r="6" spans="3:52" ht="21" customHeight="1">
      <c r="C6" s="103"/>
      <c r="D6" s="201" t="s">
        <v>24</v>
      </c>
      <c r="E6" s="201"/>
      <c r="F6" s="107" t="s">
        <v>8</v>
      </c>
      <c r="U6" s="104"/>
      <c r="V6" s="106"/>
      <c r="W6" s="106"/>
      <c r="X6" s="106"/>
      <c r="Y6" s="106"/>
      <c r="Z6" s="106"/>
      <c r="AA6" s="106"/>
      <c r="AB6" s="97"/>
      <c r="AC6" s="97"/>
      <c r="AD6" s="97"/>
      <c r="AX6" s="106"/>
      <c r="AY6" s="106"/>
      <c r="AZ6" s="106"/>
    </row>
    <row r="7" spans="3:52" ht="21" customHeight="1">
      <c r="C7" s="103"/>
      <c r="U7" s="104"/>
      <c r="V7" s="106"/>
      <c r="W7" s="106"/>
      <c r="X7" s="106"/>
      <c r="Y7" s="106"/>
      <c r="Z7" s="106"/>
      <c r="AA7" s="106"/>
      <c r="AB7" s="97"/>
      <c r="AC7" s="97"/>
      <c r="AD7" s="97"/>
      <c r="AX7" s="106"/>
      <c r="AY7" s="106"/>
      <c r="AZ7" s="106"/>
    </row>
    <row r="8" spans="3:52" ht="21" customHeight="1">
      <c r="C8" s="103"/>
      <c r="D8" s="207"/>
      <c r="E8" s="207"/>
      <c r="F8" s="207"/>
      <c r="G8" s="97" t="s">
        <v>3</v>
      </c>
      <c r="H8" s="202"/>
      <c r="I8" s="202"/>
      <c r="J8" s="202"/>
      <c r="K8" s="202"/>
      <c r="L8" s="202"/>
      <c r="M8" s="202"/>
      <c r="N8" s="202"/>
      <c r="O8" s="202"/>
      <c r="P8" s="202"/>
      <c r="Q8" s="202"/>
      <c r="R8" s="202"/>
      <c r="S8" s="202"/>
      <c r="U8" s="104"/>
      <c r="V8" s="106"/>
      <c r="W8" s="108" t="s">
        <v>95</v>
      </c>
      <c r="X8" s="106"/>
      <c r="Y8" s="106"/>
      <c r="Z8" s="106"/>
      <c r="AA8" s="106"/>
      <c r="AB8" s="97"/>
      <c r="AC8" s="97"/>
      <c r="AD8" s="97"/>
      <c r="AX8" s="106"/>
      <c r="AY8" s="106"/>
      <c r="AZ8" s="106"/>
    </row>
    <row r="9" spans="3:52" ht="21" customHeight="1">
      <c r="C9" s="103"/>
      <c r="D9" s="208"/>
      <c r="E9" s="208"/>
      <c r="F9" s="208"/>
      <c r="H9" s="203"/>
      <c r="I9" s="203"/>
      <c r="J9" s="203"/>
      <c r="K9" s="203"/>
      <c r="L9" s="203"/>
      <c r="M9" s="203"/>
      <c r="N9" s="203"/>
      <c r="O9" s="203"/>
      <c r="P9" s="203"/>
      <c r="Q9" s="203"/>
      <c r="R9" s="203"/>
      <c r="S9" s="203"/>
      <c r="U9" s="104"/>
      <c r="V9" s="106"/>
      <c r="W9" s="109"/>
      <c r="X9" s="106"/>
      <c r="Y9" s="106"/>
      <c r="Z9" s="106"/>
      <c r="AA9" s="106"/>
      <c r="AB9" s="97"/>
      <c r="AC9" s="97"/>
      <c r="AD9" s="97"/>
      <c r="AX9" s="106"/>
      <c r="AY9" s="106"/>
      <c r="AZ9" s="106"/>
    </row>
    <row r="10" spans="3:52" ht="21" customHeight="1">
      <c r="C10" s="103"/>
      <c r="D10" s="208"/>
      <c r="E10" s="208"/>
      <c r="F10" s="208"/>
      <c r="G10" s="97" t="s">
        <v>4</v>
      </c>
      <c r="H10" s="203"/>
      <c r="I10" s="203"/>
      <c r="J10" s="203"/>
      <c r="K10" s="203"/>
      <c r="L10" s="203"/>
      <c r="M10" s="203"/>
      <c r="N10" s="203"/>
      <c r="O10" s="203"/>
      <c r="P10" s="203"/>
      <c r="Q10" s="203"/>
      <c r="R10" s="203"/>
      <c r="S10" s="203"/>
      <c r="U10" s="104"/>
      <c r="V10" s="106"/>
      <c r="W10" s="110" t="s">
        <v>53</v>
      </c>
      <c r="X10" s="106"/>
      <c r="Y10" s="106"/>
      <c r="Z10" s="106"/>
      <c r="AA10" s="106"/>
      <c r="AB10" s="97"/>
      <c r="AC10" s="97"/>
      <c r="AD10" s="97"/>
      <c r="AX10" s="106"/>
      <c r="AY10" s="106"/>
      <c r="AZ10" s="106"/>
    </row>
    <row r="11" spans="3:52" ht="21" customHeight="1">
      <c r="C11" s="103"/>
      <c r="D11" s="208"/>
      <c r="E11" s="208"/>
      <c r="F11" s="208"/>
      <c r="H11" s="203"/>
      <c r="I11" s="203"/>
      <c r="J11" s="203"/>
      <c r="K11" s="203"/>
      <c r="L11" s="203"/>
      <c r="M11" s="203"/>
      <c r="N11" s="203"/>
      <c r="O11" s="203"/>
      <c r="P11" s="203"/>
      <c r="Q11" s="203"/>
      <c r="R11" s="203"/>
      <c r="S11" s="203"/>
      <c r="U11" s="104"/>
      <c r="V11" s="106"/>
      <c r="W11" s="110" t="s">
        <v>54</v>
      </c>
      <c r="X11" s="106"/>
      <c r="Y11" s="106"/>
      <c r="Z11" s="106"/>
      <c r="AA11" s="106"/>
      <c r="AB11" s="97"/>
      <c r="AC11" s="97"/>
      <c r="AD11" s="97"/>
      <c r="AX11" s="106"/>
      <c r="AY11" s="106"/>
      <c r="AZ11" s="106"/>
    </row>
    <row r="12" spans="3:52" ht="14.15" customHeight="1">
      <c r="C12" s="103"/>
      <c r="U12" s="104"/>
      <c r="W12" s="106"/>
      <c r="X12" s="106"/>
      <c r="Y12" s="106"/>
      <c r="Z12" s="106"/>
      <c r="AA12" s="106"/>
      <c r="AB12" s="97"/>
      <c r="AC12" s="97"/>
      <c r="AD12" s="97"/>
      <c r="AX12" s="106"/>
      <c r="AY12" s="106"/>
      <c r="AZ12" s="106"/>
    </row>
    <row r="13" spans="3:52" ht="33" customHeight="1">
      <c r="C13" s="103"/>
      <c r="D13" s="204" t="s">
        <v>55</v>
      </c>
      <c r="E13" s="204"/>
      <c r="F13" s="204"/>
      <c r="G13" s="204"/>
      <c r="H13" s="204"/>
      <c r="I13" s="204"/>
      <c r="J13" s="204"/>
      <c r="K13" s="204"/>
      <c r="L13" s="204"/>
      <c r="M13" s="204"/>
      <c r="N13" s="204"/>
      <c r="O13" s="204"/>
      <c r="P13" s="204"/>
      <c r="Q13" s="204"/>
      <c r="R13" s="204"/>
      <c r="S13" s="204"/>
      <c r="T13" s="204"/>
      <c r="U13" s="104"/>
      <c r="W13" s="106"/>
      <c r="X13" s="106"/>
      <c r="Y13" s="106"/>
      <c r="Z13" s="106"/>
      <c r="AA13" s="106"/>
      <c r="AB13" s="97"/>
      <c r="AC13" s="97"/>
      <c r="AD13" s="97"/>
      <c r="AX13" s="106"/>
      <c r="AY13" s="106"/>
      <c r="AZ13" s="106"/>
    </row>
    <row r="14" spans="3:52" ht="78" customHeight="1">
      <c r="C14" s="103"/>
      <c r="D14" s="205" t="s">
        <v>231</v>
      </c>
      <c r="E14" s="206"/>
      <c r="F14" s="206"/>
      <c r="G14" s="206"/>
      <c r="H14" s="206"/>
      <c r="I14" s="206"/>
      <c r="J14" s="206"/>
      <c r="K14" s="206"/>
      <c r="L14" s="206"/>
      <c r="M14" s="206"/>
      <c r="N14" s="206"/>
      <c r="O14" s="206"/>
      <c r="P14" s="206"/>
      <c r="Q14" s="206"/>
      <c r="R14" s="206"/>
      <c r="S14" s="206"/>
      <c r="T14" s="206"/>
      <c r="U14" s="104"/>
      <c r="W14" s="106"/>
      <c r="X14" s="106"/>
      <c r="Y14" s="106"/>
      <c r="Z14" s="106"/>
      <c r="AA14" s="106"/>
      <c r="AB14" s="97"/>
      <c r="AC14" s="97"/>
      <c r="AD14" s="97"/>
      <c r="AX14" s="106"/>
      <c r="AY14" s="106"/>
      <c r="AZ14" s="106"/>
    </row>
    <row r="15" spans="3:52" ht="27" customHeight="1">
      <c r="C15" s="103"/>
      <c r="D15" s="111" t="s">
        <v>9</v>
      </c>
      <c r="E15" s="197"/>
      <c r="F15" s="197"/>
      <c r="G15" s="197"/>
      <c r="H15" s="197"/>
      <c r="I15" s="197"/>
      <c r="J15" s="197"/>
      <c r="K15" s="197"/>
      <c r="L15" s="197"/>
      <c r="M15" s="197"/>
      <c r="N15" s="197"/>
      <c r="O15" s="197"/>
      <c r="P15" s="197"/>
      <c r="Q15" s="197"/>
      <c r="R15" s="197"/>
      <c r="S15" s="197"/>
      <c r="T15" s="198"/>
      <c r="U15" s="104"/>
      <c r="W15" s="106"/>
      <c r="X15" s="106"/>
      <c r="Y15" s="106"/>
      <c r="Z15" s="106"/>
      <c r="AA15" s="106"/>
      <c r="AB15" s="97"/>
      <c r="AC15" s="97"/>
      <c r="AD15" s="97"/>
      <c r="AX15" s="106"/>
      <c r="AY15" s="106"/>
      <c r="AZ15" s="106"/>
    </row>
    <row r="16" spans="3:52" s="98" customFormat="1" ht="27" customHeight="1">
      <c r="C16" s="103"/>
      <c r="D16" s="111" t="s">
        <v>22</v>
      </c>
      <c r="E16" s="197"/>
      <c r="F16" s="197"/>
      <c r="G16" s="197"/>
      <c r="H16" s="197"/>
      <c r="I16" s="197"/>
      <c r="J16" s="197"/>
      <c r="K16" s="197"/>
      <c r="L16" s="197"/>
      <c r="M16" s="197"/>
      <c r="N16" s="197"/>
      <c r="O16" s="197"/>
      <c r="P16" s="197"/>
      <c r="Q16" s="197"/>
      <c r="R16" s="197"/>
      <c r="S16" s="197"/>
      <c r="T16" s="198"/>
      <c r="U16" s="104"/>
      <c r="V16" s="106"/>
      <c r="W16" s="106"/>
      <c r="X16" s="106"/>
      <c r="Y16" s="106"/>
      <c r="Z16" s="106"/>
      <c r="AA16" s="106"/>
      <c r="AB16" s="97"/>
      <c r="AC16" s="97"/>
      <c r="AD16" s="97"/>
      <c r="AX16" s="106"/>
      <c r="AY16" s="106"/>
      <c r="AZ16" s="106"/>
    </row>
    <row r="17" spans="3:52" s="98" customFormat="1" ht="24" customHeight="1">
      <c r="C17" s="103"/>
      <c r="D17" s="111" t="s">
        <v>23</v>
      </c>
      <c r="E17" s="209"/>
      <c r="F17" s="210"/>
      <c r="G17" s="210"/>
      <c r="H17" s="210"/>
      <c r="I17" s="210"/>
      <c r="J17" s="210"/>
      <c r="K17" s="210"/>
      <c r="L17" s="211" t="s">
        <v>11</v>
      </c>
      <c r="M17" s="211"/>
      <c r="N17" s="211"/>
      <c r="O17" s="211"/>
      <c r="P17" s="211"/>
      <c r="Q17" s="211"/>
      <c r="R17" s="211"/>
      <c r="S17" s="211"/>
      <c r="T17" s="212"/>
      <c r="U17" s="104"/>
      <c r="V17" s="106"/>
      <c r="W17" s="106"/>
      <c r="X17" s="106"/>
      <c r="Y17" s="106"/>
      <c r="Z17" s="106"/>
      <c r="AA17" s="106"/>
      <c r="AB17" s="97"/>
      <c r="AC17" s="97"/>
      <c r="AD17" s="97"/>
      <c r="AX17" s="106"/>
      <c r="AY17" s="106"/>
      <c r="AZ17" s="106"/>
    </row>
    <row r="18" spans="3:52" ht="27" customHeight="1">
      <c r="C18" s="103"/>
      <c r="D18" s="213" t="s">
        <v>56</v>
      </c>
      <c r="E18" s="215" t="s">
        <v>57</v>
      </c>
      <c r="F18" s="216"/>
      <c r="G18" s="217"/>
      <c r="H18" s="217"/>
      <c r="I18" s="217"/>
      <c r="J18" s="217"/>
      <c r="K18" s="217"/>
      <c r="L18" s="217"/>
      <c r="M18" s="217"/>
      <c r="N18" s="217"/>
      <c r="O18" s="217"/>
      <c r="P18" s="217"/>
      <c r="Q18" s="217"/>
      <c r="R18" s="217"/>
      <c r="S18" s="217"/>
      <c r="T18" s="218"/>
      <c r="U18" s="104"/>
      <c r="V18" s="106"/>
      <c r="W18" s="106"/>
      <c r="X18" s="106"/>
      <c r="Y18" s="106"/>
      <c r="Z18" s="106"/>
      <c r="AA18" s="106"/>
      <c r="AB18" s="97"/>
      <c r="AC18" s="97"/>
      <c r="AD18" s="97"/>
      <c r="AX18" s="106"/>
      <c r="AY18" s="106"/>
      <c r="AZ18" s="106"/>
    </row>
    <row r="19" spans="3:52" ht="27" customHeight="1">
      <c r="C19" s="103"/>
      <c r="D19" s="214"/>
      <c r="E19" s="215" t="s">
        <v>58</v>
      </c>
      <c r="F19" s="216"/>
      <c r="G19" s="217"/>
      <c r="H19" s="217"/>
      <c r="I19" s="217"/>
      <c r="J19" s="217"/>
      <c r="K19" s="217"/>
      <c r="L19" s="217"/>
      <c r="M19" s="217"/>
      <c r="N19" s="217"/>
      <c r="O19" s="217"/>
      <c r="P19" s="217"/>
      <c r="Q19" s="217"/>
      <c r="R19" s="217"/>
      <c r="S19" s="217"/>
      <c r="T19" s="218"/>
      <c r="U19" s="104"/>
      <c r="V19" s="106"/>
      <c r="W19" s="106"/>
      <c r="X19" s="106"/>
      <c r="Y19" s="106"/>
      <c r="Z19" s="106"/>
      <c r="AA19" s="106"/>
      <c r="AB19" s="97"/>
      <c r="AC19" s="97"/>
      <c r="AD19" s="97"/>
      <c r="AX19" s="106"/>
      <c r="AY19" s="106"/>
      <c r="AZ19" s="106"/>
    </row>
    <row r="20" spans="3:52" ht="24" customHeight="1">
      <c r="C20" s="103"/>
      <c r="D20" s="219" t="s">
        <v>74</v>
      </c>
      <c r="E20" s="221" t="s">
        <v>10</v>
      </c>
      <c r="F20" s="222"/>
      <c r="G20" s="222"/>
      <c r="H20" s="222"/>
      <c r="I20" s="222"/>
      <c r="J20" s="222"/>
      <c r="K20" s="222"/>
      <c r="L20" s="223">
        <f>'９号別紙（集計）'!F20+'９号別紙（集計）'!G20</f>
        <v>0</v>
      </c>
      <c r="M20" s="223"/>
      <c r="N20" s="223"/>
      <c r="O20" s="223"/>
      <c r="P20" s="223"/>
      <c r="Q20" s="223"/>
      <c r="R20" s="223"/>
      <c r="S20" s="223"/>
      <c r="T20" s="112" t="s">
        <v>11</v>
      </c>
      <c r="U20" s="104"/>
      <c r="W20" s="113"/>
      <c r="X20" s="114"/>
      <c r="Z20" s="106"/>
      <c r="AA20" s="106"/>
      <c r="AB20" s="97"/>
      <c r="AC20" s="97"/>
      <c r="AD20" s="97"/>
      <c r="AX20" s="106"/>
      <c r="AY20" s="106"/>
      <c r="AZ20" s="106"/>
    </row>
    <row r="21" spans="3:52" ht="24" customHeight="1">
      <c r="C21" s="103"/>
      <c r="D21" s="220"/>
      <c r="E21" s="224" t="s">
        <v>12</v>
      </c>
      <c r="F21" s="225"/>
      <c r="G21" s="225"/>
      <c r="H21" s="225"/>
      <c r="I21" s="225"/>
      <c r="J21" s="225"/>
      <c r="K21" s="225"/>
      <c r="L21" s="226">
        <f>'９号別紙（集計）'!F20</f>
        <v>0</v>
      </c>
      <c r="M21" s="226"/>
      <c r="N21" s="226"/>
      <c r="O21" s="226"/>
      <c r="P21" s="226"/>
      <c r="Q21" s="226"/>
      <c r="R21" s="226"/>
      <c r="S21" s="226"/>
      <c r="T21" s="115" t="s">
        <v>11</v>
      </c>
      <c r="U21" s="104"/>
      <c r="W21" s="116"/>
      <c r="X21" s="117" t="s">
        <v>96</v>
      </c>
      <c r="Z21" s="106"/>
      <c r="AA21" s="106"/>
      <c r="AB21" s="97"/>
      <c r="AC21" s="97"/>
      <c r="AD21" s="97"/>
      <c r="AX21" s="106"/>
      <c r="AY21" s="106"/>
      <c r="AZ21" s="106"/>
    </row>
    <row r="22" spans="3:52" ht="24" customHeight="1">
      <c r="C22" s="103"/>
      <c r="D22" s="220"/>
      <c r="E22" s="227" t="s">
        <v>13</v>
      </c>
      <c r="F22" s="228"/>
      <c r="G22" s="228"/>
      <c r="H22" s="228"/>
      <c r="I22" s="228"/>
      <c r="J22" s="228"/>
      <c r="K22" s="228"/>
      <c r="L22" s="229">
        <f>'９号別紙（集計）'!I20</f>
        <v>0</v>
      </c>
      <c r="M22" s="229"/>
      <c r="N22" s="229"/>
      <c r="O22" s="229"/>
      <c r="P22" s="229"/>
      <c r="Q22" s="229"/>
      <c r="R22" s="229"/>
      <c r="S22" s="229"/>
      <c r="T22" s="118" t="s">
        <v>11</v>
      </c>
      <c r="U22" s="104"/>
      <c r="W22" s="119"/>
      <c r="X22" s="109"/>
      <c r="Z22" s="106"/>
      <c r="AA22" s="106"/>
      <c r="AB22" s="97"/>
      <c r="AC22" s="97"/>
      <c r="AD22" s="97"/>
      <c r="AX22" s="106"/>
      <c r="AY22" s="106"/>
      <c r="AZ22" s="106"/>
    </row>
    <row r="23" spans="3:52" ht="20.149999999999999" customHeight="1">
      <c r="C23" s="103"/>
      <c r="D23" s="236" t="s">
        <v>59</v>
      </c>
      <c r="E23" s="237"/>
      <c r="F23" s="237"/>
      <c r="G23" s="237"/>
      <c r="H23" s="237"/>
      <c r="I23" s="237"/>
      <c r="J23" s="237"/>
      <c r="K23" s="237"/>
      <c r="L23" s="237"/>
      <c r="M23" s="237"/>
      <c r="N23" s="237"/>
      <c r="O23" s="237"/>
      <c r="P23" s="237"/>
      <c r="Q23" s="237"/>
      <c r="R23" s="237"/>
      <c r="S23" s="237"/>
      <c r="T23" s="237"/>
      <c r="U23" s="104"/>
      <c r="W23" s="109" t="s">
        <v>25</v>
      </c>
      <c r="X23" s="97"/>
    </row>
    <row r="24" spans="3:52" ht="20.149999999999999" customHeight="1">
      <c r="C24" s="103"/>
      <c r="D24" s="236"/>
      <c r="E24" s="237"/>
      <c r="F24" s="237"/>
      <c r="G24" s="237"/>
      <c r="H24" s="237"/>
      <c r="I24" s="237"/>
      <c r="J24" s="237"/>
      <c r="K24" s="237"/>
      <c r="L24" s="237"/>
      <c r="M24" s="237"/>
      <c r="N24" s="237"/>
      <c r="O24" s="237"/>
      <c r="P24" s="237"/>
      <c r="Q24" s="237"/>
      <c r="R24" s="237"/>
      <c r="S24" s="237"/>
      <c r="T24" s="237"/>
      <c r="U24" s="104"/>
      <c r="W24" s="109"/>
      <c r="Y24" s="109"/>
      <c r="Z24" s="109"/>
      <c r="AA24" s="109"/>
      <c r="AB24" s="109"/>
      <c r="AC24" s="109"/>
      <c r="AD24" s="109"/>
      <c r="AE24" s="109"/>
      <c r="AF24" s="109"/>
      <c r="AG24" s="109"/>
      <c r="AH24" s="109"/>
      <c r="AI24" s="109"/>
      <c r="AJ24" s="109"/>
      <c r="AK24" s="109"/>
      <c r="AL24" s="109"/>
      <c r="AM24" s="109"/>
    </row>
    <row r="25" spans="3:52" ht="20.149999999999999" customHeight="1">
      <c r="C25" s="103"/>
      <c r="D25" s="236"/>
      <c r="E25" s="237"/>
      <c r="F25" s="237"/>
      <c r="G25" s="237"/>
      <c r="H25" s="237"/>
      <c r="I25" s="237"/>
      <c r="J25" s="237"/>
      <c r="K25" s="237"/>
      <c r="L25" s="237"/>
      <c r="M25" s="237"/>
      <c r="N25" s="237"/>
      <c r="O25" s="237"/>
      <c r="P25" s="237"/>
      <c r="Q25" s="237"/>
      <c r="R25" s="237"/>
      <c r="S25" s="237"/>
      <c r="T25" s="237"/>
      <c r="U25" s="104"/>
      <c r="W25" s="109"/>
      <c r="X25" s="109"/>
      <c r="Y25" s="109"/>
      <c r="Z25" s="109"/>
      <c r="AA25" s="109"/>
      <c r="AB25" s="109"/>
      <c r="AC25" s="109"/>
      <c r="AD25" s="109"/>
      <c r="AE25" s="109"/>
      <c r="AF25" s="109"/>
      <c r="AG25" s="109"/>
      <c r="AH25" s="109"/>
      <c r="AI25" s="109"/>
      <c r="AJ25" s="109"/>
      <c r="AK25" s="109"/>
      <c r="AL25" s="109"/>
      <c r="AM25" s="109"/>
    </row>
    <row r="26" spans="3:52" ht="20.149999999999999" customHeight="1">
      <c r="C26" s="103"/>
      <c r="D26" s="236"/>
      <c r="E26" s="237"/>
      <c r="F26" s="237"/>
      <c r="G26" s="237"/>
      <c r="H26" s="237"/>
      <c r="I26" s="237"/>
      <c r="J26" s="237"/>
      <c r="K26" s="237"/>
      <c r="L26" s="237"/>
      <c r="M26" s="237"/>
      <c r="N26" s="237"/>
      <c r="O26" s="237"/>
      <c r="P26" s="237"/>
      <c r="Q26" s="237"/>
      <c r="R26" s="237"/>
      <c r="S26" s="237"/>
      <c r="T26" s="237"/>
      <c r="U26" s="104"/>
      <c r="W26" s="109"/>
      <c r="X26" s="109"/>
      <c r="Y26" s="109"/>
      <c r="Z26" s="109"/>
      <c r="AA26" s="109"/>
      <c r="AB26" s="109"/>
      <c r="AC26" s="109"/>
      <c r="AD26" s="109"/>
      <c r="AE26" s="109"/>
      <c r="AF26" s="109"/>
      <c r="AG26" s="109"/>
      <c r="AH26" s="109"/>
      <c r="AI26" s="109"/>
      <c r="AJ26" s="109"/>
      <c r="AK26" s="109"/>
      <c r="AL26" s="109"/>
      <c r="AM26" s="109"/>
    </row>
    <row r="27" spans="3:52" s="124" customFormat="1" ht="24" customHeight="1">
      <c r="C27" s="120"/>
      <c r="D27" s="238" t="s">
        <v>60</v>
      </c>
      <c r="E27" s="121" t="s">
        <v>14</v>
      </c>
      <c r="F27" s="122"/>
      <c r="G27" s="239"/>
      <c r="H27" s="239"/>
      <c r="I27" s="239"/>
      <c r="J27" s="239"/>
      <c r="K27" s="239"/>
      <c r="L27" s="239"/>
      <c r="M27" s="239"/>
      <c r="N27" s="239"/>
      <c r="O27" s="239"/>
      <c r="P27" s="239"/>
      <c r="Q27" s="239"/>
      <c r="R27" s="239"/>
      <c r="S27" s="239"/>
      <c r="T27" s="240"/>
      <c r="U27" s="123"/>
    </row>
    <row r="28" spans="3:52" s="124" customFormat="1" ht="24" customHeight="1">
      <c r="C28" s="120"/>
      <c r="D28" s="238"/>
      <c r="E28" s="125" t="s">
        <v>15</v>
      </c>
      <c r="F28" s="126"/>
      <c r="G28" s="241"/>
      <c r="H28" s="241"/>
      <c r="I28" s="241"/>
      <c r="J28" s="241"/>
      <c r="K28" s="241"/>
      <c r="L28" s="241"/>
      <c r="M28" s="241"/>
      <c r="N28" s="241"/>
      <c r="O28" s="241"/>
      <c r="P28" s="241"/>
      <c r="Q28" s="241"/>
      <c r="R28" s="241"/>
      <c r="S28" s="241"/>
      <c r="T28" s="242"/>
      <c r="U28" s="123"/>
    </row>
    <row r="29" spans="3:52" s="124" customFormat="1" ht="24" customHeight="1">
      <c r="C29" s="120"/>
      <c r="D29" s="238"/>
      <c r="E29" s="125" t="s">
        <v>16</v>
      </c>
      <c r="F29" s="126"/>
      <c r="G29" s="241"/>
      <c r="H29" s="241"/>
      <c r="I29" s="241"/>
      <c r="J29" s="241"/>
      <c r="K29" s="241"/>
      <c r="L29" s="241"/>
      <c r="M29" s="241"/>
      <c r="N29" s="241"/>
      <c r="O29" s="241"/>
      <c r="P29" s="241"/>
      <c r="Q29" s="241"/>
      <c r="R29" s="241"/>
      <c r="S29" s="241"/>
      <c r="T29" s="242"/>
      <c r="U29" s="123"/>
    </row>
    <row r="30" spans="3:52" s="124" customFormat="1" ht="24" customHeight="1">
      <c r="C30" s="120"/>
      <c r="D30" s="238"/>
      <c r="E30" s="125" t="s">
        <v>17</v>
      </c>
      <c r="F30" s="126"/>
      <c r="G30" s="241"/>
      <c r="H30" s="241"/>
      <c r="I30" s="241"/>
      <c r="J30" s="241"/>
      <c r="K30" s="241"/>
      <c r="L30" s="241"/>
      <c r="M30" s="241"/>
      <c r="N30" s="241"/>
      <c r="O30" s="241"/>
      <c r="P30" s="241"/>
      <c r="Q30" s="241"/>
      <c r="R30" s="241"/>
      <c r="S30" s="241"/>
      <c r="T30" s="242"/>
      <c r="U30" s="123"/>
    </row>
    <row r="31" spans="3:52" s="124" customFormat="1" ht="24" customHeight="1">
      <c r="C31" s="120"/>
      <c r="D31" s="238"/>
      <c r="E31" s="125" t="s">
        <v>18</v>
      </c>
      <c r="F31" s="126"/>
      <c r="G31" s="241"/>
      <c r="H31" s="241"/>
      <c r="I31" s="241"/>
      <c r="J31" s="241"/>
      <c r="K31" s="241"/>
      <c r="L31" s="241"/>
      <c r="M31" s="241"/>
      <c r="N31" s="241"/>
      <c r="O31" s="241"/>
      <c r="P31" s="241"/>
      <c r="Q31" s="241"/>
      <c r="R31" s="241"/>
      <c r="S31" s="241"/>
      <c r="T31" s="242"/>
      <c r="U31" s="123"/>
    </row>
    <row r="32" spans="3:52" s="124" customFormat="1" ht="24" customHeight="1">
      <c r="C32" s="120"/>
      <c r="D32" s="238"/>
      <c r="E32" s="127" t="s">
        <v>19</v>
      </c>
      <c r="F32" s="128"/>
      <c r="G32" s="243"/>
      <c r="H32" s="243"/>
      <c r="I32" s="243"/>
      <c r="J32" s="243"/>
      <c r="K32" s="243"/>
      <c r="L32" s="243"/>
      <c r="M32" s="243"/>
      <c r="N32" s="243"/>
      <c r="O32" s="243"/>
      <c r="P32" s="243"/>
      <c r="Q32" s="243"/>
      <c r="R32" s="243"/>
      <c r="S32" s="243"/>
      <c r="T32" s="244"/>
      <c r="U32" s="123"/>
    </row>
    <row r="33" spans="3:21" ht="18" customHeight="1">
      <c r="C33" s="103"/>
      <c r="D33" s="230" t="s">
        <v>20</v>
      </c>
      <c r="E33" s="231"/>
      <c r="F33" s="231"/>
      <c r="G33" s="231"/>
      <c r="H33" s="231"/>
      <c r="I33" s="231"/>
      <c r="J33" s="231"/>
      <c r="K33" s="231"/>
      <c r="L33" s="231"/>
      <c r="M33" s="231"/>
      <c r="N33" s="231"/>
      <c r="O33" s="231"/>
      <c r="P33" s="231"/>
      <c r="Q33" s="231"/>
      <c r="R33" s="231"/>
      <c r="S33" s="231"/>
      <c r="T33" s="232"/>
      <c r="U33" s="104"/>
    </row>
    <row r="34" spans="3:21" ht="60" customHeight="1">
      <c r="C34" s="103"/>
      <c r="D34" s="233"/>
      <c r="E34" s="234"/>
      <c r="F34" s="234"/>
      <c r="G34" s="234"/>
      <c r="H34" s="234"/>
      <c r="I34" s="234"/>
      <c r="J34" s="234"/>
      <c r="K34" s="234"/>
      <c r="L34" s="234"/>
      <c r="M34" s="234"/>
      <c r="N34" s="234"/>
      <c r="O34" s="234"/>
      <c r="P34" s="234"/>
      <c r="Q34" s="234"/>
      <c r="R34" s="234"/>
      <c r="S34" s="234"/>
      <c r="T34" s="235"/>
      <c r="U34" s="104"/>
    </row>
    <row r="35" spans="3:21" ht="24" customHeight="1">
      <c r="C35" s="129"/>
      <c r="D35" s="130" t="s">
        <v>21</v>
      </c>
      <c r="E35" s="131"/>
      <c r="F35" s="131"/>
      <c r="G35" s="131"/>
      <c r="H35" s="131"/>
      <c r="I35" s="131"/>
      <c r="J35" s="131"/>
      <c r="K35" s="131"/>
      <c r="L35" s="131"/>
      <c r="M35" s="131"/>
      <c r="N35" s="131"/>
      <c r="O35" s="131"/>
      <c r="P35" s="131"/>
      <c r="Q35" s="131"/>
      <c r="R35" s="131"/>
      <c r="S35" s="131"/>
      <c r="T35" s="131"/>
      <c r="U35" s="132"/>
    </row>
    <row r="36" spans="3:21" ht="8" customHeight="1"/>
    <row r="37" spans="3:21" ht="14.15" customHeight="1"/>
    <row r="38" spans="3:21" ht="14.15" customHeight="1"/>
    <row r="39" spans="3:21" ht="14.15" customHeight="1"/>
    <row r="40" spans="3:21" ht="14.15" customHeight="1"/>
    <row r="41" spans="3:21" ht="14.15" customHeight="1"/>
    <row r="42" spans="3:21" ht="14.15" customHeight="1"/>
    <row r="43" spans="3:21" ht="14.15" customHeight="1"/>
    <row r="44" spans="3:21" ht="14.15" customHeight="1"/>
    <row r="45" spans="3:21" ht="14.15" customHeight="1"/>
    <row r="46" spans="3:21" ht="14.15" customHeight="1"/>
    <row r="47" spans="3:21" ht="14.15" customHeight="1"/>
    <row r="48" spans="3:21"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row r="87" ht="14.15" customHeight="1"/>
    <row r="88" ht="14.15" customHeight="1"/>
    <row r="89" ht="14.15" customHeight="1"/>
    <row r="90" ht="14.15" customHeight="1"/>
    <row r="91" ht="14.15" customHeight="1"/>
    <row r="92" ht="14.15" customHeight="1"/>
    <row r="93" ht="14.15" customHeight="1"/>
    <row r="94" ht="14.15" customHeight="1"/>
    <row r="95" ht="14.15" customHeight="1"/>
    <row r="96" ht="14.15" customHeight="1"/>
    <row r="97" ht="14.15" customHeight="1"/>
    <row r="98" ht="14.15" customHeight="1"/>
    <row r="99" ht="14.15" customHeight="1"/>
    <row r="100" ht="14.15" customHeight="1"/>
    <row r="101" ht="14.15" customHeight="1"/>
    <row r="102" ht="14.15" customHeight="1"/>
    <row r="103" ht="14.15" customHeight="1"/>
    <row r="104" ht="14.15" customHeight="1"/>
    <row r="105" ht="14.15" customHeight="1"/>
    <row r="106" ht="14.15" customHeight="1"/>
    <row r="107" ht="14.15" customHeight="1"/>
    <row r="108" ht="14.15" customHeight="1"/>
    <row r="109" ht="14.15" customHeight="1"/>
    <row r="110" ht="14.15" customHeight="1"/>
    <row r="111" ht="14.15" customHeight="1"/>
    <row r="112" ht="14.15" customHeight="1"/>
    <row r="113" ht="14.15" customHeight="1"/>
    <row r="114" ht="14.15" customHeight="1"/>
    <row r="115" ht="14.15" customHeight="1"/>
    <row r="116" ht="14.15" customHeight="1"/>
    <row r="117" ht="14.15" customHeight="1"/>
    <row r="118" ht="14.15" customHeight="1"/>
    <row r="119" ht="14.15" customHeight="1"/>
    <row r="120" ht="14.15" customHeight="1"/>
    <row r="121" ht="14.15" customHeight="1"/>
    <row r="122" ht="14.15" customHeight="1"/>
    <row r="123" ht="14.15" customHeight="1"/>
    <row r="124" ht="14.15" customHeight="1"/>
    <row r="125" ht="14.15" customHeight="1"/>
    <row r="126" ht="14.15" customHeight="1"/>
    <row r="127" ht="14.15" customHeight="1"/>
    <row r="128" ht="14.15" customHeight="1"/>
    <row r="129" ht="14.15" customHeight="1"/>
    <row r="130" ht="14.15" customHeight="1"/>
    <row r="131" ht="14.15" customHeight="1"/>
    <row r="132" ht="14.15" customHeight="1"/>
    <row r="133" ht="14.15" customHeight="1"/>
    <row r="134" ht="14.15" customHeight="1"/>
    <row r="135" ht="14.15" customHeight="1"/>
    <row r="136" ht="14.15" customHeight="1"/>
    <row r="137" ht="14.15" customHeight="1"/>
    <row r="138" ht="14.15" customHeight="1"/>
    <row r="139" ht="14.15" customHeight="1"/>
    <row r="140" ht="14.15" customHeight="1"/>
    <row r="141" ht="14.15" customHeight="1"/>
    <row r="142" ht="14.15" customHeight="1"/>
    <row r="143" ht="14.15" customHeight="1"/>
    <row r="144" ht="14.15" customHeight="1"/>
    <row r="145" ht="14.15" customHeight="1"/>
    <row r="146" ht="14.15" customHeight="1"/>
    <row r="147" ht="14.15" customHeight="1"/>
    <row r="148" ht="14.15" customHeight="1"/>
    <row r="149" ht="14.15" customHeight="1"/>
    <row r="150" ht="14.15" customHeight="1"/>
    <row r="151" ht="14.15" customHeight="1"/>
    <row r="152" ht="14.15" customHeight="1"/>
    <row r="153" ht="14.15" customHeight="1"/>
    <row r="154" ht="14.15" customHeight="1"/>
    <row r="155" ht="14.15" customHeight="1"/>
    <row r="156" ht="14.15" customHeight="1"/>
    <row r="157" ht="14.15" customHeight="1"/>
    <row r="158" ht="14.15" customHeight="1"/>
    <row r="159" ht="14.15" customHeight="1"/>
    <row r="160" ht="14.15" customHeight="1"/>
    <row r="161" ht="14.15" customHeight="1"/>
    <row r="162" ht="14.15" customHeight="1"/>
    <row r="163" ht="14.15" customHeight="1"/>
    <row r="164" ht="14.15" customHeight="1"/>
    <row r="165" ht="14.15" customHeight="1"/>
    <row r="166" ht="14.15" customHeight="1"/>
    <row r="167" ht="14.15" customHeight="1"/>
    <row r="168" ht="14.15" customHeight="1"/>
    <row r="169" ht="14.15" customHeight="1"/>
    <row r="170" ht="14.15" customHeight="1"/>
    <row r="171" ht="14.15" customHeight="1"/>
    <row r="172" ht="14.15" customHeight="1"/>
    <row r="173" ht="14.15" customHeight="1"/>
    <row r="174" ht="14.15" customHeight="1"/>
    <row r="175" ht="14.15" customHeight="1"/>
    <row r="176" ht="14.15" customHeight="1"/>
    <row r="177" ht="14.15" customHeight="1"/>
    <row r="178" ht="14.15" customHeight="1"/>
    <row r="179" ht="14.15" customHeight="1"/>
    <row r="180" ht="14.15" customHeight="1"/>
    <row r="181" ht="14.15" customHeight="1"/>
    <row r="182" ht="14.15" customHeight="1"/>
    <row r="183" ht="14.15" customHeight="1"/>
    <row r="184" ht="14.15" customHeight="1"/>
    <row r="185" ht="14.15" customHeight="1"/>
    <row r="186" ht="14.15" customHeight="1"/>
    <row r="187" ht="14.15" customHeight="1"/>
    <row r="188" ht="14.15" customHeight="1"/>
    <row r="189" ht="14.15" customHeight="1"/>
    <row r="190" ht="14.15" customHeight="1"/>
    <row r="191" ht="14.15" customHeight="1"/>
    <row r="192" ht="14.15" customHeight="1"/>
    <row r="193" ht="14.15" customHeight="1"/>
    <row r="194" ht="14.15" customHeight="1"/>
    <row r="195" ht="14.15" customHeight="1"/>
    <row r="196" ht="14.15" customHeight="1"/>
    <row r="197" ht="14.15" customHeight="1"/>
    <row r="198" ht="14.15" customHeight="1"/>
    <row r="199" ht="14.15" customHeight="1"/>
    <row r="200" ht="14.15" customHeight="1"/>
    <row r="201" ht="14.15" customHeight="1"/>
    <row r="202" ht="14.15" customHeight="1"/>
    <row r="203" ht="14.15" customHeight="1"/>
    <row r="204" ht="14.15" customHeight="1"/>
    <row r="205" ht="14.15" customHeight="1"/>
    <row r="206" ht="14.15" customHeight="1"/>
    <row r="207" ht="14.15" customHeight="1"/>
    <row r="208" ht="14.15" customHeight="1"/>
    <row r="209" ht="14.15" customHeight="1"/>
    <row r="210" ht="14.15" customHeight="1"/>
    <row r="211" ht="14.15" customHeight="1"/>
    <row r="212" ht="14.15" customHeight="1"/>
    <row r="213" ht="14.15" customHeight="1"/>
    <row r="214" ht="14.15" customHeight="1"/>
    <row r="215" ht="14.15" customHeight="1"/>
    <row r="216" ht="14.15" customHeight="1"/>
    <row r="217" ht="14.15" customHeight="1"/>
    <row r="218" ht="14.15" customHeight="1"/>
    <row r="219" ht="14.15" customHeight="1"/>
    <row r="220" ht="14.15" customHeight="1"/>
    <row r="221" ht="14.15" customHeight="1"/>
    <row r="222" ht="14.15" customHeight="1"/>
    <row r="223" ht="14.15" customHeight="1"/>
    <row r="224" ht="14.15" customHeight="1"/>
    <row r="225" ht="14.15" customHeight="1"/>
    <row r="226" ht="14.15" customHeight="1"/>
    <row r="227" ht="14.15" customHeight="1"/>
    <row r="228" ht="14.15" customHeight="1"/>
    <row r="229" ht="14.15" customHeight="1"/>
    <row r="230" ht="14.15" customHeight="1"/>
    <row r="231" ht="14.15" customHeight="1"/>
    <row r="232" ht="14.15" customHeight="1"/>
    <row r="233" ht="14.15" customHeight="1"/>
    <row r="234" ht="14.15" customHeight="1"/>
    <row r="235" ht="14.15" customHeight="1"/>
    <row r="236" ht="14.15" customHeight="1"/>
    <row r="237" ht="14.15" customHeight="1"/>
    <row r="238" ht="14.15" customHeight="1"/>
    <row r="239" ht="14.15" customHeight="1"/>
    <row r="240" ht="14.15" customHeight="1"/>
    <row r="241" ht="14.15" customHeight="1"/>
    <row r="242" ht="14.15" customHeight="1"/>
    <row r="243" ht="14.15" customHeight="1"/>
    <row r="244" ht="14.15" customHeight="1"/>
    <row r="245" ht="14.15" customHeight="1"/>
    <row r="246" ht="14.15" customHeight="1"/>
    <row r="247" ht="14.15" customHeight="1"/>
    <row r="248" ht="14.15" customHeight="1"/>
    <row r="249" ht="14.15" customHeight="1"/>
    <row r="250" ht="14.15" customHeight="1"/>
    <row r="251" ht="14.15" customHeight="1"/>
    <row r="252" ht="14.15" customHeight="1"/>
    <row r="253" ht="14.15" customHeight="1"/>
    <row r="254" ht="14.15" customHeight="1"/>
    <row r="255" ht="14.15" customHeight="1"/>
    <row r="256" ht="14.15" customHeight="1"/>
    <row r="257" ht="14.15" customHeight="1"/>
    <row r="258" ht="14.15" customHeight="1"/>
    <row r="259" ht="14.15" customHeight="1"/>
    <row r="260" ht="14.15" customHeight="1"/>
    <row r="261" ht="14.15" customHeight="1"/>
    <row r="262" ht="14.15" customHeight="1"/>
    <row r="263" ht="14.15" customHeight="1"/>
    <row r="264" ht="14.15" customHeight="1"/>
    <row r="265" ht="14.15" customHeight="1"/>
    <row r="266" ht="14.15" customHeight="1"/>
    <row r="267" ht="14.15" customHeight="1"/>
    <row r="268" ht="14.15" customHeight="1"/>
    <row r="269" ht="14.15" customHeight="1"/>
    <row r="270" ht="14.15" customHeight="1"/>
    <row r="271" ht="14.15" customHeight="1"/>
    <row r="272" ht="14.15" customHeight="1"/>
    <row r="273" ht="14.15" customHeight="1"/>
    <row r="274" ht="14.15" customHeight="1"/>
    <row r="275" ht="14.15" customHeight="1"/>
    <row r="276" ht="14.15" customHeight="1"/>
    <row r="277" ht="14.15" customHeight="1"/>
    <row r="278" ht="14.15" customHeight="1"/>
    <row r="279" ht="14.15" customHeight="1"/>
    <row r="280" ht="14.15" customHeight="1"/>
    <row r="281" ht="14.15" customHeight="1"/>
    <row r="282" ht="14.15" customHeight="1"/>
    <row r="283" ht="14.15" customHeight="1"/>
    <row r="284" ht="14.15" customHeight="1"/>
    <row r="285" ht="14.15" customHeight="1"/>
    <row r="286" ht="14.15" customHeight="1"/>
    <row r="287" ht="14.15" customHeight="1"/>
    <row r="288" ht="14.15" customHeight="1"/>
    <row r="289" ht="14.15" customHeight="1"/>
    <row r="290" ht="14.15" customHeight="1"/>
    <row r="291" ht="14.15" customHeight="1"/>
    <row r="292" ht="14.15" customHeight="1"/>
    <row r="293" ht="14.15" customHeight="1"/>
    <row r="294" ht="14.15" customHeight="1"/>
    <row r="295" ht="14.15" customHeight="1"/>
    <row r="296" ht="14.15" customHeight="1"/>
    <row r="297" ht="14.15" customHeight="1"/>
    <row r="298" ht="14.15" customHeight="1"/>
    <row r="299" ht="14.15" customHeight="1"/>
    <row r="300" ht="14.15" customHeight="1"/>
    <row r="301" ht="14.15" customHeight="1"/>
    <row r="302" ht="14.15" customHeight="1"/>
    <row r="303" ht="14.15" customHeight="1"/>
    <row r="304" ht="14.15" customHeight="1"/>
    <row r="305" ht="14.15" customHeight="1"/>
    <row r="306" ht="14.15" customHeight="1"/>
    <row r="307" ht="14.15" customHeight="1"/>
    <row r="308" ht="14.15" customHeight="1"/>
    <row r="309" ht="14.15" customHeight="1"/>
    <row r="310" ht="14.15" customHeight="1"/>
    <row r="311" ht="14.15" customHeight="1"/>
    <row r="312" ht="14.15" customHeight="1"/>
    <row r="313" ht="14.15" customHeight="1"/>
    <row r="314" ht="14.15" customHeight="1"/>
    <row r="315" ht="14.15" customHeight="1"/>
    <row r="316" ht="14.15" customHeight="1"/>
    <row r="317" ht="14.15" customHeight="1"/>
    <row r="318" ht="14.15" customHeight="1"/>
    <row r="319" ht="14.15" customHeight="1"/>
    <row r="320" ht="14.15" customHeight="1"/>
    <row r="321" ht="14.15" customHeight="1"/>
    <row r="322" ht="14.15" customHeight="1"/>
    <row r="323" ht="14.15" customHeight="1"/>
    <row r="324" ht="14.15" customHeight="1"/>
    <row r="325" ht="14.15" customHeight="1"/>
    <row r="326" ht="14.15" customHeight="1"/>
    <row r="327" ht="14.15" customHeight="1"/>
    <row r="328" ht="14.15" customHeight="1"/>
    <row r="329" ht="14.15" customHeight="1"/>
    <row r="330" ht="14.15" customHeight="1"/>
    <row r="331" ht="14.15" customHeight="1"/>
    <row r="332" ht="14.15" customHeight="1"/>
    <row r="333" ht="14.15" customHeight="1"/>
    <row r="334" ht="14.15" customHeight="1"/>
    <row r="335" ht="14.15" customHeight="1"/>
    <row r="336" ht="14.15" customHeight="1"/>
    <row r="337" ht="14.15" customHeight="1"/>
  </sheetData>
  <sheetProtection sheet="1" formatCells="0" formatColumns="0" formatRows="0" selectLockedCells="1"/>
  <mergeCells count="41">
    <mergeCell ref="D33:T33"/>
    <mergeCell ref="D34:T34"/>
    <mergeCell ref="D23:D26"/>
    <mergeCell ref="E23:T26"/>
    <mergeCell ref="D27:D32"/>
    <mergeCell ref="G27:T27"/>
    <mergeCell ref="G28:T28"/>
    <mergeCell ref="G29:T29"/>
    <mergeCell ref="G30:T30"/>
    <mergeCell ref="G31:T31"/>
    <mergeCell ref="G32:T32"/>
    <mergeCell ref="D20:D22"/>
    <mergeCell ref="E20:K20"/>
    <mergeCell ref="L20:S20"/>
    <mergeCell ref="E21:K21"/>
    <mergeCell ref="L21:S21"/>
    <mergeCell ref="E22:K22"/>
    <mergeCell ref="L22:S22"/>
    <mergeCell ref="E17:K17"/>
    <mergeCell ref="L17:T17"/>
    <mergeCell ref="D18:D19"/>
    <mergeCell ref="E18:F18"/>
    <mergeCell ref="G18:T18"/>
    <mergeCell ref="E19:F19"/>
    <mergeCell ref="G19:T19"/>
    <mergeCell ref="E16:T16"/>
    <mergeCell ref="K4:M4"/>
    <mergeCell ref="O4:P4"/>
    <mergeCell ref="R4:S4"/>
    <mergeCell ref="D6:E6"/>
    <mergeCell ref="H8:S8"/>
    <mergeCell ref="H9:S9"/>
    <mergeCell ref="H10:S10"/>
    <mergeCell ref="H11:S11"/>
    <mergeCell ref="D13:T13"/>
    <mergeCell ref="D14:T14"/>
    <mergeCell ref="E15:T15"/>
    <mergeCell ref="D8:F8"/>
    <mergeCell ref="D9:F9"/>
    <mergeCell ref="D10:F10"/>
    <mergeCell ref="D11:F11"/>
  </mergeCells>
  <phoneticPr fontId="3"/>
  <dataValidations count="1">
    <dataValidation allowBlank="1" sqref="E23" xr:uid="{FD8DC455-1156-4F80-BD2E-A8A21DF6CD8E}"/>
  </dataValidations>
  <pageMargins left="0.74803149606299213" right="0.43307086614173229" top="0.48" bottom="0.52" header="0.19685039370078741" footer="0.23622047244094491"/>
  <pageSetup paperSize="9" scale="95" orientation="portrait" r:id="rId1"/>
  <headerFooter>
    <oddFooter>&amp;R&amp;"ＭＳ Ｐ明朝,標準"&amp;10（日本産業規格A列4番）</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D64CF-1CC3-4E4D-8A45-5522C1F11055}">
  <sheetPr>
    <pageSetUpPr fitToPage="1"/>
  </sheetPr>
  <dimension ref="A1:L20"/>
  <sheetViews>
    <sheetView view="pageBreakPreview" zoomScaleNormal="100" zoomScaleSheetLayoutView="100" workbookViewId="0">
      <selection activeCell="W6" sqref="W6"/>
    </sheetView>
  </sheetViews>
  <sheetFormatPr defaultColWidth="9" defaultRowHeight="14"/>
  <cols>
    <col min="1" max="1" width="2.6328125" style="17" customWidth="1"/>
    <col min="2" max="2" width="14.08984375" style="17" customWidth="1"/>
    <col min="3" max="3" width="29" style="17" customWidth="1"/>
    <col min="4" max="4" width="8" style="19" customWidth="1"/>
    <col min="5" max="5" width="14" style="19" customWidth="1"/>
    <col min="6" max="6" width="13.26953125" style="19" customWidth="1"/>
    <col min="7" max="7" width="13.90625" style="17" customWidth="1"/>
    <col min="8" max="8" width="13.453125" style="17" customWidth="1"/>
    <col min="9" max="9" width="13.26953125" style="16" customWidth="1"/>
    <col min="10" max="10" width="3.81640625" style="16" customWidth="1"/>
    <col min="11" max="11" width="6.08984375" style="16" customWidth="1"/>
    <col min="12" max="12" width="8.6328125" style="17" customWidth="1"/>
    <col min="13" max="126" width="2.6328125" style="17" customWidth="1"/>
    <col min="127" max="16384" width="9" style="17"/>
  </cols>
  <sheetData>
    <row r="1" spans="1:12" ht="10.5" customHeight="1"/>
    <row r="2" spans="1:12" ht="19.5" customHeight="1">
      <c r="A2" s="15"/>
      <c r="B2" s="14" t="s">
        <v>97</v>
      </c>
      <c r="C2" s="15"/>
      <c r="D2" s="20"/>
      <c r="E2" s="20"/>
      <c r="F2" s="20"/>
      <c r="G2" s="15"/>
      <c r="K2" s="16" t="s">
        <v>206</v>
      </c>
    </row>
    <row r="3" spans="1:12" ht="42" customHeight="1" thickBot="1">
      <c r="A3" s="15"/>
      <c r="B3" s="245" t="s">
        <v>170</v>
      </c>
      <c r="C3" s="245"/>
      <c r="D3" s="245"/>
      <c r="E3" s="245"/>
      <c r="F3" s="245"/>
      <c r="G3" s="245"/>
      <c r="H3" s="245"/>
      <c r="I3" s="21"/>
      <c r="J3" s="21"/>
    </row>
    <row r="4" spans="1:12" ht="33" customHeight="1" thickBot="1">
      <c r="A4" s="15"/>
      <c r="B4" s="24" t="s">
        <v>64</v>
      </c>
      <c r="C4" s="25" t="s">
        <v>65</v>
      </c>
      <c r="D4" s="56" t="s">
        <v>88</v>
      </c>
      <c r="E4" s="57" t="s">
        <v>66</v>
      </c>
      <c r="F4" s="54" t="s">
        <v>67</v>
      </c>
      <c r="G4" s="59" t="s">
        <v>68</v>
      </c>
      <c r="H4" s="55" t="s">
        <v>69</v>
      </c>
      <c r="I4" s="53" t="s">
        <v>70</v>
      </c>
      <c r="J4" s="133"/>
      <c r="K4" s="21"/>
      <c r="L4" s="26" t="s">
        <v>71</v>
      </c>
    </row>
    <row r="5" spans="1:12" ht="26.25" customHeight="1" thickTop="1">
      <c r="A5" s="15"/>
      <c r="B5" s="27" t="s">
        <v>169</v>
      </c>
      <c r="C5" s="28" t="s">
        <v>90</v>
      </c>
      <c r="D5" s="72">
        <f>'９号別紙1-1（製造設備（都内））'!E45</f>
        <v>0</v>
      </c>
      <c r="E5" s="69">
        <f>'９号別紙1-1（製造設備（都内））'!G45</f>
        <v>300000000</v>
      </c>
      <c r="F5" s="68">
        <f>'９号別紙1-1（製造設備（都内））'!G46</f>
        <v>0</v>
      </c>
      <c r="G5" s="67">
        <f>'９号別紙1-1（製造設備（都内））'!G47</f>
        <v>0</v>
      </c>
      <c r="H5" s="66">
        <f>'９号別紙1-1（製造設備（都内））'!G48</f>
        <v>0</v>
      </c>
      <c r="I5" s="65" t="str">
        <f>'９号別紙1-1（製造設備（都内））'!G49</f>
        <v/>
      </c>
      <c r="J5" s="134"/>
      <c r="K5" s="29" t="str">
        <f t="shared" ref="K5:K19" si="0">IF(I5&gt;E5,"✖","〇")</f>
        <v>✖</v>
      </c>
      <c r="L5" s="30">
        <f t="shared" ref="L5:L19" si="1">F5+G5</f>
        <v>0</v>
      </c>
    </row>
    <row r="6" spans="1:12" ht="26.25" customHeight="1">
      <c r="A6" s="15"/>
      <c r="B6" s="27" t="s">
        <v>168</v>
      </c>
      <c r="C6" s="28" t="s">
        <v>91</v>
      </c>
      <c r="D6" s="72">
        <f>'９号別紙1-2（製造設備（都外））'!E45</f>
        <v>0</v>
      </c>
      <c r="E6" s="73">
        <f>'９号別紙1-2（製造設備（都外））'!G45</f>
        <v>0</v>
      </c>
      <c r="F6" s="74">
        <f>'９号別紙1-2（製造設備（都外））'!G47</f>
        <v>0</v>
      </c>
      <c r="G6" s="75">
        <f>'９号別紙1-2（製造設備（都外））'!G48</f>
        <v>0</v>
      </c>
      <c r="H6" s="76">
        <f>'９号別紙1-2（製造設備（都外））'!G49</f>
        <v>0</v>
      </c>
      <c r="I6" s="77">
        <f>'９号別紙1-2（製造設備（都外））'!G50</f>
        <v>0</v>
      </c>
      <c r="J6" s="135"/>
      <c r="K6" s="29" t="str">
        <f t="shared" si="0"/>
        <v>〇</v>
      </c>
      <c r="L6" s="30">
        <f t="shared" si="1"/>
        <v>0</v>
      </c>
    </row>
    <row r="7" spans="1:12" s="34" customFormat="1" ht="26.25" customHeight="1">
      <c r="A7" s="31"/>
      <c r="B7" s="32" t="s">
        <v>178</v>
      </c>
      <c r="C7" s="33" t="s">
        <v>177</v>
      </c>
      <c r="D7" s="72">
        <f>'９号別紙2-1（貯蔵設備（都内））'!E45</f>
        <v>0</v>
      </c>
      <c r="E7" s="73">
        <f>'９号別紙2-1（貯蔵設備（都内））'!G45</f>
        <v>0</v>
      </c>
      <c r="F7" s="74">
        <f>'９号別紙2-1（貯蔵設備（都内））'!G47</f>
        <v>0</v>
      </c>
      <c r="G7" s="75">
        <f>'９号別紙2-1（貯蔵設備（都内））'!G48</f>
        <v>0</v>
      </c>
      <c r="H7" s="76">
        <f>'９号別紙2-1（貯蔵設備（都内））'!G49</f>
        <v>0</v>
      </c>
      <c r="I7" s="77">
        <f>'９号別紙2-1（貯蔵設備（都内））'!G50</f>
        <v>0</v>
      </c>
      <c r="J7" s="135"/>
      <c r="K7" s="29" t="str">
        <f t="shared" si="0"/>
        <v>〇</v>
      </c>
      <c r="L7" s="30">
        <f t="shared" si="1"/>
        <v>0</v>
      </c>
    </row>
    <row r="8" spans="1:12" s="34" customFormat="1" ht="26.25" customHeight="1">
      <c r="A8" s="31"/>
      <c r="B8" s="32" t="s">
        <v>176</v>
      </c>
      <c r="C8" s="33" t="s">
        <v>175</v>
      </c>
      <c r="D8" s="72">
        <f>'９号別紙2-2（貯蔵設備（都外））'!E45</f>
        <v>0</v>
      </c>
      <c r="E8" s="73">
        <f>'９号別紙2-2（貯蔵設備（都外））'!G45</f>
        <v>0</v>
      </c>
      <c r="F8" s="74">
        <f>'９号別紙2-2（貯蔵設備（都外））'!G47</f>
        <v>0</v>
      </c>
      <c r="G8" s="75">
        <f>'９号別紙2-2（貯蔵設備（都外））'!G48</f>
        <v>0</v>
      </c>
      <c r="H8" s="76">
        <f>'９号別紙2-2（貯蔵設備（都外））'!G49</f>
        <v>0</v>
      </c>
      <c r="I8" s="77">
        <f>'９号別紙2-2（貯蔵設備（都外））'!G50</f>
        <v>0</v>
      </c>
      <c r="J8" s="135"/>
      <c r="K8" s="29" t="str">
        <f t="shared" si="0"/>
        <v>〇</v>
      </c>
      <c r="L8" s="30">
        <f t="shared" si="1"/>
        <v>0</v>
      </c>
    </row>
    <row r="9" spans="1:12" ht="26.25" customHeight="1">
      <c r="B9" s="32" t="s">
        <v>174</v>
      </c>
      <c r="C9" s="33" t="s">
        <v>173</v>
      </c>
      <c r="D9" s="72">
        <f>'９号別紙3-1（運搬設備（都内））'!E45</f>
        <v>0</v>
      </c>
      <c r="E9" s="73">
        <f>'９号別紙3-1（運搬設備（都内））'!G45</f>
        <v>0</v>
      </c>
      <c r="F9" s="74">
        <f>'９号別紙3-1（運搬設備（都内））'!G47</f>
        <v>0</v>
      </c>
      <c r="G9" s="75">
        <f>'９号別紙3-1（運搬設備（都内））'!G48</f>
        <v>0</v>
      </c>
      <c r="H9" s="76">
        <f>'９号別紙3-1（運搬設備（都内））'!G49</f>
        <v>0</v>
      </c>
      <c r="I9" s="77">
        <f>'９号別紙3-1（運搬設備（都内））'!G50</f>
        <v>0</v>
      </c>
      <c r="J9" s="135"/>
      <c r="K9" s="29" t="str">
        <f t="shared" si="0"/>
        <v>〇</v>
      </c>
      <c r="L9" s="30">
        <f t="shared" si="1"/>
        <v>0</v>
      </c>
    </row>
    <row r="10" spans="1:12" ht="26.25" customHeight="1">
      <c r="B10" s="32" t="s">
        <v>172</v>
      </c>
      <c r="C10" s="33" t="s">
        <v>171</v>
      </c>
      <c r="D10" s="72">
        <f>'９号別紙3-2（運搬設備（都外））'!E45</f>
        <v>0</v>
      </c>
      <c r="E10" s="73">
        <f>'９号別紙3-2（運搬設備（都外））'!G45</f>
        <v>0</v>
      </c>
      <c r="F10" s="74">
        <f>'９号別紙3-2（運搬設備（都外））'!G47</f>
        <v>0</v>
      </c>
      <c r="G10" s="75">
        <f>'９号別紙3-2（運搬設備（都外））'!G48</f>
        <v>0</v>
      </c>
      <c r="H10" s="76">
        <f>'９号別紙3-2（運搬設備（都外））'!G49</f>
        <v>0</v>
      </c>
      <c r="I10" s="77">
        <f>'９号別紙3-2（運搬設備（都外））'!G50</f>
        <v>0</v>
      </c>
      <c r="J10" s="135"/>
      <c r="K10" s="29" t="str">
        <f t="shared" si="0"/>
        <v>〇</v>
      </c>
      <c r="L10" s="30">
        <f t="shared" si="1"/>
        <v>0</v>
      </c>
    </row>
    <row r="11" spans="1:12" ht="26.25" customHeight="1">
      <c r="B11" s="32" t="s">
        <v>72</v>
      </c>
      <c r="C11" s="33" t="s">
        <v>92</v>
      </c>
      <c r="D11" s="72">
        <f>'９号別紙４（純水素型燃料電池）'!D45</f>
        <v>0</v>
      </c>
      <c r="E11" s="73">
        <f>'９号別紙４（純水素型燃料電池）'!G45</f>
        <v>0</v>
      </c>
      <c r="F11" s="74">
        <f>'９号別紙４（純水素型燃料電池）'!G46</f>
        <v>0</v>
      </c>
      <c r="G11" s="75">
        <f>'９号別紙４（純水素型燃料電池）'!G47</f>
        <v>0</v>
      </c>
      <c r="H11" s="76">
        <f>'９号別紙４（純水素型燃料電池）'!G48</f>
        <v>0</v>
      </c>
      <c r="I11" s="77">
        <f>'９号別紙４（純水素型燃料電池）'!G49</f>
        <v>0</v>
      </c>
      <c r="J11" s="135"/>
      <c r="K11" s="29" t="str">
        <f t="shared" si="0"/>
        <v>〇</v>
      </c>
      <c r="L11" s="30">
        <f t="shared" si="1"/>
        <v>0</v>
      </c>
    </row>
    <row r="12" spans="1:12" ht="26.25" customHeight="1">
      <c r="B12" s="32" t="s">
        <v>154</v>
      </c>
      <c r="C12" s="33" t="s">
        <v>153</v>
      </c>
      <c r="D12" s="72">
        <f>'９号別紙5-1（水素燃料ボイラー（専焼））'!D45</f>
        <v>0</v>
      </c>
      <c r="E12" s="73">
        <f>'９号別紙5-1（水素燃料ボイラー（専焼））'!G45</f>
        <v>0</v>
      </c>
      <c r="F12" s="74">
        <f>'９号別紙5-1（水素燃料ボイラー（専焼））'!G46</f>
        <v>0</v>
      </c>
      <c r="G12" s="75">
        <f>'９号別紙5-1（水素燃料ボイラー（専焼））'!G47</f>
        <v>0</v>
      </c>
      <c r="H12" s="76">
        <f>'９号別紙5-1（水素燃料ボイラー（専焼））'!G48</f>
        <v>0</v>
      </c>
      <c r="I12" s="77">
        <f>'９号別紙5-1（水素燃料ボイラー（専焼））'!G49</f>
        <v>0</v>
      </c>
      <c r="J12" s="135"/>
      <c r="K12" s="29" t="str">
        <f t="shared" si="0"/>
        <v>〇</v>
      </c>
      <c r="L12" s="30">
        <f t="shared" si="1"/>
        <v>0</v>
      </c>
    </row>
    <row r="13" spans="1:12" ht="26.25" customHeight="1">
      <c r="B13" s="32" t="s">
        <v>93</v>
      </c>
      <c r="C13" s="33" t="s">
        <v>155</v>
      </c>
      <c r="D13" s="70">
        <f>'９号別紙5-2（水素燃料ボイラー（混焼））'!D45</f>
        <v>0</v>
      </c>
      <c r="E13" s="69">
        <f>'９号別紙5-2（水素燃料ボイラー（混焼））'!G45</f>
        <v>0</v>
      </c>
      <c r="F13" s="68">
        <f>'９号別紙5-2（水素燃料ボイラー（混焼））'!G46</f>
        <v>0</v>
      </c>
      <c r="G13" s="67">
        <f>'９号別紙5-2（水素燃料ボイラー（混焼））'!G47</f>
        <v>0</v>
      </c>
      <c r="H13" s="66">
        <f>'９号別紙5-2（水素燃料ボイラー（混焼））'!G48</f>
        <v>0</v>
      </c>
      <c r="I13" s="65">
        <f>'９号別紙5-2（水素燃料ボイラー（混焼））'!G48</f>
        <v>0</v>
      </c>
      <c r="J13" s="134"/>
      <c r="K13" s="29" t="str">
        <f t="shared" si="0"/>
        <v>〇</v>
      </c>
      <c r="L13" s="30">
        <f t="shared" si="1"/>
        <v>0</v>
      </c>
    </row>
    <row r="14" spans="1:12" ht="26.25" customHeight="1">
      <c r="B14" s="32" t="s">
        <v>156</v>
      </c>
      <c r="C14" s="33" t="s">
        <v>167</v>
      </c>
      <c r="D14" s="70">
        <f>'９号別紙6-1（温水発生機（専焼））'!D45</f>
        <v>0</v>
      </c>
      <c r="E14" s="69">
        <f>'９号別紙6-1（温水発生機（専焼））'!G45</f>
        <v>0</v>
      </c>
      <c r="F14" s="68">
        <f>'９号別紙6-1（温水発生機（専焼））'!G46</f>
        <v>0</v>
      </c>
      <c r="G14" s="67">
        <f>'９号別紙6-1（温水発生機（専焼））'!G47</f>
        <v>0</v>
      </c>
      <c r="H14" s="66">
        <f>'９号別紙6-1（温水発生機（専焼））'!G48</f>
        <v>0</v>
      </c>
      <c r="I14" s="65">
        <f>'９号別紙6-1（温水発生機（専焼））'!G49</f>
        <v>0</v>
      </c>
      <c r="J14" s="134"/>
      <c r="K14" s="29" t="str">
        <f t="shared" si="0"/>
        <v>〇</v>
      </c>
      <c r="L14" s="30">
        <f t="shared" si="1"/>
        <v>0</v>
      </c>
    </row>
    <row r="15" spans="1:12" ht="26.25" customHeight="1">
      <c r="B15" s="32" t="s">
        <v>157</v>
      </c>
      <c r="C15" s="33" t="s">
        <v>166</v>
      </c>
      <c r="D15" s="70">
        <f>'９号別紙6-2（温水発生機（混焼））'!D45</f>
        <v>0</v>
      </c>
      <c r="E15" s="69">
        <f>'９号別紙6-2（温水発生機（混焼））'!G45</f>
        <v>0</v>
      </c>
      <c r="F15" s="68">
        <f>'９号別紙6-2（温水発生機（混焼））'!G46</f>
        <v>0</v>
      </c>
      <c r="G15" s="67">
        <f>'９号別紙6-2（温水発生機（混焼））'!G47</f>
        <v>0</v>
      </c>
      <c r="H15" s="66">
        <f>'９号別紙6-2（温水発生機（混焼））'!G48</f>
        <v>0</v>
      </c>
      <c r="I15" s="65">
        <f>'９号別紙6-2（温水発生機（混焼））'!G49</f>
        <v>0</v>
      </c>
      <c r="J15" s="134"/>
      <c r="K15" s="29" t="str">
        <f t="shared" si="0"/>
        <v>〇</v>
      </c>
      <c r="L15" s="30">
        <f t="shared" si="1"/>
        <v>0</v>
      </c>
    </row>
    <row r="16" spans="1:12" ht="26.25" customHeight="1">
      <c r="B16" s="32" t="s">
        <v>158</v>
      </c>
      <c r="C16" s="33" t="s">
        <v>159</v>
      </c>
      <c r="D16" s="72">
        <f>'９号別紙7-1 （水素バーナー（専焼））'!D45</f>
        <v>0</v>
      </c>
      <c r="E16" s="73">
        <f>'９号別紙7-1 （水素バーナー（専焼））'!G45</f>
        <v>0</v>
      </c>
      <c r="F16" s="74">
        <f>'９号別紙7-1 （水素バーナー（専焼））'!G46</f>
        <v>0</v>
      </c>
      <c r="G16" s="75">
        <f>'９号別紙7-1 （水素バーナー（専焼））'!G47</f>
        <v>0</v>
      </c>
      <c r="H16" s="76">
        <f>'９号別紙7-1 （水素バーナー（専焼））'!G48</f>
        <v>0</v>
      </c>
      <c r="I16" s="77">
        <f>'９号別紙7-1 （水素バーナー（専焼））'!G49</f>
        <v>0</v>
      </c>
      <c r="J16" s="135"/>
      <c r="K16" s="29" t="str">
        <f t="shared" si="0"/>
        <v>〇</v>
      </c>
      <c r="L16" s="30">
        <f t="shared" si="1"/>
        <v>0</v>
      </c>
    </row>
    <row r="17" spans="2:12" ht="26.25" customHeight="1">
      <c r="B17" s="32" t="s">
        <v>160</v>
      </c>
      <c r="C17" s="33" t="s">
        <v>161</v>
      </c>
      <c r="D17" s="70">
        <f>'９号別紙7-2（水素バーナー（混焼））'!D45</f>
        <v>0</v>
      </c>
      <c r="E17" s="69">
        <f>'９号別紙7-2（水素バーナー（混焼））'!G45</f>
        <v>0</v>
      </c>
      <c r="F17" s="68">
        <f>'９号別紙7-2（水素バーナー（混焼））'!G46</f>
        <v>0</v>
      </c>
      <c r="G17" s="67">
        <f>'９号別紙7-2（水素バーナー（混焼））'!G47</f>
        <v>0</v>
      </c>
      <c r="H17" s="66">
        <f>'９号別紙7-2（水素バーナー（混焼））'!G48</f>
        <v>0</v>
      </c>
      <c r="I17" s="65">
        <f>'９号別紙7-2（水素バーナー（混焼））'!G49</f>
        <v>0</v>
      </c>
      <c r="J17" s="134"/>
      <c r="K17" s="29" t="str">
        <f t="shared" si="0"/>
        <v>〇</v>
      </c>
      <c r="L17" s="30">
        <f t="shared" si="1"/>
        <v>0</v>
      </c>
    </row>
    <row r="18" spans="2:12" ht="26.25" customHeight="1">
      <c r="B18" s="32" t="s">
        <v>162</v>
      </c>
      <c r="C18" s="33" t="s">
        <v>164</v>
      </c>
      <c r="D18" s="70">
        <f>'９号別紙8-1（水素エンジン発電機（専焼））'!D45</f>
        <v>0</v>
      </c>
      <c r="E18" s="69">
        <f>'９号別紙8-1（水素エンジン発電機（専焼））'!G45</f>
        <v>0</v>
      </c>
      <c r="F18" s="68">
        <f>'９号別紙8-1（水素エンジン発電機（専焼））'!G46</f>
        <v>0</v>
      </c>
      <c r="G18" s="67">
        <f>'９号別紙8-1（水素エンジン発電機（専焼））'!G47</f>
        <v>0</v>
      </c>
      <c r="H18" s="66">
        <f>'９号別紙8-1（水素エンジン発電機（専焼））'!G48</f>
        <v>0</v>
      </c>
      <c r="I18" s="65">
        <f>'９号別紙8-1（水素エンジン発電機（専焼））'!G49</f>
        <v>0</v>
      </c>
      <c r="J18" s="134"/>
      <c r="K18" s="29" t="str">
        <f t="shared" si="0"/>
        <v>〇</v>
      </c>
      <c r="L18" s="30">
        <f t="shared" si="1"/>
        <v>0</v>
      </c>
    </row>
    <row r="19" spans="2:12" ht="26.25" customHeight="1" thickBot="1">
      <c r="B19" s="32" t="s">
        <v>163</v>
      </c>
      <c r="C19" s="33" t="s">
        <v>165</v>
      </c>
      <c r="D19" s="70">
        <f>'９号別紙8-2（水素エンジン発電機（混焼））'!D45</f>
        <v>0</v>
      </c>
      <c r="E19" s="69">
        <f>'９号別紙8-2（水素エンジン発電機（混焼））'!G45</f>
        <v>0</v>
      </c>
      <c r="F19" s="68">
        <f>'９号別紙8-2（水素エンジン発電機（混焼））'!G46</f>
        <v>0</v>
      </c>
      <c r="G19" s="67">
        <f>'９号別紙8-2（水素エンジン発電機（混焼））'!G47</f>
        <v>0</v>
      </c>
      <c r="H19" s="66">
        <f>'９号別紙8-2（水素エンジン発電機（混焼））'!G48</f>
        <v>0</v>
      </c>
      <c r="I19" s="65">
        <f>'９号別紙8-2（水素エンジン発電機（混焼））'!G49</f>
        <v>0</v>
      </c>
      <c r="J19" s="134"/>
      <c r="K19" s="29" t="str">
        <f t="shared" si="0"/>
        <v>〇</v>
      </c>
      <c r="L19" s="30">
        <f t="shared" si="1"/>
        <v>0</v>
      </c>
    </row>
    <row r="20" spans="2:12" ht="31.5" customHeight="1" thickTop="1" thickBot="1">
      <c r="B20" s="35"/>
      <c r="C20" s="36" t="s">
        <v>73</v>
      </c>
      <c r="D20" s="78"/>
      <c r="E20" s="64">
        <f>SUM(E5:E19)</f>
        <v>300000000</v>
      </c>
      <c r="F20" s="63">
        <f>SUM(F5:F19)</f>
        <v>0</v>
      </c>
      <c r="G20" s="62">
        <f>SUM(G5:G19)</f>
        <v>0</v>
      </c>
      <c r="H20" s="61">
        <f>SUM(H5:H19)</f>
        <v>0</v>
      </c>
      <c r="I20" s="60">
        <f>SUM(I5:I19)</f>
        <v>0</v>
      </c>
      <c r="J20" s="134"/>
      <c r="K20" s="29"/>
      <c r="L20" s="30"/>
    </row>
  </sheetData>
  <sheetProtection sheet="1" formatCells="0" formatColumns="0" formatRows="0" selectLockedCells="1"/>
  <mergeCells count="1">
    <mergeCell ref="B3:H3"/>
  </mergeCells>
  <phoneticPr fontId="3"/>
  <pageMargins left="0.74803149606299213" right="0.43307086614173229" top="0.48" bottom="0.52" header="0.19685039370078741" footer="0.23622047244094491"/>
  <pageSetup paperSize="9" orientation="landscape" r:id="rId1"/>
  <headerFooter>
    <oddFooter>&amp;R&amp;"ＭＳ Ｐ明朝,標準"&amp;10（日本産業規格A列4番）</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0B927-9F0C-41C8-B66D-EA82FAF9F9D3}">
  <sheetPr>
    <pageSetUpPr fitToPage="1"/>
  </sheetPr>
  <dimension ref="A1:CR264"/>
  <sheetViews>
    <sheetView view="pageBreakPreview" zoomScaleNormal="100" zoomScaleSheetLayoutView="100" workbookViewId="0">
      <selection activeCell="C4" sqref="C4:G4"/>
    </sheetView>
  </sheetViews>
  <sheetFormatPr defaultColWidth="9" defaultRowHeight="14"/>
  <cols>
    <col min="1" max="1" width="2.6328125" style="17" customWidth="1"/>
    <col min="2" max="2" width="10.6328125" style="17" customWidth="1"/>
    <col min="3" max="3" width="42" style="17" customWidth="1"/>
    <col min="4" max="4" width="11.6328125" style="19" customWidth="1"/>
    <col min="5" max="5" width="8.6328125" style="19" customWidth="1"/>
    <col min="6" max="6" width="8.36328125" style="19" customWidth="1"/>
    <col min="7" max="7" width="13.453125" style="17" customWidth="1"/>
    <col min="8" max="8" width="1.08984375" style="17" customWidth="1"/>
    <col min="9" max="9" width="45.6328125" style="16" customWidth="1"/>
    <col min="10" max="10" width="33.36328125" style="16" customWidth="1"/>
    <col min="11" max="11" width="15.6328125" style="17" customWidth="1"/>
    <col min="12" max="12" width="12.6328125" style="17" customWidth="1"/>
    <col min="13" max="13" width="2.6328125" style="17" customWidth="1"/>
    <col min="14" max="14" width="29.90625" style="17" customWidth="1"/>
    <col min="15" max="125" width="2.6328125" style="17" customWidth="1"/>
    <col min="126" max="16384" width="9" style="17"/>
  </cols>
  <sheetData>
    <row r="1" spans="1:96" ht="10.5" customHeight="1"/>
    <row r="2" spans="1:96" ht="19.5" customHeight="1">
      <c r="A2" s="15"/>
      <c r="B2" s="14" t="s">
        <v>98</v>
      </c>
      <c r="C2" s="15"/>
      <c r="D2" s="20"/>
      <c r="E2" s="20"/>
      <c r="F2" s="20"/>
      <c r="G2" s="15"/>
    </row>
    <row r="3" spans="1:96" ht="43.5" customHeight="1" thickBot="1">
      <c r="A3" s="15"/>
      <c r="B3" s="263" t="s">
        <v>85</v>
      </c>
      <c r="C3" s="264"/>
      <c r="D3" s="264"/>
      <c r="E3" s="264"/>
      <c r="F3" s="264"/>
      <c r="G3" s="264"/>
      <c r="I3" s="246" t="s">
        <v>211</v>
      </c>
      <c r="J3" s="246"/>
      <c r="K3" s="246"/>
    </row>
    <row r="4" spans="1:96" ht="20.149999999999999" customHeight="1">
      <c r="A4" s="15"/>
      <c r="B4" s="139" t="s">
        <v>48</v>
      </c>
      <c r="C4" s="274"/>
      <c r="D4" s="274"/>
      <c r="E4" s="274"/>
      <c r="F4" s="274"/>
      <c r="G4" s="275"/>
      <c r="H4" s="138"/>
      <c r="I4" s="138"/>
      <c r="J4" s="138"/>
    </row>
    <row r="5" spans="1:96" ht="25" customHeight="1" thickBot="1">
      <c r="A5" s="15"/>
      <c r="B5" s="140" t="s">
        <v>207</v>
      </c>
      <c r="C5" s="257"/>
      <c r="D5" s="257"/>
      <c r="E5" s="257"/>
      <c r="F5" s="257"/>
      <c r="G5" s="276"/>
      <c r="H5" s="138"/>
    </row>
    <row r="6" spans="1:96" ht="12" customHeight="1" thickBot="1">
      <c r="A6" s="15"/>
      <c r="B6" s="136"/>
      <c r="C6" s="137"/>
      <c r="D6" s="137"/>
      <c r="E6" s="137"/>
      <c r="F6" s="137"/>
      <c r="G6" s="137"/>
      <c r="H6" s="138"/>
      <c r="I6" s="138"/>
      <c r="J6" s="138"/>
    </row>
    <row r="7" spans="1:96" ht="19.5" customHeight="1" thickBot="1">
      <c r="A7" s="15"/>
      <c r="B7" s="265" t="s">
        <v>182</v>
      </c>
      <c r="C7" s="266"/>
      <c r="D7" s="267" t="s">
        <v>181</v>
      </c>
      <c r="E7" s="268"/>
      <c r="F7" s="269"/>
      <c r="G7" s="137"/>
      <c r="I7" s="21"/>
    </row>
    <row r="8" spans="1:96" ht="16.5" customHeight="1" thickTop="1">
      <c r="A8" s="15">
        <v>1</v>
      </c>
      <c r="B8" s="270"/>
      <c r="C8" s="271"/>
      <c r="D8" s="272"/>
      <c r="E8" s="273"/>
      <c r="F8" s="141" t="s">
        <v>180</v>
      </c>
      <c r="G8" s="137"/>
      <c r="I8" s="21"/>
    </row>
    <row r="9" spans="1:96" ht="16.5" customHeight="1">
      <c r="A9" s="15">
        <v>2</v>
      </c>
      <c r="B9" s="259"/>
      <c r="C9" s="260"/>
      <c r="D9" s="261"/>
      <c r="E9" s="262"/>
      <c r="F9" s="142" t="s">
        <v>179</v>
      </c>
      <c r="G9" s="137"/>
      <c r="I9" s="21"/>
    </row>
    <row r="10" spans="1:96" ht="16.5" customHeight="1">
      <c r="A10" s="15">
        <v>3</v>
      </c>
      <c r="B10" s="259"/>
      <c r="C10" s="260"/>
      <c r="D10" s="261"/>
      <c r="E10" s="262"/>
      <c r="F10" s="142" t="s">
        <v>179</v>
      </c>
      <c r="G10" s="137"/>
      <c r="I10" s="21"/>
    </row>
    <row r="11" spans="1:96" ht="16.5" customHeight="1">
      <c r="A11" s="15">
        <v>4</v>
      </c>
      <c r="B11" s="259"/>
      <c r="C11" s="260"/>
      <c r="D11" s="261"/>
      <c r="E11" s="262"/>
      <c r="F11" s="142" t="s">
        <v>179</v>
      </c>
      <c r="G11" s="137"/>
      <c r="I11" s="21"/>
    </row>
    <row r="12" spans="1:96" ht="16.5" customHeight="1" thickBot="1">
      <c r="A12" s="15">
        <v>5</v>
      </c>
      <c r="B12" s="255"/>
      <c r="C12" s="256"/>
      <c r="D12" s="257"/>
      <c r="E12" s="258"/>
      <c r="F12" s="143" t="s">
        <v>179</v>
      </c>
      <c r="G12" s="137"/>
      <c r="I12" s="21"/>
    </row>
    <row r="13" spans="1:96" ht="9.75" customHeight="1" thickBot="1">
      <c r="A13" s="15"/>
      <c r="B13" s="136"/>
      <c r="C13" s="137"/>
      <c r="D13" s="137"/>
      <c r="E13" s="137"/>
      <c r="F13" s="137"/>
      <c r="G13" s="137"/>
      <c r="I13" s="21"/>
    </row>
    <row r="14" spans="1:96" ht="19.5" customHeight="1" thickBot="1">
      <c r="A14" s="15"/>
      <c r="B14" s="144" t="s">
        <v>33</v>
      </c>
      <c r="C14" s="145" t="s">
        <v>34</v>
      </c>
      <c r="D14" s="145" t="s">
        <v>35</v>
      </c>
      <c r="E14" s="145" t="s">
        <v>36</v>
      </c>
      <c r="F14" s="146" t="s">
        <v>6</v>
      </c>
      <c r="G14" s="147" t="s">
        <v>37</v>
      </c>
    </row>
    <row r="15" spans="1:96" ht="17.25" customHeight="1" thickTop="1">
      <c r="A15" s="148">
        <v>1</v>
      </c>
      <c r="B15" s="4"/>
      <c r="C15" s="5"/>
      <c r="D15" s="6"/>
      <c r="E15" s="7"/>
      <c r="F15" s="8"/>
      <c r="G15" s="22" t="str">
        <f t="shared" ref="G15:G44" si="0">IF(D15="","",D15*E15)</f>
        <v/>
      </c>
    </row>
    <row r="16" spans="1:96" ht="17.25" customHeight="1">
      <c r="A16" s="148">
        <v>2</v>
      </c>
      <c r="B16" s="4"/>
      <c r="C16" s="9"/>
      <c r="D16" s="10"/>
      <c r="E16" s="11"/>
      <c r="F16" s="8"/>
      <c r="G16" s="22" t="str">
        <f t="shared" si="0"/>
        <v/>
      </c>
      <c r="J16" s="109"/>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row>
    <row r="17" spans="1:96" ht="17.25" customHeight="1">
      <c r="A17" s="148">
        <v>3</v>
      </c>
      <c r="B17" s="4"/>
      <c r="C17" s="9"/>
      <c r="D17" s="10"/>
      <c r="E17" s="11"/>
      <c r="F17" s="8"/>
      <c r="G17" s="22" t="str">
        <f t="shared" si="0"/>
        <v/>
      </c>
      <c r="J17" s="109"/>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row>
    <row r="18" spans="1:96" ht="17.25" customHeight="1">
      <c r="A18" s="148">
        <v>4</v>
      </c>
      <c r="B18" s="4"/>
      <c r="C18" s="9"/>
      <c r="D18" s="10"/>
      <c r="E18" s="11"/>
      <c r="F18" s="8"/>
      <c r="G18" s="22" t="str">
        <f t="shared" si="0"/>
        <v/>
      </c>
      <c r="J18" s="109"/>
      <c r="K18" s="97"/>
      <c r="L18" s="97"/>
      <c r="M18" s="97"/>
      <c r="N18" s="97"/>
      <c r="O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row>
    <row r="19" spans="1:96" ht="17.25" customHeight="1">
      <c r="A19" s="148">
        <v>5</v>
      </c>
      <c r="B19" s="4"/>
      <c r="C19" s="9"/>
      <c r="D19" s="10"/>
      <c r="E19" s="11"/>
      <c r="F19" s="8"/>
      <c r="G19" s="22" t="str">
        <f t="shared" si="0"/>
        <v/>
      </c>
      <c r="J19" s="109"/>
      <c r="K19" s="247"/>
      <c r="L19" s="24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row>
    <row r="20" spans="1:96" ht="17.25" customHeight="1">
      <c r="A20" s="148">
        <v>6</v>
      </c>
      <c r="B20" s="4"/>
      <c r="C20" s="9"/>
      <c r="D20" s="10"/>
      <c r="E20" s="11"/>
      <c r="F20" s="8"/>
      <c r="G20" s="22" t="str">
        <f t="shared" si="0"/>
        <v/>
      </c>
      <c r="J20" s="149" t="s">
        <v>79</v>
      </c>
      <c r="K20" s="109"/>
      <c r="L20" s="109"/>
      <c r="M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row>
    <row r="21" spans="1:96" ht="17.25" customHeight="1">
      <c r="A21" s="148">
        <v>7</v>
      </c>
      <c r="B21" s="4"/>
      <c r="C21" s="9"/>
      <c r="D21" s="10"/>
      <c r="E21" s="11"/>
      <c r="F21" s="8"/>
      <c r="G21" s="22" t="str">
        <f t="shared" si="0"/>
        <v/>
      </c>
      <c r="J21" s="150" t="str">
        <f>D45</f>
        <v>都内</v>
      </c>
      <c r="L21" s="18"/>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row>
    <row r="22" spans="1:96" ht="17.25" customHeight="1">
      <c r="A22" s="148">
        <v>8</v>
      </c>
      <c r="B22" s="4"/>
      <c r="C22" s="9"/>
      <c r="D22" s="10"/>
      <c r="E22" s="11"/>
      <c r="F22" s="8"/>
      <c r="G22" s="22" t="str">
        <f t="shared" si="0"/>
        <v/>
      </c>
      <c r="I22" s="151" t="s">
        <v>44</v>
      </c>
      <c r="J22" s="52" t="str">
        <f>IF(J21="都内","対象","")</f>
        <v>対象</v>
      </c>
      <c r="K22" s="58">
        <f>IF(J22="対象",K29,0)</f>
        <v>300000000</v>
      </c>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row>
    <row r="23" spans="1:96" ht="17.25" customHeight="1">
      <c r="A23" s="148">
        <v>9</v>
      </c>
      <c r="B23" s="4"/>
      <c r="C23" s="9"/>
      <c r="D23" s="10"/>
      <c r="E23" s="11"/>
      <c r="F23" s="8"/>
      <c r="G23" s="22" t="str">
        <f t="shared" si="0"/>
        <v/>
      </c>
      <c r="K23" s="97"/>
      <c r="L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row>
    <row r="24" spans="1:96" ht="17.25" customHeight="1">
      <c r="A24" s="148">
        <v>10</v>
      </c>
      <c r="B24" s="4"/>
      <c r="C24" s="9"/>
      <c r="D24" s="10"/>
      <c r="E24" s="11"/>
      <c r="F24" s="8"/>
      <c r="G24" s="22" t="str">
        <f t="shared" si="0"/>
        <v/>
      </c>
      <c r="M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row>
    <row r="25" spans="1:96" ht="17.25" customHeight="1">
      <c r="A25" s="148">
        <v>11</v>
      </c>
      <c r="B25" s="4"/>
      <c r="C25" s="9"/>
      <c r="D25" s="10"/>
      <c r="E25" s="11"/>
      <c r="F25" s="8"/>
      <c r="G25" s="22" t="str">
        <f t="shared" si="0"/>
        <v/>
      </c>
      <c r="J25" s="97"/>
      <c r="K25" s="97"/>
      <c r="M25" s="97"/>
      <c r="N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row>
    <row r="26" spans="1:96" ht="17.25" customHeight="1">
      <c r="A26" s="148">
        <v>12</v>
      </c>
      <c r="B26" s="4"/>
      <c r="C26" s="9"/>
      <c r="D26" s="10"/>
      <c r="E26" s="11"/>
      <c r="F26" s="8"/>
      <c r="G26" s="22" t="str">
        <f t="shared" si="0"/>
        <v/>
      </c>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row>
    <row r="27" spans="1:96" ht="17.25" customHeight="1">
      <c r="A27" s="148">
        <v>13</v>
      </c>
      <c r="B27" s="4"/>
      <c r="C27" s="9"/>
      <c r="D27" s="10"/>
      <c r="E27" s="11"/>
      <c r="F27" s="8"/>
      <c r="G27" s="22" t="str">
        <f t="shared" si="0"/>
        <v/>
      </c>
      <c r="J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row>
    <row r="28" spans="1:96" ht="17.25" customHeight="1">
      <c r="A28" s="148">
        <v>14</v>
      </c>
      <c r="B28" s="4"/>
      <c r="C28" s="9"/>
      <c r="D28" s="10"/>
      <c r="E28" s="11"/>
      <c r="F28" s="8"/>
      <c r="G28" s="22" t="str">
        <f t="shared" si="0"/>
        <v/>
      </c>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row>
    <row r="29" spans="1:96" ht="17.25" customHeight="1">
      <c r="A29" s="148">
        <v>15</v>
      </c>
      <c r="B29" s="4"/>
      <c r="C29" s="9"/>
      <c r="D29" s="10"/>
      <c r="E29" s="11"/>
      <c r="F29" s="8"/>
      <c r="G29" s="22" t="str">
        <f t="shared" si="0"/>
        <v/>
      </c>
      <c r="J29" s="152" t="s">
        <v>49</v>
      </c>
      <c r="K29" s="23">
        <v>300000000</v>
      </c>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row>
    <row r="30" spans="1:96" ht="17.25" customHeight="1">
      <c r="A30" s="148">
        <v>16</v>
      </c>
      <c r="B30" s="4"/>
      <c r="C30" s="9"/>
      <c r="D30" s="10"/>
      <c r="E30" s="11"/>
      <c r="F30" s="8"/>
      <c r="G30" s="22" t="str">
        <f t="shared" si="0"/>
        <v/>
      </c>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row>
    <row r="31" spans="1:96" ht="17.25" customHeight="1">
      <c r="A31" s="148">
        <v>17</v>
      </c>
      <c r="B31" s="4"/>
      <c r="C31" s="9"/>
      <c r="D31" s="10"/>
      <c r="E31" s="11"/>
      <c r="F31" s="8"/>
      <c r="G31" s="22" t="str">
        <f t="shared" si="0"/>
        <v/>
      </c>
      <c r="J31" s="15" t="s">
        <v>45</v>
      </c>
      <c r="K31" s="14"/>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row>
    <row r="32" spans="1:96" ht="17.25" customHeight="1">
      <c r="A32" s="148">
        <v>18</v>
      </c>
      <c r="B32" s="4"/>
      <c r="C32" s="9"/>
      <c r="D32" s="10"/>
      <c r="E32" s="11"/>
      <c r="F32" s="8"/>
      <c r="G32" s="22" t="str">
        <f t="shared" si="0"/>
        <v/>
      </c>
      <c r="J32" s="153" t="s">
        <v>46</v>
      </c>
      <c r="K32" s="154">
        <f>IF(ROUNDDOWN(($G$46-$G$48)*2/3,-3)&gt;$G$45,$G$45,ROUNDDOWN(($G$46-$G$48)*2/3,-3))</f>
        <v>0</v>
      </c>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row>
    <row r="33" spans="1:96" ht="17.25" customHeight="1">
      <c r="A33" s="148">
        <v>19</v>
      </c>
      <c r="B33" s="4"/>
      <c r="C33" s="9"/>
      <c r="D33" s="10"/>
      <c r="E33" s="11"/>
      <c r="F33" s="8"/>
      <c r="G33" s="22" t="str">
        <f t="shared" si="0"/>
        <v/>
      </c>
      <c r="J33" s="153" t="s">
        <v>47</v>
      </c>
      <c r="K33" s="154">
        <f>IF(ROUNDDOWN($G$46*2/3,-3)&gt;$G$45,$G$45,ROUNDDOWN($G$46*2/3,-3))</f>
        <v>0</v>
      </c>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row>
    <row r="34" spans="1:96" ht="17.25" customHeight="1">
      <c r="A34" s="148">
        <v>20</v>
      </c>
      <c r="B34" s="4"/>
      <c r="C34" s="9"/>
      <c r="D34" s="10"/>
      <c r="E34" s="11"/>
      <c r="F34" s="8"/>
      <c r="G34" s="22" t="str">
        <f t="shared" si="0"/>
        <v/>
      </c>
      <c r="J34" s="18"/>
      <c r="K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row>
    <row r="35" spans="1:96" ht="17.25" customHeight="1">
      <c r="A35" s="148">
        <v>21</v>
      </c>
      <c r="B35" s="4"/>
      <c r="C35" s="9"/>
      <c r="D35" s="10"/>
      <c r="E35" s="11"/>
      <c r="F35" s="8"/>
      <c r="G35" s="22" t="str">
        <f t="shared" si="0"/>
        <v/>
      </c>
      <c r="J35" s="18"/>
      <c r="K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row>
    <row r="36" spans="1:96" ht="17.25" customHeight="1">
      <c r="A36" s="148">
        <v>22</v>
      </c>
      <c r="B36" s="4"/>
      <c r="C36" s="9"/>
      <c r="D36" s="10"/>
      <c r="E36" s="11"/>
      <c r="F36" s="8"/>
      <c r="G36" s="22" t="str">
        <f t="shared" si="0"/>
        <v/>
      </c>
      <c r="J36" s="97"/>
      <c r="K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row>
    <row r="37" spans="1:96" ht="17.25" customHeight="1">
      <c r="A37" s="148">
        <v>23</v>
      </c>
      <c r="B37" s="4"/>
      <c r="C37" s="9"/>
      <c r="D37" s="10"/>
      <c r="E37" s="11"/>
      <c r="F37" s="8"/>
      <c r="G37" s="22" t="str">
        <f t="shared" si="0"/>
        <v/>
      </c>
      <c r="J37" s="109"/>
      <c r="K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row>
    <row r="38" spans="1:96" ht="17.25" customHeight="1">
      <c r="A38" s="148">
        <v>24</v>
      </c>
      <c r="B38" s="4"/>
      <c r="C38" s="9"/>
      <c r="D38" s="10"/>
      <c r="E38" s="11"/>
      <c r="F38" s="8"/>
      <c r="G38" s="22" t="str">
        <f t="shared" si="0"/>
        <v/>
      </c>
      <c r="J38" s="109"/>
      <c r="K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row>
    <row r="39" spans="1:96" ht="17.25" customHeight="1">
      <c r="A39" s="148">
        <v>25</v>
      </c>
      <c r="B39" s="4"/>
      <c r="C39" s="9"/>
      <c r="D39" s="10"/>
      <c r="E39" s="11"/>
      <c r="F39" s="8"/>
      <c r="G39" s="22" t="str">
        <f t="shared" si="0"/>
        <v/>
      </c>
      <c r="J39" s="109"/>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row>
    <row r="40" spans="1:96" ht="17.25" customHeight="1">
      <c r="A40" s="148">
        <v>26</v>
      </c>
      <c r="B40" s="4"/>
      <c r="C40" s="9"/>
      <c r="D40" s="10"/>
      <c r="E40" s="11"/>
      <c r="F40" s="8"/>
      <c r="G40" s="22" t="str">
        <f t="shared" si="0"/>
        <v/>
      </c>
      <c r="J40" s="109"/>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row>
    <row r="41" spans="1:96" ht="17.25" customHeight="1">
      <c r="A41" s="148">
        <v>27</v>
      </c>
      <c r="B41" s="4"/>
      <c r="C41" s="9"/>
      <c r="D41" s="10"/>
      <c r="E41" s="11"/>
      <c r="F41" s="8"/>
      <c r="G41" s="22" t="str">
        <f t="shared" si="0"/>
        <v/>
      </c>
      <c r="J41" s="109"/>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row>
    <row r="42" spans="1:96" ht="17.25" customHeight="1">
      <c r="A42" s="148">
        <v>28</v>
      </c>
      <c r="B42" s="4"/>
      <c r="C42" s="9"/>
      <c r="D42" s="10"/>
      <c r="E42" s="11"/>
      <c r="F42" s="8"/>
      <c r="G42" s="22" t="str">
        <f t="shared" si="0"/>
        <v/>
      </c>
      <c r="I42" s="109"/>
      <c r="J42" s="109"/>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row>
    <row r="43" spans="1:96" ht="17.25" customHeight="1">
      <c r="A43" s="148">
        <v>29</v>
      </c>
      <c r="B43" s="4"/>
      <c r="C43" s="9"/>
      <c r="D43" s="10"/>
      <c r="E43" s="11"/>
      <c r="F43" s="8"/>
      <c r="G43" s="22" t="str">
        <f t="shared" si="0"/>
        <v/>
      </c>
      <c r="J43" s="109"/>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row>
    <row r="44" spans="1:96" ht="17.25" customHeight="1" thickBot="1">
      <c r="A44" s="148">
        <v>30</v>
      </c>
      <c r="B44" s="39"/>
      <c r="C44" s="40"/>
      <c r="D44" s="41"/>
      <c r="E44" s="42"/>
      <c r="F44" s="43"/>
      <c r="G44" s="155" t="str">
        <f t="shared" si="0"/>
        <v/>
      </c>
      <c r="J44" s="109"/>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row>
    <row r="45" spans="1:96" ht="15" customHeight="1">
      <c r="A45" s="15"/>
      <c r="B45" s="248" t="s">
        <v>103</v>
      </c>
      <c r="C45" s="249"/>
      <c r="D45" s="156" t="s">
        <v>50</v>
      </c>
      <c r="E45" s="79"/>
      <c r="F45" s="157" t="s">
        <v>87</v>
      </c>
      <c r="G45" s="48">
        <f>K22</f>
        <v>300000000</v>
      </c>
      <c r="J45" s="109"/>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row>
    <row r="46" spans="1:96" ht="16.5" customHeight="1">
      <c r="A46" s="15"/>
      <c r="B46" s="278" t="s">
        <v>102</v>
      </c>
      <c r="C46" s="279"/>
      <c r="D46" s="280">
        <f>SUMIF($B$15:$B$44,"&lt;&gt;"&amp;"▼助成対象外",$G$15:$G$44)</f>
        <v>0</v>
      </c>
      <c r="E46" s="281"/>
      <c r="F46" s="282"/>
      <c r="G46" s="45">
        <f>IF(OR(G45=0,ISERROR(D46)),0,IF(D46&lt;0,0,D46))</f>
        <v>0</v>
      </c>
      <c r="J46" s="109"/>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row>
    <row r="47" spans="1:96" ht="16.5" customHeight="1">
      <c r="A47" s="15"/>
      <c r="B47" s="278" t="s">
        <v>101</v>
      </c>
      <c r="C47" s="279"/>
      <c r="D47" s="280">
        <f>SUMIF($B$15:$B$44,"▼助成対象外",$G$15:$G$44)</f>
        <v>0</v>
      </c>
      <c r="E47" s="281"/>
      <c r="F47" s="282"/>
      <c r="G47" s="45">
        <f>IF(OR(G45=0,ISERROR(D47)),0,IF(D47&lt;0,0,D47))</f>
        <v>0</v>
      </c>
      <c r="H47" s="109"/>
      <c r="J47" s="109"/>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row>
    <row r="48" spans="1:96" ht="16.5" customHeight="1" thickBot="1">
      <c r="A48" s="15"/>
      <c r="B48" s="283" t="s">
        <v>38</v>
      </c>
      <c r="C48" s="284"/>
      <c r="D48" s="50" t="s">
        <v>39</v>
      </c>
      <c r="E48" s="285"/>
      <c r="F48" s="286"/>
      <c r="G48" s="13"/>
      <c r="H48" s="109" t="s">
        <v>100</v>
      </c>
      <c r="J48" s="109"/>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row>
    <row r="49" spans="1:96" ht="31.5" customHeight="1" thickTop="1" thickBot="1">
      <c r="A49" s="15"/>
      <c r="B49" s="250" t="s">
        <v>215</v>
      </c>
      <c r="C49" s="251"/>
      <c r="D49" s="252" t="str">
        <f>IF(E48=J32,K32,IF(E48=J33,K33,""))</f>
        <v/>
      </c>
      <c r="E49" s="253"/>
      <c r="F49" s="254"/>
      <c r="G49" s="47" t="str">
        <f>IF(OR(G45=0,ISERROR(D49)),0,IF(D49&lt;0,0,D49))</f>
        <v/>
      </c>
      <c r="H49" s="158"/>
      <c r="J49" s="109"/>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row>
    <row r="50" spans="1:96" ht="12" customHeight="1">
      <c r="A50" s="15"/>
      <c r="B50" s="277" t="s">
        <v>40</v>
      </c>
      <c r="C50" s="277"/>
      <c r="D50" s="277"/>
      <c r="E50" s="277"/>
      <c r="F50" s="277"/>
      <c r="G50" s="277"/>
      <c r="J50" s="109"/>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row>
    <row r="51" spans="1:96">
      <c r="J51" s="109"/>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row>
    <row r="52" spans="1:96">
      <c r="J52" s="109"/>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row>
    <row r="53" spans="1:96">
      <c r="J53" s="109"/>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row>
    <row r="54" spans="1:96">
      <c r="J54" s="109"/>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row>
    <row r="55" spans="1:96">
      <c r="J55" s="109"/>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row>
    <row r="56" spans="1:96">
      <c r="J56" s="109"/>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row>
    <row r="57" spans="1:96">
      <c r="J57" s="109"/>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row>
    <row r="58" spans="1:96">
      <c r="J58" s="109"/>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row>
    <row r="59" spans="1:96">
      <c r="J59" s="109"/>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row>
    <row r="60" spans="1:96">
      <c r="J60" s="109"/>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row>
    <row r="61" spans="1:96">
      <c r="J61" s="109"/>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row>
    <row r="62" spans="1:96">
      <c r="J62" s="109"/>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row>
    <row r="63" spans="1:96">
      <c r="J63" s="109"/>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row>
    <row r="64" spans="1:96">
      <c r="J64" s="109"/>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row>
    <row r="65" spans="10:96">
      <c r="J65" s="109"/>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row>
    <row r="66" spans="10:96">
      <c r="J66" s="109"/>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row>
    <row r="67" spans="10:96">
      <c r="J67" s="109"/>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row>
    <row r="68" spans="10:96">
      <c r="J68" s="109"/>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row>
    <row r="69" spans="10:96">
      <c r="J69" s="109"/>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row>
    <row r="70" spans="10:96">
      <c r="J70" s="109"/>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row>
    <row r="71" spans="10:96">
      <c r="J71" s="109"/>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row>
    <row r="72" spans="10:96">
      <c r="J72" s="109"/>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row>
    <row r="73" spans="10:96">
      <c r="J73" s="109"/>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row>
    <row r="74" spans="10:96">
      <c r="J74" s="109"/>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row>
    <row r="75" spans="10:96">
      <c r="J75" s="109"/>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row>
    <row r="76" spans="10:96">
      <c r="J76" s="109"/>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row>
    <row r="77" spans="10:96">
      <c r="J77" s="109"/>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row>
    <row r="78" spans="10:96">
      <c r="J78" s="109"/>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row>
    <row r="79" spans="10:96">
      <c r="J79" s="109"/>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row>
    <row r="80" spans="10:96">
      <c r="J80" s="109"/>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row>
    <row r="81" spans="10:96">
      <c r="J81" s="109"/>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row>
    <row r="82" spans="10:96">
      <c r="J82" s="109"/>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row>
    <row r="83" spans="10:96">
      <c r="J83" s="109"/>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row>
    <row r="84" spans="10:96">
      <c r="J84" s="109"/>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row>
    <row r="85" spans="10:96">
      <c r="J85" s="109"/>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row>
    <row r="86" spans="10:96">
      <c r="J86" s="109"/>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row>
    <row r="87" spans="10:96">
      <c r="J87" s="109"/>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row>
    <row r="88" spans="10:96">
      <c r="J88" s="109"/>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row>
    <row r="89" spans="10:96">
      <c r="J89" s="109"/>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row>
    <row r="90" spans="10:96">
      <c r="J90" s="109"/>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row>
    <row r="91" spans="10:96">
      <c r="J91" s="109"/>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row>
    <row r="92" spans="10:96">
      <c r="J92" s="109"/>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row>
    <row r="93" spans="10:96">
      <c r="J93" s="109"/>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row>
    <row r="94" spans="10:96">
      <c r="J94" s="109"/>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row>
    <row r="95" spans="10:96">
      <c r="J95" s="109"/>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row>
    <row r="96" spans="10:96">
      <c r="J96" s="109"/>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row>
    <row r="97" spans="10:96">
      <c r="J97" s="109"/>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row>
    <row r="98" spans="10:96">
      <c r="J98" s="109"/>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row>
    <row r="99" spans="10:96">
      <c r="J99" s="109"/>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row>
    <row r="100" spans="10:96">
      <c r="J100" s="109"/>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row>
    <row r="101" spans="10:96">
      <c r="J101" s="109"/>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row>
    <row r="102" spans="10:96">
      <c r="J102" s="109"/>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row>
    <row r="103" spans="10:96">
      <c r="J103" s="109"/>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row>
    <row r="104" spans="10:96">
      <c r="J104" s="109"/>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row>
    <row r="105" spans="10:96">
      <c r="J105" s="109"/>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row>
    <row r="106" spans="10:96">
      <c r="J106" s="109"/>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row>
    <row r="107" spans="10:96">
      <c r="J107" s="109"/>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row>
    <row r="108" spans="10:96">
      <c r="J108" s="109"/>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row>
    <row r="109" spans="10:96">
      <c r="J109" s="109"/>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row>
    <row r="110" spans="10:96">
      <c r="J110" s="109"/>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row>
    <row r="111" spans="10:96">
      <c r="J111" s="109"/>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row>
    <row r="112" spans="10:96">
      <c r="J112" s="109"/>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row>
    <row r="113" spans="10:96">
      <c r="J113" s="109"/>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row>
    <row r="114" spans="10:96">
      <c r="J114" s="109"/>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row>
    <row r="115" spans="10:96">
      <c r="J115" s="109"/>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row>
    <row r="116" spans="10:96">
      <c r="J116" s="109"/>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row>
    <row r="117" spans="10:96">
      <c r="J117" s="109"/>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row>
    <row r="118" spans="10:96">
      <c r="J118" s="109"/>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row>
    <row r="119" spans="10:96">
      <c r="J119" s="109"/>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row>
    <row r="120" spans="10:96">
      <c r="J120" s="109"/>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row>
    <row r="121" spans="10:96">
      <c r="J121" s="109"/>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row>
    <row r="122" spans="10:96">
      <c r="J122" s="109"/>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row>
    <row r="123" spans="10:96">
      <c r="J123" s="109"/>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row>
    <row r="124" spans="10:96">
      <c r="J124" s="109"/>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row>
    <row r="125" spans="10:96">
      <c r="J125" s="109"/>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row>
    <row r="126" spans="10:96">
      <c r="J126" s="109"/>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row>
    <row r="127" spans="10:96">
      <c r="J127" s="109"/>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row>
    <row r="128" spans="10:96">
      <c r="J128" s="109"/>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row>
    <row r="129" spans="10:96">
      <c r="J129" s="109"/>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row>
    <row r="130" spans="10:96">
      <c r="J130" s="109"/>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row>
    <row r="131" spans="10:96">
      <c r="J131" s="109"/>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row>
    <row r="132" spans="10:96">
      <c r="J132" s="109"/>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row>
    <row r="133" spans="10:96">
      <c r="J133" s="109"/>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row>
    <row r="134" spans="10:96">
      <c r="J134" s="109"/>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row>
    <row r="135" spans="10:96">
      <c r="J135" s="109"/>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row>
    <row r="136" spans="10:96">
      <c r="J136" s="109"/>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row>
    <row r="137" spans="10:96">
      <c r="J137" s="109"/>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row>
    <row r="138" spans="10:96">
      <c r="J138" s="109"/>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row>
    <row r="139" spans="10:96">
      <c r="J139" s="109"/>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row>
    <row r="140" spans="10:96">
      <c r="J140" s="109"/>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row>
    <row r="141" spans="10:96">
      <c r="J141" s="109"/>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row>
    <row r="142" spans="10:96">
      <c r="J142" s="109"/>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row>
    <row r="143" spans="10:96">
      <c r="J143" s="109"/>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row>
    <row r="144" spans="10:96">
      <c r="J144" s="109"/>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row>
    <row r="145" spans="10:96">
      <c r="J145" s="109"/>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row>
    <row r="146" spans="10:96">
      <c r="J146" s="109"/>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row>
    <row r="147" spans="10:96">
      <c r="J147" s="109"/>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row>
    <row r="148" spans="10:96">
      <c r="J148" s="109"/>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row>
    <row r="149" spans="10:96">
      <c r="J149" s="109"/>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row>
    <row r="150" spans="10:96">
      <c r="J150" s="109"/>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row>
    <row r="151" spans="10:96">
      <c r="J151" s="109"/>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row>
    <row r="152" spans="10:96">
      <c r="J152" s="109"/>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row>
    <row r="153" spans="10:96">
      <c r="J153" s="109"/>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row>
    <row r="154" spans="10:96">
      <c r="J154" s="109"/>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row>
    <row r="155" spans="10:96">
      <c r="J155" s="109"/>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row>
    <row r="156" spans="10:96">
      <c r="J156" s="109"/>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row>
    <row r="157" spans="10:96">
      <c r="J157" s="109"/>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row>
    <row r="158" spans="10:96">
      <c r="J158" s="109"/>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row>
    <row r="159" spans="10:96">
      <c r="J159" s="109"/>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row>
    <row r="160" spans="10:96">
      <c r="J160" s="109"/>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row>
    <row r="161" spans="10:96">
      <c r="J161" s="109"/>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row>
    <row r="162" spans="10:96">
      <c r="J162" s="109"/>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row>
    <row r="163" spans="10:96">
      <c r="J163" s="109"/>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row>
    <row r="164" spans="10:96">
      <c r="J164" s="109"/>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row>
    <row r="165" spans="10:96">
      <c r="J165" s="109"/>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row>
    <row r="166" spans="10:96">
      <c r="J166" s="109"/>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row>
    <row r="167" spans="10:96">
      <c r="J167" s="109"/>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row>
    <row r="168" spans="10:96">
      <c r="J168" s="109"/>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row>
    <row r="169" spans="10:96">
      <c r="J169" s="109"/>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row>
    <row r="170" spans="10:96">
      <c r="J170" s="109"/>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row>
    <row r="171" spans="10:96">
      <c r="J171" s="109"/>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row>
    <row r="172" spans="10:96">
      <c r="J172" s="109"/>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row>
    <row r="173" spans="10:96">
      <c r="J173" s="109"/>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row>
    <row r="174" spans="10:96">
      <c r="J174" s="109"/>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row>
    <row r="175" spans="10:96">
      <c r="J175" s="109"/>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row>
    <row r="176" spans="10:96">
      <c r="J176" s="109"/>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row>
    <row r="177" spans="10:96">
      <c r="J177" s="109"/>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row>
    <row r="178" spans="10:96">
      <c r="J178" s="109"/>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row>
    <row r="179" spans="10:96">
      <c r="J179" s="109"/>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row>
    <row r="180" spans="10:96">
      <c r="J180" s="109"/>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row>
    <row r="181" spans="10:96">
      <c r="J181" s="109"/>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row>
    <row r="182" spans="10:96">
      <c r="J182" s="109"/>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row>
    <row r="183" spans="10:96">
      <c r="J183" s="109"/>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row>
    <row r="184" spans="10:96">
      <c r="J184" s="109"/>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row>
    <row r="185" spans="10:96">
      <c r="J185" s="109"/>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row>
    <row r="186" spans="10:96">
      <c r="J186" s="109"/>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row>
    <row r="187" spans="10:96">
      <c r="J187" s="109"/>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row>
    <row r="188" spans="10:96">
      <c r="J188" s="109"/>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row>
    <row r="189" spans="10:96">
      <c r="J189" s="109"/>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row>
    <row r="190" spans="10:96">
      <c r="J190" s="109"/>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row>
    <row r="191" spans="10:96">
      <c r="J191" s="109"/>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row>
    <row r="192" spans="10:96">
      <c r="J192" s="109"/>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row>
    <row r="193" spans="10:96">
      <c r="J193" s="109"/>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row>
    <row r="194" spans="10:96">
      <c r="J194" s="109"/>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row>
    <row r="195" spans="10:96">
      <c r="J195" s="109"/>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row>
    <row r="196" spans="10:96">
      <c r="J196" s="109"/>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row>
    <row r="197" spans="10:96">
      <c r="J197" s="109"/>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row>
    <row r="198" spans="10:96">
      <c r="J198" s="109"/>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row>
    <row r="199" spans="10:96">
      <c r="J199" s="109"/>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row>
    <row r="200" spans="10:96">
      <c r="J200" s="109"/>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row>
    <row r="201" spans="10:96">
      <c r="J201" s="109"/>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row>
    <row r="202" spans="10:96">
      <c r="J202" s="109"/>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row>
    <row r="203" spans="10:96">
      <c r="J203" s="109"/>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row>
    <row r="204" spans="10:96">
      <c r="J204" s="109"/>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row>
    <row r="205" spans="10:96">
      <c r="J205" s="109"/>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row>
    <row r="206" spans="10:96">
      <c r="J206" s="109"/>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row>
    <row r="207" spans="10:96">
      <c r="J207" s="109"/>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row>
    <row r="208" spans="10:96">
      <c r="J208" s="109"/>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row>
    <row r="209" spans="10:96">
      <c r="J209" s="109"/>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row>
    <row r="210" spans="10:96">
      <c r="J210" s="109"/>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row>
    <row r="211" spans="10:96">
      <c r="J211" s="109"/>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row>
    <row r="212" spans="10:96">
      <c r="J212" s="109"/>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row>
    <row r="213" spans="10:96">
      <c r="J213" s="109"/>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row>
    <row r="214" spans="10:96">
      <c r="J214" s="109"/>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row>
    <row r="215" spans="10:96">
      <c r="J215" s="109"/>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row>
    <row r="216" spans="10:96">
      <c r="J216" s="109"/>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row>
    <row r="217" spans="10:96">
      <c r="J217" s="109"/>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row>
    <row r="218" spans="10:96">
      <c r="J218" s="109"/>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row>
    <row r="219" spans="10:96">
      <c r="J219" s="109"/>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row>
    <row r="220" spans="10:96">
      <c r="J220" s="109"/>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row>
    <row r="221" spans="10:96">
      <c r="J221" s="109"/>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row>
    <row r="222" spans="10:96">
      <c r="J222" s="109"/>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row>
    <row r="223" spans="10:96">
      <c r="J223" s="109"/>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row>
    <row r="224" spans="10:96">
      <c r="J224" s="109"/>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row>
    <row r="225" spans="10:96">
      <c r="J225" s="109"/>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row>
    <row r="226" spans="10:96">
      <c r="J226" s="109"/>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row>
    <row r="227" spans="10:96">
      <c r="J227" s="109"/>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row>
    <row r="228" spans="10:96">
      <c r="J228" s="109"/>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row>
    <row r="229" spans="10:96">
      <c r="J229" s="109"/>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row>
    <row r="230" spans="10:96">
      <c r="J230" s="109"/>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row>
    <row r="231" spans="10:96">
      <c r="J231" s="109"/>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row>
    <row r="232" spans="10:96">
      <c r="J232" s="109"/>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row>
    <row r="233" spans="10:96">
      <c r="J233" s="109"/>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row>
    <row r="234" spans="10:96">
      <c r="J234" s="109"/>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row>
    <row r="235" spans="10:96">
      <c r="J235" s="109"/>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row>
    <row r="236" spans="10:96">
      <c r="J236" s="109"/>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row>
    <row r="237" spans="10:96">
      <c r="J237" s="109"/>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row>
    <row r="238" spans="10:96">
      <c r="J238" s="109"/>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row>
    <row r="239" spans="10:96">
      <c r="J239" s="109"/>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row>
    <row r="240" spans="10:96">
      <c r="J240" s="109"/>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row>
    <row r="241" spans="10:96">
      <c r="J241" s="109"/>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row>
    <row r="242" spans="10:96">
      <c r="J242" s="109"/>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row>
    <row r="243" spans="10:96">
      <c r="J243" s="109"/>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row>
    <row r="244" spans="10:96">
      <c r="J244" s="109"/>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row>
    <row r="245" spans="10:96">
      <c r="J245" s="109"/>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row>
    <row r="246" spans="10:96">
      <c r="J246" s="109"/>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row>
    <row r="247" spans="10:96">
      <c r="J247" s="109"/>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row>
    <row r="248" spans="10:96">
      <c r="J248" s="109"/>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row>
    <row r="249" spans="10:96">
      <c r="J249" s="109"/>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row>
    <row r="250" spans="10:96">
      <c r="J250" s="109"/>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row>
    <row r="251" spans="10:96">
      <c r="J251" s="109"/>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row>
    <row r="252" spans="10:96">
      <c r="J252" s="109"/>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row>
    <row r="253" spans="10:96">
      <c r="J253" s="109"/>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row>
    <row r="254" spans="10:96">
      <c r="J254" s="109"/>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row>
    <row r="255" spans="10:96">
      <c r="J255" s="109"/>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row>
    <row r="256" spans="10:96">
      <c r="J256" s="109"/>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row>
    <row r="257" spans="10:96">
      <c r="J257" s="109"/>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row>
    <row r="258" spans="10:96">
      <c r="J258" s="109"/>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row>
    <row r="259" spans="10:96">
      <c r="J259" s="109"/>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row>
    <row r="260" spans="10:96">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row>
    <row r="261" spans="10:96">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row>
    <row r="262" spans="10:96">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row>
    <row r="263" spans="10:96">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row>
    <row r="264" spans="10:96">
      <c r="CJ264" s="97"/>
      <c r="CK264" s="97"/>
      <c r="CL264" s="97"/>
      <c r="CM264" s="97"/>
      <c r="CN264" s="97"/>
      <c r="CO264" s="97"/>
      <c r="CP264" s="97"/>
      <c r="CQ264" s="97"/>
      <c r="CR264" s="97"/>
    </row>
  </sheetData>
  <sheetProtection sheet="1" formatCells="0" formatColumns="0" formatRows="0" selectLockedCells="1"/>
  <mergeCells count="27">
    <mergeCell ref="B8:C8"/>
    <mergeCell ref="D8:E8"/>
    <mergeCell ref="C4:G4"/>
    <mergeCell ref="C5:G5"/>
    <mergeCell ref="B50:G50"/>
    <mergeCell ref="B46:C46"/>
    <mergeCell ref="D46:F46"/>
    <mergeCell ref="B47:C47"/>
    <mergeCell ref="D47:F47"/>
    <mergeCell ref="B48:C48"/>
    <mergeCell ref="E48:F48"/>
    <mergeCell ref="I3:K3"/>
    <mergeCell ref="K19:L19"/>
    <mergeCell ref="B45:C45"/>
    <mergeCell ref="B49:C49"/>
    <mergeCell ref="D49:F49"/>
    <mergeCell ref="B12:C12"/>
    <mergeCell ref="D12:E12"/>
    <mergeCell ref="B9:C9"/>
    <mergeCell ref="D9:E9"/>
    <mergeCell ref="B10:C10"/>
    <mergeCell ref="D10:E10"/>
    <mergeCell ref="B11:C11"/>
    <mergeCell ref="D11:E11"/>
    <mergeCell ref="B3:G3"/>
    <mergeCell ref="B7:C7"/>
    <mergeCell ref="D7:F7"/>
  </mergeCells>
  <phoneticPr fontId="3"/>
  <conditionalFormatting sqref="G48">
    <cfRule type="expression" dxfId="14" priority="1">
      <formula>OR(AND($E$48="申請無し",$G$48&lt;&gt;0),AND($E$48="申請有り",$G$48&lt;=0))</formula>
    </cfRule>
  </conditionalFormatting>
  <dataValidations count="3">
    <dataValidation imeMode="off" allowBlank="1" showInputMessage="1" showErrorMessage="1" sqref="D22:E44 D16:D21 G48 D15:E15 G15:G44" xr:uid="{01F9B84A-D876-40F2-BC05-78CB140C1075}"/>
    <dataValidation type="list" allowBlank="1" showInputMessage="1" showErrorMessage="1" sqref="B15:B44" xr:uid="{2154BC90-C6DE-4FB8-B6CB-6EDD1402FEAD}">
      <formula1>"設計費,設備費,工事費,諸経費,▼助成対象外"</formula1>
    </dataValidation>
    <dataValidation type="list" allowBlank="1" showInputMessage="1" showErrorMessage="1" sqref="E48:F48" xr:uid="{9F98A8C1-45B3-4B14-9CAA-0056B484855F}">
      <formula1>"申請あり,申請なし"</formula1>
    </dataValidation>
  </dataValidations>
  <pageMargins left="0.74803149606299213" right="0.43307086614173229" top="0.48" bottom="0.52" header="0.19685039370078741" footer="0.23622047244094491"/>
  <pageSetup paperSize="9" scale="93" orientation="portrait" r:id="rId1"/>
  <headerFooter>
    <oddFooter>&amp;R&amp;"ＭＳ Ｐ明朝,標準"&amp;10（日本産業規格A列4番）</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A9E7-41E6-444D-B36A-7647016EFC02}">
  <sheetPr>
    <pageSetUpPr fitToPage="1"/>
  </sheetPr>
  <dimension ref="A1:CR273"/>
  <sheetViews>
    <sheetView view="pageBreakPreview" zoomScaleNormal="100" zoomScaleSheetLayoutView="100" workbookViewId="0">
      <selection activeCell="E15" sqref="E15"/>
    </sheetView>
  </sheetViews>
  <sheetFormatPr defaultColWidth="9" defaultRowHeight="14"/>
  <cols>
    <col min="1" max="1" width="2.6328125" style="17" customWidth="1"/>
    <col min="2" max="2" width="18.7265625" style="17" customWidth="1"/>
    <col min="3" max="3" width="39" style="17" customWidth="1"/>
    <col min="4" max="4" width="13.26953125" style="19" customWidth="1"/>
    <col min="5" max="5" width="9.08984375" style="19" customWidth="1"/>
    <col min="6" max="6" width="9.26953125" style="19" customWidth="1"/>
    <col min="7" max="7" width="12.453125" style="17" customWidth="1"/>
    <col min="8" max="8" width="0.7265625" style="17" customWidth="1"/>
    <col min="9" max="9" width="52.90625" style="16" customWidth="1"/>
    <col min="10" max="10" width="33.36328125" style="16" customWidth="1"/>
    <col min="11" max="11" width="15.6328125" style="17" customWidth="1"/>
    <col min="12" max="12" width="12.6328125" style="17" customWidth="1"/>
    <col min="13" max="13" width="2.6328125" style="17" customWidth="1"/>
    <col min="14" max="14" width="29.90625" style="17" customWidth="1"/>
    <col min="15" max="125" width="2.6328125" style="17" customWidth="1"/>
    <col min="126" max="16384" width="9" style="17"/>
  </cols>
  <sheetData>
    <row r="1" spans="1:96" ht="10.5" customHeight="1"/>
    <row r="2" spans="1:96" ht="19.5" customHeight="1">
      <c r="A2" s="15"/>
      <c r="B2" s="14" t="s">
        <v>99</v>
      </c>
      <c r="C2" s="15"/>
      <c r="D2" s="20"/>
      <c r="E2" s="20"/>
      <c r="F2" s="20"/>
      <c r="G2" s="15"/>
    </row>
    <row r="3" spans="1:96" ht="45.75" customHeight="1" thickBot="1">
      <c r="A3" s="15"/>
      <c r="B3" s="263" t="s">
        <v>86</v>
      </c>
      <c r="C3" s="264"/>
      <c r="D3" s="264"/>
      <c r="E3" s="264"/>
      <c r="F3" s="264"/>
      <c r="G3" s="264"/>
      <c r="I3" s="246" t="s">
        <v>211</v>
      </c>
      <c r="J3" s="246"/>
      <c r="K3" s="246"/>
    </row>
    <row r="4" spans="1:96" ht="20.149999999999999" customHeight="1">
      <c r="A4" s="15"/>
      <c r="B4" s="139" t="s">
        <v>48</v>
      </c>
      <c r="C4" s="274"/>
      <c r="D4" s="274"/>
      <c r="E4" s="274"/>
      <c r="F4" s="274"/>
      <c r="G4" s="275"/>
      <c r="H4" s="138"/>
      <c r="I4" s="138"/>
      <c r="J4" s="138"/>
    </row>
    <row r="5" spans="1:96" ht="25" customHeight="1" thickBot="1">
      <c r="A5" s="15"/>
      <c r="B5" s="140" t="s">
        <v>207</v>
      </c>
      <c r="C5" s="257"/>
      <c r="D5" s="257"/>
      <c r="E5" s="257"/>
      <c r="F5" s="257"/>
      <c r="G5" s="276"/>
      <c r="H5" s="138"/>
      <c r="I5" s="138"/>
      <c r="J5" s="138"/>
    </row>
    <row r="6" spans="1:96" ht="11.25" customHeight="1" thickBot="1">
      <c r="A6" s="15"/>
      <c r="B6" s="136"/>
      <c r="C6" s="137"/>
      <c r="D6" s="137"/>
      <c r="E6" s="137"/>
      <c r="F6" s="137"/>
      <c r="G6" s="137"/>
      <c r="H6" s="138"/>
      <c r="I6" s="138"/>
      <c r="J6" s="138"/>
    </row>
    <row r="7" spans="1:96" ht="19.5" customHeight="1" thickBot="1">
      <c r="A7" s="15"/>
      <c r="B7" s="265" t="s">
        <v>182</v>
      </c>
      <c r="C7" s="266"/>
      <c r="D7" s="267" t="s">
        <v>184</v>
      </c>
      <c r="E7" s="268"/>
      <c r="F7" s="269"/>
      <c r="G7" s="137"/>
      <c r="I7" s="21"/>
    </row>
    <row r="8" spans="1:96" ht="16.5" customHeight="1" thickTop="1">
      <c r="A8" s="15">
        <v>1</v>
      </c>
      <c r="B8" s="270"/>
      <c r="C8" s="271"/>
      <c r="D8" s="272"/>
      <c r="E8" s="273"/>
      <c r="F8" s="141" t="s">
        <v>180</v>
      </c>
      <c r="G8" s="137"/>
      <c r="I8" s="21"/>
    </row>
    <row r="9" spans="1:96" ht="16.5" customHeight="1">
      <c r="A9" s="15">
        <v>2</v>
      </c>
      <c r="B9" s="259"/>
      <c r="C9" s="260"/>
      <c r="D9" s="261"/>
      <c r="E9" s="262"/>
      <c r="F9" s="142" t="s">
        <v>179</v>
      </c>
      <c r="G9" s="137"/>
      <c r="I9" s="21"/>
    </row>
    <row r="10" spans="1:96" ht="16.5" customHeight="1">
      <c r="A10" s="15">
        <v>3</v>
      </c>
      <c r="B10" s="259"/>
      <c r="C10" s="260"/>
      <c r="D10" s="261"/>
      <c r="E10" s="262"/>
      <c r="F10" s="142" t="s">
        <v>179</v>
      </c>
      <c r="G10" s="137"/>
      <c r="I10" s="21"/>
    </row>
    <row r="11" spans="1:96" ht="16.5" customHeight="1">
      <c r="A11" s="15">
        <v>4</v>
      </c>
      <c r="B11" s="259"/>
      <c r="C11" s="260"/>
      <c r="D11" s="261"/>
      <c r="E11" s="262"/>
      <c r="F11" s="142" t="s">
        <v>179</v>
      </c>
      <c r="G11" s="137"/>
      <c r="I11" s="21"/>
    </row>
    <row r="12" spans="1:96" ht="16.5" customHeight="1" thickBot="1">
      <c r="A12" s="15">
        <v>5</v>
      </c>
      <c r="B12" s="255"/>
      <c r="C12" s="256"/>
      <c r="D12" s="257"/>
      <c r="E12" s="258"/>
      <c r="F12" s="143" t="s">
        <v>179</v>
      </c>
      <c r="G12" s="137"/>
      <c r="I12" s="21"/>
    </row>
    <row r="13" spans="1:96" ht="13.5" customHeight="1" thickBot="1">
      <c r="A13" s="15"/>
      <c r="B13" s="136"/>
      <c r="C13" s="137"/>
      <c r="D13" s="137"/>
      <c r="E13" s="137"/>
      <c r="F13" s="137"/>
      <c r="G13" s="137"/>
      <c r="I13" s="21"/>
    </row>
    <row r="14" spans="1:96" ht="19.5" customHeight="1" thickBot="1">
      <c r="A14" s="15"/>
      <c r="B14" s="144" t="s">
        <v>33</v>
      </c>
      <c r="C14" s="145" t="s">
        <v>34</v>
      </c>
      <c r="D14" s="145" t="s">
        <v>35</v>
      </c>
      <c r="E14" s="145" t="s">
        <v>36</v>
      </c>
      <c r="F14" s="146" t="s">
        <v>6</v>
      </c>
      <c r="G14" s="147" t="s">
        <v>37</v>
      </c>
    </row>
    <row r="15" spans="1:96" ht="17.25" customHeight="1" thickTop="1">
      <c r="A15" s="148">
        <v>1</v>
      </c>
      <c r="B15" s="4"/>
      <c r="C15" s="5"/>
      <c r="D15" s="6"/>
      <c r="E15" s="7"/>
      <c r="F15" s="8"/>
      <c r="G15" s="22" t="str">
        <f t="shared" ref="G15:G44" si="0">IF(D15="","",D15*E15)</f>
        <v/>
      </c>
    </row>
    <row r="16" spans="1:96" ht="17.25" customHeight="1">
      <c r="A16" s="148">
        <v>2</v>
      </c>
      <c r="B16" s="4"/>
      <c r="C16" s="9"/>
      <c r="D16" s="10"/>
      <c r="E16" s="11"/>
      <c r="F16" s="8"/>
      <c r="G16" s="22" t="str">
        <f t="shared" si="0"/>
        <v/>
      </c>
      <c r="J16" s="109"/>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row>
    <row r="17" spans="1:96" ht="17.25" customHeight="1">
      <c r="A17" s="148">
        <v>3</v>
      </c>
      <c r="B17" s="4"/>
      <c r="C17" s="9"/>
      <c r="D17" s="10"/>
      <c r="E17" s="11"/>
      <c r="F17" s="8"/>
      <c r="G17" s="22" t="str">
        <f t="shared" si="0"/>
        <v/>
      </c>
      <c r="J17" s="109"/>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row>
    <row r="18" spans="1:96" ht="17.25" customHeight="1">
      <c r="A18" s="148">
        <v>4</v>
      </c>
      <c r="B18" s="4"/>
      <c r="C18" s="9"/>
      <c r="D18" s="10"/>
      <c r="E18" s="11"/>
      <c r="F18" s="8"/>
      <c r="G18" s="22" t="str">
        <f t="shared" si="0"/>
        <v/>
      </c>
      <c r="J18" s="109"/>
      <c r="K18" s="97"/>
      <c r="L18" s="97"/>
      <c r="M18" s="97"/>
      <c r="N18" s="97"/>
      <c r="O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row>
    <row r="19" spans="1:96" ht="17.25" customHeight="1">
      <c r="A19" s="148">
        <v>5</v>
      </c>
      <c r="B19" s="4"/>
      <c r="C19" s="9"/>
      <c r="D19" s="10"/>
      <c r="E19" s="11"/>
      <c r="F19" s="8"/>
      <c r="G19" s="22" t="str">
        <f t="shared" si="0"/>
        <v/>
      </c>
      <c r="J19" s="109"/>
      <c r="K19" s="247"/>
      <c r="L19" s="24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row>
    <row r="20" spans="1:96" ht="17.25" customHeight="1">
      <c r="A20" s="148">
        <v>6</v>
      </c>
      <c r="B20" s="4"/>
      <c r="C20" s="9"/>
      <c r="D20" s="10"/>
      <c r="E20" s="11"/>
      <c r="F20" s="8"/>
      <c r="G20" s="22" t="str">
        <f t="shared" si="0"/>
        <v/>
      </c>
      <c r="J20" s="149" t="s">
        <v>79</v>
      </c>
      <c r="K20" s="109"/>
      <c r="L20" s="109"/>
      <c r="M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row>
    <row r="21" spans="1:96" ht="17.25" customHeight="1">
      <c r="A21" s="148">
        <v>7</v>
      </c>
      <c r="B21" s="4"/>
      <c r="C21" s="9"/>
      <c r="D21" s="10"/>
      <c r="E21" s="11"/>
      <c r="F21" s="8"/>
      <c r="G21" s="22" t="str">
        <f t="shared" si="0"/>
        <v/>
      </c>
      <c r="J21" s="131" t="str">
        <f>D45&amp;E45</f>
        <v>都外
10N㎥/h以上</v>
      </c>
      <c r="L21" s="18"/>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row>
    <row r="22" spans="1:96" ht="17.25" customHeight="1">
      <c r="A22" s="148">
        <v>8</v>
      </c>
      <c r="B22" s="4"/>
      <c r="C22" s="9"/>
      <c r="D22" s="10"/>
      <c r="E22" s="11"/>
      <c r="F22" s="8"/>
      <c r="G22" s="22" t="str">
        <f t="shared" si="0"/>
        <v/>
      </c>
      <c r="I22" s="151" t="s">
        <v>44</v>
      </c>
      <c r="J22" s="159" t="str">
        <f>IF(J21="都外10N㎥/h以上","対象","対象外")</f>
        <v>対象外</v>
      </c>
      <c r="K22" s="23">
        <f>IF(J22="対象外",0,K29)</f>
        <v>0</v>
      </c>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row>
    <row r="23" spans="1:96" ht="17.25" customHeight="1">
      <c r="A23" s="148">
        <v>9</v>
      </c>
      <c r="B23" s="4"/>
      <c r="C23" s="9"/>
      <c r="D23" s="10"/>
      <c r="E23" s="11"/>
      <c r="F23" s="8"/>
      <c r="G23" s="22" t="str">
        <f t="shared" si="0"/>
        <v/>
      </c>
      <c r="K23" s="97"/>
      <c r="L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row>
    <row r="24" spans="1:96" ht="17.25" customHeight="1">
      <c r="A24" s="148">
        <v>10</v>
      </c>
      <c r="B24" s="4"/>
      <c r="C24" s="9"/>
      <c r="D24" s="10"/>
      <c r="E24" s="11"/>
      <c r="F24" s="8"/>
      <c r="G24" s="22" t="str">
        <f t="shared" si="0"/>
        <v/>
      </c>
      <c r="J24" s="97"/>
      <c r="K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row>
    <row r="25" spans="1:96" ht="17.25" customHeight="1">
      <c r="A25" s="148">
        <v>11</v>
      </c>
      <c r="B25" s="4"/>
      <c r="C25" s="9"/>
      <c r="D25" s="10"/>
      <c r="E25" s="11"/>
      <c r="F25" s="8"/>
      <c r="G25" s="22" t="str">
        <f t="shared" si="0"/>
        <v/>
      </c>
      <c r="J25" s="97"/>
      <c r="K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row>
    <row r="26" spans="1:96" ht="17.25" customHeight="1">
      <c r="A26" s="148">
        <v>12</v>
      </c>
      <c r="B26" s="4"/>
      <c r="C26" s="9"/>
      <c r="D26" s="10"/>
      <c r="E26" s="11"/>
      <c r="F26" s="8"/>
      <c r="G26" s="22" t="str">
        <f t="shared" si="0"/>
        <v/>
      </c>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row>
    <row r="27" spans="1:96" ht="17.25" customHeight="1">
      <c r="A27" s="148">
        <v>13</v>
      </c>
      <c r="B27" s="4"/>
      <c r="C27" s="9"/>
      <c r="D27" s="10"/>
      <c r="E27" s="11"/>
      <c r="F27" s="8"/>
      <c r="G27" s="22" t="str">
        <f t="shared" si="0"/>
        <v/>
      </c>
      <c r="J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row>
    <row r="28" spans="1:96" ht="17.25" customHeight="1">
      <c r="A28" s="148">
        <v>14</v>
      </c>
      <c r="B28" s="4"/>
      <c r="C28" s="9"/>
      <c r="D28" s="10"/>
      <c r="E28" s="11"/>
      <c r="F28" s="8"/>
      <c r="G28" s="22" t="str">
        <f t="shared" si="0"/>
        <v/>
      </c>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row>
    <row r="29" spans="1:96" ht="17.25" customHeight="1">
      <c r="A29" s="148">
        <v>15</v>
      </c>
      <c r="B29" s="4"/>
      <c r="C29" s="9"/>
      <c r="D29" s="10"/>
      <c r="E29" s="11"/>
      <c r="F29" s="8"/>
      <c r="G29" s="22" t="str">
        <f t="shared" si="0"/>
        <v/>
      </c>
      <c r="J29" s="152" t="s">
        <v>49</v>
      </c>
      <c r="K29" s="23">
        <v>300000000</v>
      </c>
      <c r="T29" s="97"/>
      <c r="U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row>
    <row r="30" spans="1:96" ht="17.25" customHeight="1">
      <c r="A30" s="148">
        <v>16</v>
      </c>
      <c r="B30" s="4"/>
      <c r="C30" s="9"/>
      <c r="D30" s="10"/>
      <c r="E30" s="11"/>
      <c r="F30" s="8"/>
      <c r="G30" s="22" t="str">
        <f t="shared" si="0"/>
        <v/>
      </c>
      <c r="T30" s="97"/>
      <c r="U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row>
    <row r="31" spans="1:96" ht="17.25" customHeight="1">
      <c r="A31" s="148">
        <v>17</v>
      </c>
      <c r="B31" s="4"/>
      <c r="C31" s="9"/>
      <c r="D31" s="10"/>
      <c r="E31" s="11"/>
      <c r="F31" s="8"/>
      <c r="G31" s="22" t="str">
        <f t="shared" si="0"/>
        <v/>
      </c>
      <c r="J31" s="15" t="s">
        <v>45</v>
      </c>
      <c r="K31" s="14"/>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row>
    <row r="32" spans="1:96" ht="17.25" customHeight="1">
      <c r="A32" s="148">
        <v>18</v>
      </c>
      <c r="B32" s="4"/>
      <c r="C32" s="9"/>
      <c r="D32" s="10"/>
      <c r="E32" s="11"/>
      <c r="F32" s="8"/>
      <c r="G32" s="22" t="str">
        <f t="shared" si="0"/>
        <v/>
      </c>
      <c r="J32" s="153" t="s">
        <v>46</v>
      </c>
      <c r="K32" s="154">
        <f>IF(ROUNDDOWN(($G$47-$G$49)*2/3,-3)&gt;$G$45,$G$45,ROUNDDOWN(($G$47-$G$49)*2/3,-3))</f>
        <v>0</v>
      </c>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row>
    <row r="33" spans="1:96" ht="17.25" customHeight="1">
      <c r="A33" s="148">
        <v>19</v>
      </c>
      <c r="B33" s="4"/>
      <c r="C33" s="9"/>
      <c r="D33" s="10"/>
      <c r="E33" s="11"/>
      <c r="F33" s="8"/>
      <c r="G33" s="22" t="str">
        <f t="shared" si="0"/>
        <v/>
      </c>
      <c r="J33" s="153" t="s">
        <v>47</v>
      </c>
      <c r="K33" s="154">
        <f>IF(ROUNDDOWN($G$47*2/3,-3)&gt;$G$45,$G$45,ROUNDDOWN($G$47*2/3,-3))</f>
        <v>0</v>
      </c>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row>
    <row r="34" spans="1:96" ht="17.25" customHeight="1">
      <c r="A34" s="148">
        <v>20</v>
      </c>
      <c r="B34" s="4"/>
      <c r="C34" s="9"/>
      <c r="D34" s="10"/>
      <c r="E34" s="11"/>
      <c r="F34" s="8"/>
      <c r="G34" s="22" t="str">
        <f t="shared" si="0"/>
        <v/>
      </c>
      <c r="J34" s="18"/>
      <c r="K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row>
    <row r="35" spans="1:96" ht="17.25" customHeight="1">
      <c r="A35" s="148">
        <v>21</v>
      </c>
      <c r="B35" s="4"/>
      <c r="C35" s="9"/>
      <c r="D35" s="10"/>
      <c r="E35" s="11"/>
      <c r="F35" s="8"/>
      <c r="G35" s="22" t="str">
        <f t="shared" si="0"/>
        <v/>
      </c>
      <c r="J35" s="18"/>
      <c r="K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row>
    <row r="36" spans="1:96" ht="17.25" customHeight="1">
      <c r="A36" s="148">
        <v>22</v>
      </c>
      <c r="B36" s="4"/>
      <c r="C36" s="9"/>
      <c r="D36" s="10"/>
      <c r="E36" s="11"/>
      <c r="F36" s="8"/>
      <c r="G36" s="22" t="str">
        <f t="shared" si="0"/>
        <v/>
      </c>
      <c r="J36" s="97"/>
      <c r="K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row>
    <row r="37" spans="1:96" ht="17.25" customHeight="1">
      <c r="A37" s="148">
        <v>23</v>
      </c>
      <c r="B37" s="4"/>
      <c r="C37" s="9"/>
      <c r="D37" s="10"/>
      <c r="E37" s="11"/>
      <c r="F37" s="8"/>
      <c r="G37" s="22" t="str">
        <f t="shared" si="0"/>
        <v/>
      </c>
      <c r="J37" s="109"/>
      <c r="K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row>
    <row r="38" spans="1:96" ht="17.25" customHeight="1">
      <c r="A38" s="148">
        <v>24</v>
      </c>
      <c r="B38" s="4"/>
      <c r="C38" s="9"/>
      <c r="D38" s="10"/>
      <c r="E38" s="11"/>
      <c r="F38" s="8"/>
      <c r="G38" s="22" t="str">
        <f t="shared" si="0"/>
        <v/>
      </c>
      <c r="J38" s="109"/>
      <c r="K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row>
    <row r="39" spans="1:96" ht="17.25" customHeight="1">
      <c r="A39" s="148">
        <v>25</v>
      </c>
      <c r="B39" s="4"/>
      <c r="C39" s="9"/>
      <c r="D39" s="10"/>
      <c r="E39" s="11"/>
      <c r="F39" s="8"/>
      <c r="G39" s="22" t="str">
        <f t="shared" si="0"/>
        <v/>
      </c>
      <c r="J39" s="109"/>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row>
    <row r="40" spans="1:96" ht="17.25" customHeight="1">
      <c r="A40" s="148">
        <v>26</v>
      </c>
      <c r="B40" s="4"/>
      <c r="C40" s="9"/>
      <c r="D40" s="10"/>
      <c r="E40" s="11"/>
      <c r="F40" s="8"/>
      <c r="G40" s="22" t="str">
        <f t="shared" si="0"/>
        <v/>
      </c>
      <c r="J40" s="109"/>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row>
    <row r="41" spans="1:96" ht="17.25" customHeight="1">
      <c r="A41" s="148">
        <v>27</v>
      </c>
      <c r="B41" s="4"/>
      <c r="C41" s="9"/>
      <c r="D41" s="10"/>
      <c r="E41" s="11"/>
      <c r="F41" s="8"/>
      <c r="G41" s="22" t="str">
        <f t="shared" si="0"/>
        <v/>
      </c>
      <c r="J41" s="109"/>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row>
    <row r="42" spans="1:96" ht="17.25" customHeight="1">
      <c r="A42" s="148">
        <v>28</v>
      </c>
      <c r="B42" s="4"/>
      <c r="C42" s="9"/>
      <c r="D42" s="10"/>
      <c r="E42" s="11"/>
      <c r="F42" s="8"/>
      <c r="G42" s="22" t="str">
        <f t="shared" si="0"/>
        <v/>
      </c>
      <c r="I42" s="109"/>
      <c r="J42" s="109"/>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row>
    <row r="43" spans="1:96" ht="17.25" customHeight="1">
      <c r="A43" s="148">
        <v>29</v>
      </c>
      <c r="B43" s="4"/>
      <c r="C43" s="9"/>
      <c r="D43" s="10"/>
      <c r="E43" s="11"/>
      <c r="F43" s="8"/>
      <c r="G43" s="22" t="str">
        <f t="shared" si="0"/>
        <v/>
      </c>
      <c r="J43" s="109"/>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row>
    <row r="44" spans="1:96" ht="17.25" customHeight="1" thickBot="1">
      <c r="A44" s="148">
        <v>30</v>
      </c>
      <c r="B44" s="39"/>
      <c r="C44" s="40"/>
      <c r="D44" s="41"/>
      <c r="E44" s="42"/>
      <c r="F44" s="44"/>
      <c r="G44" s="155" t="str">
        <f t="shared" si="0"/>
        <v/>
      </c>
      <c r="J44" s="109"/>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row>
    <row r="45" spans="1:96" ht="26.25" customHeight="1">
      <c r="A45" s="15"/>
      <c r="B45" s="248" t="s">
        <v>106</v>
      </c>
      <c r="C45" s="249"/>
      <c r="D45" s="160" t="s">
        <v>205</v>
      </c>
      <c r="E45" s="79"/>
      <c r="F45" s="157" t="s">
        <v>87</v>
      </c>
      <c r="G45" s="48">
        <f>K22</f>
        <v>0</v>
      </c>
      <c r="I45" s="109" t="s">
        <v>230</v>
      </c>
      <c r="J45" s="109"/>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row>
    <row r="46" spans="1:96" ht="26.25" customHeight="1">
      <c r="A46" s="161"/>
      <c r="B46" s="162" t="s">
        <v>214</v>
      </c>
      <c r="C46" s="165"/>
      <c r="D46" s="166"/>
      <c r="E46" s="163" t="s">
        <v>183</v>
      </c>
      <c r="F46" s="166"/>
      <c r="G46" s="71" t="str">
        <f>IF((C46+D46)&gt;=F46*1/2,"対象","対象外")</f>
        <v>対象</v>
      </c>
      <c r="H46" s="164"/>
      <c r="I46" s="17"/>
      <c r="J46" s="109"/>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row>
    <row r="47" spans="1:96" ht="18" customHeight="1">
      <c r="A47" s="15"/>
      <c r="B47" s="278" t="s">
        <v>105</v>
      </c>
      <c r="C47" s="279"/>
      <c r="D47" s="280">
        <f>SUMIF($B$15:$B$44,"&lt;&gt;"&amp;"▼助成対象外",$G$15:$G$44)</f>
        <v>0</v>
      </c>
      <c r="E47" s="281"/>
      <c r="F47" s="282"/>
      <c r="G47" s="45">
        <f>IF(OR(G45=0,ISERROR(D47)),0,IF(AND(D47&lt;0,G46="対象外"),0,D47))</f>
        <v>0</v>
      </c>
      <c r="J47" s="109"/>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row>
    <row r="48" spans="1:96" ht="15.75" customHeight="1">
      <c r="A48" s="15"/>
      <c r="B48" s="278" t="s">
        <v>104</v>
      </c>
      <c r="C48" s="279"/>
      <c r="D48" s="280">
        <f>SUMIF($B$15:$B$44,"▼助成対象外",$G$15:$G$44)</f>
        <v>0</v>
      </c>
      <c r="E48" s="281"/>
      <c r="F48" s="282"/>
      <c r="G48" s="45">
        <f>IF(OR(G45=0,ISERROR(D48)),0,IF(D48&lt;0,0,D48))</f>
        <v>0</v>
      </c>
      <c r="J48" s="109"/>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row>
    <row r="49" spans="1:96" ht="18" customHeight="1" thickBot="1">
      <c r="A49" s="15"/>
      <c r="B49" s="283" t="s">
        <v>38</v>
      </c>
      <c r="C49" s="284"/>
      <c r="D49" s="50" t="s">
        <v>39</v>
      </c>
      <c r="E49" s="285"/>
      <c r="F49" s="286"/>
      <c r="G49" s="13"/>
      <c r="H49" s="109" t="s">
        <v>52</v>
      </c>
      <c r="J49" s="109"/>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row>
    <row r="50" spans="1:96" ht="31.5" customHeight="1" thickTop="1" thickBot="1">
      <c r="A50" s="15"/>
      <c r="B50" s="250" t="s">
        <v>216</v>
      </c>
      <c r="C50" s="251"/>
      <c r="D50" s="252" t="str">
        <f>IF(E49=J32,K32,IF(E49=J33,K33,""))</f>
        <v/>
      </c>
      <c r="E50" s="253"/>
      <c r="F50" s="254"/>
      <c r="G50" s="47">
        <f>IF(OR(G45=0,ISERROR(D50)),0,IF(D50&lt;0,0,D50))</f>
        <v>0</v>
      </c>
      <c r="J50" s="109"/>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row>
    <row r="51" spans="1:96" ht="12" customHeight="1">
      <c r="A51" s="15"/>
      <c r="B51" s="277" t="s">
        <v>40</v>
      </c>
      <c r="C51" s="277"/>
      <c r="D51" s="277"/>
      <c r="E51" s="277"/>
      <c r="F51" s="277"/>
      <c r="G51" s="277"/>
      <c r="H51" s="158"/>
      <c r="J51" s="109"/>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row>
    <row r="52" spans="1:96">
      <c r="J52" s="109"/>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row>
    <row r="53" spans="1:96">
      <c r="J53" s="109"/>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row>
    <row r="54" spans="1:96">
      <c r="J54" s="109"/>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row>
    <row r="55" spans="1:96">
      <c r="J55" s="109"/>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row>
    <row r="56" spans="1:96">
      <c r="J56" s="109"/>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row>
    <row r="57" spans="1:96">
      <c r="J57" s="109"/>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row>
    <row r="58" spans="1:96">
      <c r="J58" s="109"/>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row>
    <row r="59" spans="1:96">
      <c r="J59" s="109"/>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row>
    <row r="60" spans="1:96">
      <c r="J60" s="109"/>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row>
    <row r="61" spans="1:96">
      <c r="J61" s="109"/>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row>
    <row r="62" spans="1:96">
      <c r="J62" s="109"/>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row>
    <row r="63" spans="1:96">
      <c r="J63" s="109"/>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row>
    <row r="64" spans="1:96">
      <c r="J64" s="109"/>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row>
    <row r="65" spans="10:96">
      <c r="J65" s="109"/>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row>
    <row r="66" spans="10:96">
      <c r="J66" s="109"/>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row>
    <row r="67" spans="10:96">
      <c r="J67" s="109"/>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row>
    <row r="68" spans="10:96">
      <c r="J68" s="109"/>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row>
    <row r="69" spans="10:96">
      <c r="J69" s="109"/>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row>
    <row r="70" spans="10:96">
      <c r="J70" s="109"/>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row>
    <row r="71" spans="10:96">
      <c r="J71" s="109"/>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row>
    <row r="72" spans="10:96">
      <c r="J72" s="109"/>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row>
    <row r="73" spans="10:96">
      <c r="J73" s="109"/>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row>
    <row r="74" spans="10:96">
      <c r="J74" s="109"/>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row>
    <row r="75" spans="10:96">
      <c r="J75" s="109"/>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row>
    <row r="76" spans="10:96">
      <c r="J76" s="109"/>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row>
    <row r="77" spans="10:96">
      <c r="J77" s="109"/>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row>
    <row r="78" spans="10:96">
      <c r="J78" s="109"/>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row>
    <row r="79" spans="10:96">
      <c r="J79" s="109"/>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row>
    <row r="80" spans="10:96">
      <c r="J80" s="109"/>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row>
    <row r="81" spans="10:96">
      <c r="J81" s="109"/>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row>
    <row r="82" spans="10:96">
      <c r="J82" s="109"/>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row>
    <row r="83" spans="10:96">
      <c r="J83" s="109"/>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row>
    <row r="84" spans="10:96">
      <c r="J84" s="109"/>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row>
    <row r="85" spans="10:96">
      <c r="J85" s="109"/>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row>
    <row r="86" spans="10:96">
      <c r="J86" s="109"/>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row>
    <row r="87" spans="10:96">
      <c r="J87" s="109"/>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row>
    <row r="88" spans="10:96">
      <c r="J88" s="109"/>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row>
    <row r="89" spans="10:96">
      <c r="J89" s="109"/>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row>
    <row r="90" spans="10:96">
      <c r="J90" s="109"/>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row>
    <row r="91" spans="10:96">
      <c r="J91" s="109"/>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row>
    <row r="92" spans="10:96">
      <c r="J92" s="109"/>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row>
    <row r="93" spans="10:96">
      <c r="J93" s="109"/>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row>
    <row r="94" spans="10:96">
      <c r="J94" s="109"/>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row>
    <row r="95" spans="10:96">
      <c r="J95" s="109"/>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row>
    <row r="96" spans="10:96">
      <c r="J96" s="109"/>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row>
    <row r="97" spans="10:96">
      <c r="J97" s="109"/>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row>
    <row r="98" spans="10:96">
      <c r="J98" s="109"/>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row>
    <row r="99" spans="10:96">
      <c r="J99" s="109"/>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row>
    <row r="100" spans="10:96">
      <c r="J100" s="109"/>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row>
    <row r="101" spans="10:96">
      <c r="J101" s="109"/>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row>
    <row r="102" spans="10:96">
      <c r="J102" s="109"/>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row>
    <row r="103" spans="10:96">
      <c r="J103" s="109"/>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row>
    <row r="104" spans="10:96">
      <c r="J104" s="109"/>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row>
    <row r="105" spans="10:96">
      <c r="J105" s="109"/>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row>
    <row r="106" spans="10:96">
      <c r="J106" s="109"/>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row>
    <row r="107" spans="10:96">
      <c r="J107" s="109"/>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row>
    <row r="108" spans="10:96">
      <c r="J108" s="109"/>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row>
    <row r="109" spans="10:96">
      <c r="J109" s="109"/>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row>
    <row r="110" spans="10:96">
      <c r="J110" s="109"/>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row>
    <row r="111" spans="10:96">
      <c r="J111" s="109"/>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row>
    <row r="112" spans="10:96">
      <c r="J112" s="109"/>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row>
    <row r="113" spans="10:96">
      <c r="J113" s="109"/>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row>
    <row r="114" spans="10:96">
      <c r="J114" s="109"/>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row>
    <row r="115" spans="10:96">
      <c r="J115" s="109"/>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row>
    <row r="116" spans="10:96">
      <c r="J116" s="109"/>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row>
    <row r="117" spans="10:96">
      <c r="J117" s="109"/>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row>
    <row r="118" spans="10:96">
      <c r="J118" s="109"/>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row>
    <row r="119" spans="10:96">
      <c r="J119" s="109"/>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row>
    <row r="120" spans="10:96">
      <c r="J120" s="109"/>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row>
    <row r="121" spans="10:96">
      <c r="J121" s="109"/>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row>
    <row r="122" spans="10:96">
      <c r="J122" s="109"/>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row>
    <row r="123" spans="10:96">
      <c r="J123" s="109"/>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row>
    <row r="124" spans="10:96">
      <c r="J124" s="109"/>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row>
    <row r="125" spans="10:96">
      <c r="J125" s="109"/>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row>
    <row r="126" spans="10:96">
      <c r="J126" s="109"/>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row>
    <row r="127" spans="10:96">
      <c r="J127" s="109"/>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row>
    <row r="128" spans="10:96">
      <c r="J128" s="109"/>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row>
    <row r="129" spans="10:96">
      <c r="J129" s="109"/>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row>
    <row r="130" spans="10:96">
      <c r="J130" s="109"/>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row>
    <row r="131" spans="10:96">
      <c r="J131" s="109"/>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row>
    <row r="132" spans="10:96">
      <c r="J132" s="109"/>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row>
    <row r="133" spans="10:96">
      <c r="J133" s="109"/>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row>
    <row r="134" spans="10:96">
      <c r="J134" s="109"/>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row>
    <row r="135" spans="10:96">
      <c r="J135" s="109"/>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row>
    <row r="136" spans="10:96">
      <c r="J136" s="109"/>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row>
    <row r="137" spans="10:96">
      <c r="J137" s="109"/>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row>
    <row r="138" spans="10:96">
      <c r="J138" s="109"/>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row>
    <row r="139" spans="10:96">
      <c r="J139" s="109"/>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row>
    <row r="140" spans="10:96">
      <c r="J140" s="109"/>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row>
    <row r="141" spans="10:96">
      <c r="J141" s="109"/>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row>
    <row r="142" spans="10:96">
      <c r="J142" s="109"/>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row>
    <row r="143" spans="10:96">
      <c r="J143" s="109"/>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row>
    <row r="144" spans="10:96">
      <c r="J144" s="109"/>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row>
    <row r="145" spans="10:96">
      <c r="J145" s="109"/>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row>
    <row r="146" spans="10:96">
      <c r="J146" s="109"/>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row>
    <row r="147" spans="10:96">
      <c r="J147" s="109"/>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row>
    <row r="148" spans="10:96">
      <c r="J148" s="109"/>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row>
    <row r="149" spans="10:96">
      <c r="J149" s="109"/>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row>
    <row r="150" spans="10:96">
      <c r="J150" s="109"/>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row>
    <row r="151" spans="10:96">
      <c r="J151" s="109"/>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row>
    <row r="152" spans="10:96">
      <c r="J152" s="109"/>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row>
    <row r="153" spans="10:96">
      <c r="J153" s="109"/>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row>
    <row r="154" spans="10:96">
      <c r="J154" s="109"/>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row>
    <row r="155" spans="10:96">
      <c r="J155" s="109"/>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row>
    <row r="156" spans="10:96">
      <c r="J156" s="109"/>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row>
    <row r="157" spans="10:96">
      <c r="J157" s="109"/>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row>
    <row r="158" spans="10:96">
      <c r="J158" s="109"/>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row>
    <row r="159" spans="10:96">
      <c r="J159" s="109"/>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row>
    <row r="160" spans="10:96">
      <c r="J160" s="109"/>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row>
    <row r="161" spans="10:96">
      <c r="J161" s="109"/>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row>
    <row r="162" spans="10:96">
      <c r="J162" s="109"/>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row>
    <row r="163" spans="10:96">
      <c r="J163" s="109"/>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row>
    <row r="164" spans="10:96">
      <c r="J164" s="109"/>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row>
    <row r="165" spans="10:96">
      <c r="J165" s="109"/>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row>
    <row r="166" spans="10:96">
      <c r="J166" s="109"/>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row>
    <row r="167" spans="10:96">
      <c r="J167" s="109"/>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row>
    <row r="168" spans="10:96">
      <c r="J168" s="109"/>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row>
    <row r="169" spans="10:96">
      <c r="J169" s="109"/>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row>
    <row r="170" spans="10:96">
      <c r="J170" s="109"/>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row>
    <row r="171" spans="10:96">
      <c r="J171" s="109"/>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row>
    <row r="172" spans="10:96">
      <c r="J172" s="109"/>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row>
    <row r="173" spans="10:96">
      <c r="J173" s="109"/>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row>
    <row r="174" spans="10:96">
      <c r="J174" s="109"/>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row>
    <row r="175" spans="10:96">
      <c r="J175" s="109"/>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row>
    <row r="176" spans="10:96">
      <c r="J176" s="109"/>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row>
    <row r="177" spans="10:96">
      <c r="J177" s="109"/>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row>
    <row r="178" spans="10:96">
      <c r="J178" s="109"/>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row>
    <row r="179" spans="10:96">
      <c r="J179" s="109"/>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row>
    <row r="180" spans="10:96">
      <c r="J180" s="109"/>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row>
    <row r="181" spans="10:96">
      <c r="J181" s="109"/>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row>
    <row r="182" spans="10:96">
      <c r="J182" s="109"/>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row>
    <row r="183" spans="10:96">
      <c r="J183" s="109"/>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row>
    <row r="184" spans="10:96">
      <c r="J184" s="109"/>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row>
    <row r="185" spans="10:96">
      <c r="J185" s="109"/>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row>
    <row r="186" spans="10:96">
      <c r="J186" s="109"/>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row>
    <row r="187" spans="10:96">
      <c r="J187" s="109"/>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row>
    <row r="188" spans="10:96">
      <c r="J188" s="109"/>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row>
    <row r="189" spans="10:96">
      <c r="J189" s="109"/>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row>
    <row r="190" spans="10:96">
      <c r="J190" s="109"/>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row>
    <row r="191" spans="10:96">
      <c r="J191" s="109"/>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row>
    <row r="192" spans="10:96">
      <c r="J192" s="109"/>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row>
    <row r="193" spans="10:96">
      <c r="J193" s="109"/>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row>
    <row r="194" spans="10:96">
      <c r="J194" s="109"/>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row>
    <row r="195" spans="10:96">
      <c r="J195" s="109"/>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row>
    <row r="196" spans="10:96">
      <c r="J196" s="109"/>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row>
    <row r="197" spans="10:96">
      <c r="J197" s="109"/>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row>
    <row r="198" spans="10:96">
      <c r="J198" s="109"/>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row>
    <row r="199" spans="10:96">
      <c r="J199" s="109"/>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row>
    <row r="200" spans="10:96">
      <c r="J200" s="109"/>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row>
    <row r="201" spans="10:96">
      <c r="J201" s="109"/>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row>
    <row r="202" spans="10:96">
      <c r="J202" s="109"/>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row>
    <row r="203" spans="10:96">
      <c r="J203" s="109"/>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row>
    <row r="204" spans="10:96">
      <c r="J204" s="109"/>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row>
    <row r="205" spans="10:96">
      <c r="J205" s="109"/>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row>
    <row r="206" spans="10:96">
      <c r="J206" s="109"/>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row>
    <row r="207" spans="10:96">
      <c r="J207" s="109"/>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row>
    <row r="208" spans="10:96">
      <c r="J208" s="109"/>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row>
    <row r="209" spans="10:96">
      <c r="J209" s="109"/>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row>
    <row r="210" spans="10:96">
      <c r="J210" s="109"/>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row>
    <row r="211" spans="10:96">
      <c r="J211" s="109"/>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row>
    <row r="212" spans="10:96">
      <c r="J212" s="109"/>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row>
    <row r="213" spans="10:96">
      <c r="J213" s="109"/>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row>
    <row r="214" spans="10:96">
      <c r="J214" s="109"/>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row>
    <row r="215" spans="10:96">
      <c r="J215" s="109"/>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row>
    <row r="216" spans="10:96">
      <c r="J216" s="109"/>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row>
    <row r="217" spans="10:96">
      <c r="J217" s="109"/>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row>
    <row r="218" spans="10:96">
      <c r="J218" s="109"/>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row>
    <row r="219" spans="10:96">
      <c r="J219" s="109"/>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row>
    <row r="220" spans="10:96">
      <c r="J220" s="109"/>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row>
    <row r="221" spans="10:96">
      <c r="J221" s="109"/>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row>
    <row r="222" spans="10:96">
      <c r="J222" s="109"/>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row>
    <row r="223" spans="10:96">
      <c r="J223" s="109"/>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row>
    <row r="224" spans="10:96">
      <c r="J224" s="109"/>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row>
    <row r="225" spans="10:96">
      <c r="J225" s="109"/>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row>
    <row r="226" spans="10:96">
      <c r="J226" s="109"/>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row>
    <row r="227" spans="10:96">
      <c r="J227" s="109"/>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row>
    <row r="228" spans="10:96">
      <c r="J228" s="109"/>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row>
    <row r="229" spans="10:96">
      <c r="J229" s="109"/>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row>
    <row r="230" spans="10:96">
      <c r="J230" s="109"/>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row>
    <row r="231" spans="10:96">
      <c r="J231" s="109"/>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row>
    <row r="232" spans="10:96">
      <c r="J232" s="109"/>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row>
    <row r="233" spans="10:96">
      <c r="J233" s="109"/>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row>
    <row r="234" spans="10:96">
      <c r="J234" s="109"/>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row>
    <row r="235" spans="10:96">
      <c r="J235" s="109"/>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row>
    <row r="236" spans="10:96">
      <c r="J236" s="109"/>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row>
    <row r="237" spans="10:96">
      <c r="J237" s="109"/>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row>
    <row r="238" spans="10:96">
      <c r="J238" s="109"/>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row>
    <row r="239" spans="10:96">
      <c r="J239" s="109"/>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row>
    <row r="240" spans="10:96">
      <c r="J240" s="109"/>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row>
    <row r="241" spans="10:96">
      <c r="J241" s="109"/>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row>
    <row r="242" spans="10:96">
      <c r="J242" s="109"/>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row>
    <row r="243" spans="10:96">
      <c r="J243" s="109"/>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row>
    <row r="244" spans="10:96">
      <c r="J244" s="109"/>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row>
    <row r="245" spans="10:96">
      <c r="J245" s="109"/>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row>
    <row r="246" spans="10:96">
      <c r="J246" s="109"/>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row>
    <row r="247" spans="10:96">
      <c r="J247" s="109"/>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row>
    <row r="248" spans="10:96">
      <c r="J248" s="109"/>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row>
    <row r="249" spans="10:96">
      <c r="J249" s="109"/>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row>
    <row r="250" spans="10:96">
      <c r="J250" s="109"/>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row>
    <row r="251" spans="10:96">
      <c r="J251" s="109"/>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row>
    <row r="252" spans="10:96">
      <c r="J252" s="109"/>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row>
    <row r="253" spans="10:96">
      <c r="J253" s="109"/>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row>
    <row r="254" spans="10:96">
      <c r="J254" s="109"/>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row>
    <row r="255" spans="10:96">
      <c r="J255" s="109"/>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row>
    <row r="256" spans="10:96">
      <c r="J256" s="109"/>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row>
    <row r="257" spans="10:96">
      <c r="J257" s="109"/>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row>
    <row r="258" spans="10:96">
      <c r="J258" s="109"/>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row>
    <row r="259" spans="10:96">
      <c r="J259" s="109"/>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row>
    <row r="260" spans="10:96">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row>
    <row r="261" spans="10:96">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row>
    <row r="262" spans="10:96">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row>
    <row r="263" spans="10:96">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row>
    <row r="264" spans="10:96">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7"/>
      <c r="BR264" s="97"/>
      <c r="BS264" s="97"/>
      <c r="BT264" s="97"/>
      <c r="BU264" s="97"/>
      <c r="BV264" s="97"/>
      <c r="BW264" s="97"/>
      <c r="BX264" s="97"/>
      <c r="BY264" s="97"/>
      <c r="BZ264" s="97"/>
      <c r="CA264" s="97"/>
      <c r="CB264" s="97"/>
      <c r="CC264" s="97"/>
      <c r="CD264" s="97"/>
      <c r="CE264" s="97"/>
      <c r="CF264" s="97"/>
      <c r="CG264" s="97"/>
      <c r="CH264" s="97"/>
      <c r="CI264" s="97"/>
      <c r="CJ264" s="97"/>
      <c r="CK264" s="97"/>
      <c r="CL264" s="97"/>
      <c r="CM264" s="97"/>
      <c r="CN264" s="97"/>
      <c r="CO264" s="97"/>
      <c r="CP264" s="97"/>
      <c r="CQ264" s="97"/>
      <c r="CR264" s="97"/>
    </row>
    <row r="265" spans="10:96">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7"/>
      <c r="AO265" s="97"/>
      <c r="AP265" s="97"/>
      <c r="AQ265" s="97"/>
      <c r="AR265" s="97"/>
      <c r="AS265" s="97"/>
      <c r="AT265" s="97"/>
      <c r="AU265" s="97"/>
      <c r="AV265" s="97"/>
      <c r="AW265" s="97"/>
      <c r="AX265" s="97"/>
      <c r="AY265" s="97"/>
      <c r="AZ265" s="97"/>
      <c r="BA265" s="97"/>
      <c r="BB265" s="97"/>
      <c r="BC265" s="97"/>
      <c r="BD265" s="97"/>
      <c r="BE265" s="97"/>
      <c r="BF265" s="97"/>
      <c r="BG265" s="97"/>
      <c r="BH265" s="97"/>
      <c r="BI265" s="97"/>
      <c r="BJ265" s="97"/>
      <c r="BK265" s="97"/>
      <c r="BL265" s="97"/>
      <c r="BM265" s="97"/>
      <c r="BN265" s="97"/>
      <c r="BO265" s="97"/>
      <c r="BP265" s="97"/>
      <c r="BQ265" s="97"/>
      <c r="BR265" s="97"/>
      <c r="BS265" s="97"/>
      <c r="BT265" s="97"/>
      <c r="BU265" s="97"/>
      <c r="BV265" s="97"/>
      <c r="BW265" s="97"/>
      <c r="BX265" s="97"/>
      <c r="BY265" s="97"/>
      <c r="BZ265" s="97"/>
      <c r="CA265" s="97"/>
      <c r="CB265" s="97"/>
      <c r="CC265" s="97"/>
      <c r="CD265" s="97"/>
      <c r="CE265" s="97"/>
      <c r="CF265" s="97"/>
      <c r="CG265" s="97"/>
      <c r="CH265" s="97"/>
      <c r="CI265" s="97"/>
      <c r="CJ265" s="97"/>
      <c r="CK265" s="97"/>
      <c r="CL265" s="97"/>
      <c r="CM265" s="97"/>
      <c r="CN265" s="97"/>
      <c r="CO265" s="97"/>
      <c r="CP265" s="97"/>
      <c r="CQ265" s="97"/>
      <c r="CR265" s="97"/>
    </row>
    <row r="266" spans="10:96">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97"/>
      <c r="BI266" s="97"/>
      <c r="BJ266" s="97"/>
      <c r="BK266" s="97"/>
      <c r="BL266" s="97"/>
      <c r="BM266" s="97"/>
      <c r="BN266" s="97"/>
      <c r="BO266" s="97"/>
      <c r="BP266" s="97"/>
      <c r="BQ266" s="97"/>
      <c r="BR266" s="97"/>
      <c r="BS266" s="97"/>
      <c r="BT266" s="97"/>
      <c r="BU266" s="97"/>
      <c r="BV266" s="97"/>
      <c r="BW266" s="97"/>
      <c r="BX266" s="97"/>
      <c r="BY266" s="97"/>
      <c r="BZ266" s="97"/>
      <c r="CA266" s="97"/>
      <c r="CB266" s="97"/>
      <c r="CC266" s="97"/>
      <c r="CD266" s="97"/>
      <c r="CE266" s="97"/>
      <c r="CF266" s="97"/>
      <c r="CG266" s="97"/>
      <c r="CH266" s="97"/>
      <c r="CI266" s="97"/>
      <c r="CJ266" s="97"/>
      <c r="CK266" s="97"/>
      <c r="CL266" s="97"/>
      <c r="CM266" s="97"/>
      <c r="CN266" s="97"/>
      <c r="CO266" s="97"/>
      <c r="CP266" s="97"/>
      <c r="CQ266" s="97"/>
      <c r="CR266" s="97"/>
    </row>
    <row r="267" spans="10:96">
      <c r="R267" s="97"/>
      <c r="S267" s="97"/>
      <c r="T267" s="97"/>
      <c r="U267" s="97"/>
      <c r="V267" s="97"/>
      <c r="W267" s="97"/>
      <c r="X267" s="97"/>
      <c r="Y267" s="97"/>
      <c r="Z267" s="97"/>
      <c r="AA267" s="97"/>
      <c r="AB267" s="97"/>
      <c r="AC267" s="97"/>
      <c r="AD267" s="97"/>
      <c r="AE267" s="97"/>
      <c r="AF267" s="97"/>
      <c r="AG267" s="97"/>
      <c r="AH267" s="97"/>
    </row>
    <row r="268" spans="10:96">
      <c r="R268" s="97"/>
      <c r="S268" s="97"/>
      <c r="T268" s="97"/>
      <c r="U268" s="97"/>
      <c r="V268" s="97"/>
      <c r="W268" s="97"/>
      <c r="X268" s="97"/>
      <c r="Y268" s="97"/>
      <c r="Z268" s="97"/>
      <c r="AA268" s="97"/>
      <c r="AB268" s="97"/>
      <c r="AC268" s="97"/>
      <c r="AD268" s="97"/>
      <c r="AE268" s="97"/>
      <c r="AF268" s="97"/>
      <c r="AG268" s="97"/>
      <c r="AH268" s="97"/>
    </row>
    <row r="269" spans="10:96">
      <c r="T269" s="97"/>
      <c r="U269" s="97"/>
      <c r="V269" s="97"/>
      <c r="W269" s="97"/>
      <c r="X269" s="97"/>
      <c r="Y269" s="97"/>
      <c r="Z269" s="97"/>
      <c r="AA269" s="97"/>
      <c r="AB269" s="97"/>
      <c r="AC269" s="97"/>
      <c r="AD269" s="97"/>
      <c r="AE269" s="97"/>
      <c r="AF269" s="97"/>
      <c r="AG269" s="97"/>
      <c r="AH269" s="97"/>
    </row>
    <row r="270" spans="10:96">
      <c r="T270" s="97"/>
      <c r="U270" s="97"/>
      <c r="V270" s="97"/>
      <c r="W270" s="97"/>
      <c r="X270" s="97"/>
      <c r="Y270" s="97"/>
      <c r="Z270" s="97"/>
      <c r="AA270" s="97"/>
      <c r="AB270" s="97"/>
      <c r="AC270" s="97"/>
      <c r="AD270" s="97"/>
      <c r="AE270" s="97"/>
      <c r="AF270" s="97"/>
      <c r="AG270" s="97"/>
      <c r="AH270" s="97"/>
    </row>
    <row r="271" spans="10:96">
      <c r="T271" s="97"/>
      <c r="U271" s="97"/>
      <c r="V271" s="97"/>
      <c r="W271" s="97"/>
      <c r="X271" s="97"/>
      <c r="Y271" s="97"/>
      <c r="Z271" s="97"/>
      <c r="AA271" s="97"/>
      <c r="AB271" s="97"/>
      <c r="AC271" s="97"/>
      <c r="AD271" s="97"/>
      <c r="AE271" s="97"/>
      <c r="AF271" s="97"/>
      <c r="AG271" s="97"/>
      <c r="AH271" s="97"/>
    </row>
    <row r="272" spans="10:96">
      <c r="V272" s="97"/>
      <c r="W272" s="97"/>
      <c r="X272" s="97"/>
      <c r="Y272" s="97"/>
      <c r="Z272" s="97"/>
      <c r="AA272" s="97"/>
      <c r="AB272" s="97"/>
      <c r="AC272" s="97"/>
      <c r="AD272" s="97"/>
      <c r="AE272" s="97"/>
      <c r="AF272" s="97"/>
      <c r="AG272" s="97"/>
      <c r="AH272" s="97"/>
    </row>
    <row r="273" spans="22:34">
      <c r="V273" s="97"/>
      <c r="W273" s="97"/>
      <c r="X273" s="97"/>
      <c r="Y273" s="97"/>
      <c r="Z273" s="97"/>
      <c r="AA273" s="97"/>
      <c r="AB273" s="97"/>
      <c r="AC273" s="97"/>
      <c r="AD273" s="97"/>
      <c r="AE273" s="97"/>
      <c r="AF273" s="97"/>
      <c r="AG273" s="97"/>
      <c r="AH273" s="97"/>
    </row>
  </sheetData>
  <sheetProtection sheet="1" formatCells="0" formatColumns="0" formatRows="0" selectLockedCells="1"/>
  <dataConsolidate/>
  <mergeCells count="27">
    <mergeCell ref="B8:C8"/>
    <mergeCell ref="D8:E8"/>
    <mergeCell ref="C4:G4"/>
    <mergeCell ref="C5:G5"/>
    <mergeCell ref="B51:G51"/>
    <mergeCell ref="B47:C47"/>
    <mergeCell ref="D47:F47"/>
    <mergeCell ref="B48:C48"/>
    <mergeCell ref="D48:F48"/>
    <mergeCell ref="B49:C49"/>
    <mergeCell ref="E49:F49"/>
    <mergeCell ref="I3:K3"/>
    <mergeCell ref="K19:L19"/>
    <mergeCell ref="B45:C45"/>
    <mergeCell ref="B50:C50"/>
    <mergeCell ref="D50:F50"/>
    <mergeCell ref="B12:C12"/>
    <mergeCell ref="D12:E12"/>
    <mergeCell ref="B9:C9"/>
    <mergeCell ref="D9:E9"/>
    <mergeCell ref="B10:C10"/>
    <mergeCell ref="D10:E10"/>
    <mergeCell ref="B11:C11"/>
    <mergeCell ref="D11:E11"/>
    <mergeCell ref="B3:G3"/>
    <mergeCell ref="B7:C7"/>
    <mergeCell ref="D7:F7"/>
  </mergeCells>
  <phoneticPr fontId="3"/>
  <conditionalFormatting sqref="G49">
    <cfRule type="expression" dxfId="13" priority="1">
      <formula>OR(AND($E$49="申請無し",$G$49&lt;&gt;0),AND($E$49="申請有り",$G$49&lt;=0))</formula>
    </cfRule>
  </conditionalFormatting>
  <dataValidations count="3">
    <dataValidation imeMode="off" allowBlank="1" showInputMessage="1" showErrorMessage="1" sqref="G49 D15:E15 D22:E44 D16:D21 G15:G44" xr:uid="{A23DB476-00DE-4783-9FC7-8020C944E0BE}"/>
    <dataValidation type="list" allowBlank="1" showInputMessage="1" showErrorMessage="1" sqref="B15:B44" xr:uid="{A7995926-DDC4-4E7E-A9CC-6B1626950138}">
      <formula1>"設計費,設備費,工事費,諸経費,▼助成対象外"</formula1>
    </dataValidation>
    <dataValidation type="list" allowBlank="1" showInputMessage="1" showErrorMessage="1" sqref="E49:F49" xr:uid="{DCE6DBC9-C0DD-4168-B069-83D22C99E1B6}">
      <formula1>"申請あり,申請なし"</formula1>
    </dataValidation>
  </dataValidations>
  <pageMargins left="0.74803149606299213" right="0.43307086614173229" top="0.48" bottom="0.52" header="0.19685039370078741" footer="0.23622047244094491"/>
  <pageSetup paperSize="9" scale="86" orientation="portrait" r:id="rId1"/>
  <headerFooter>
    <oddFooter>&amp;R&amp;"ＭＳ Ｐ明朝,標準"&amp;10（日本産業規格A列4番）</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AE5D-B311-4ED3-9797-8D4AC9D73A88}">
  <sheetPr>
    <pageSetUpPr fitToPage="1"/>
  </sheetPr>
  <dimension ref="A1:CS265"/>
  <sheetViews>
    <sheetView view="pageBreakPreview" topLeftCell="A20" zoomScaleNormal="100" zoomScaleSheetLayoutView="100" workbookViewId="0">
      <selection activeCell="E49" sqref="E49:F49"/>
    </sheetView>
  </sheetViews>
  <sheetFormatPr defaultColWidth="9" defaultRowHeight="14"/>
  <cols>
    <col min="1" max="1" width="2.6328125" style="17" customWidth="1"/>
    <col min="2" max="2" width="17.6328125" style="17" customWidth="1"/>
    <col min="3" max="3" width="34" style="17" customWidth="1"/>
    <col min="4" max="4" width="12.453125" style="19" customWidth="1"/>
    <col min="5" max="5" width="7.90625" style="19" customWidth="1"/>
    <col min="6" max="6" width="8.26953125" style="19" customWidth="1"/>
    <col min="7" max="7" width="10.90625" style="17" customWidth="1"/>
    <col min="8" max="8" width="3.08984375" style="17" customWidth="1"/>
    <col min="9" max="9" width="4.81640625" style="17" customWidth="1"/>
    <col min="10" max="10" width="45.6328125" style="16" customWidth="1"/>
    <col min="11" max="11" width="33.36328125" style="16" customWidth="1"/>
    <col min="12" max="12" width="15.6328125" style="17" customWidth="1"/>
    <col min="13" max="13" width="12.6328125" style="17" customWidth="1"/>
    <col min="14" max="14" width="2.6328125" style="17" customWidth="1"/>
    <col min="15" max="15" width="29.90625" style="17" customWidth="1"/>
    <col min="16" max="126" width="2.6328125" style="17" customWidth="1"/>
    <col min="127" max="16384" width="9" style="17"/>
  </cols>
  <sheetData>
    <row r="1" spans="1:97" ht="10.5" customHeight="1"/>
    <row r="2" spans="1:97" ht="19.5" customHeight="1">
      <c r="A2" s="15"/>
      <c r="B2" s="14" t="s">
        <v>201</v>
      </c>
      <c r="C2" s="15"/>
      <c r="D2" s="20"/>
      <c r="E2" s="20"/>
      <c r="F2" s="20"/>
      <c r="G2" s="15"/>
      <c r="H2" s="15"/>
    </row>
    <row r="3" spans="1:97" ht="43.5" customHeight="1" thickBot="1">
      <c r="A3" s="15"/>
      <c r="B3" s="263" t="s">
        <v>189</v>
      </c>
      <c r="C3" s="264"/>
      <c r="D3" s="264"/>
      <c r="E3" s="264"/>
      <c r="F3" s="264"/>
      <c r="G3" s="264"/>
      <c r="H3" s="137"/>
      <c r="J3" s="246" t="s">
        <v>211</v>
      </c>
      <c r="K3" s="246"/>
      <c r="L3" s="246"/>
    </row>
    <row r="4" spans="1:97" ht="20.149999999999999" customHeight="1">
      <c r="A4" s="15"/>
      <c r="B4" s="139" t="s">
        <v>48</v>
      </c>
      <c r="C4" s="274"/>
      <c r="D4" s="274"/>
      <c r="E4" s="274"/>
      <c r="F4" s="274"/>
      <c r="G4" s="275"/>
      <c r="H4" s="137"/>
      <c r="I4" s="138"/>
      <c r="J4" s="138"/>
      <c r="K4" s="138"/>
    </row>
    <row r="5" spans="1:97" ht="25" customHeight="1" thickBot="1">
      <c r="A5" s="15"/>
      <c r="B5" s="140" t="s">
        <v>207</v>
      </c>
      <c r="C5" s="257"/>
      <c r="D5" s="257"/>
      <c r="E5" s="257"/>
      <c r="F5" s="257"/>
      <c r="G5" s="276"/>
      <c r="H5" s="137"/>
      <c r="I5" s="138"/>
      <c r="J5" s="138"/>
      <c r="K5" s="138"/>
    </row>
    <row r="6" spans="1:97" ht="12" customHeight="1" thickBot="1">
      <c r="A6" s="15"/>
      <c r="B6" s="136"/>
      <c r="C6" s="137"/>
      <c r="D6" s="137"/>
      <c r="E6" s="137"/>
      <c r="F6" s="137"/>
      <c r="G6" s="137"/>
      <c r="H6" s="137"/>
      <c r="I6" s="138"/>
      <c r="J6" s="138"/>
      <c r="K6" s="138"/>
    </row>
    <row r="7" spans="1:97" ht="19.5" customHeight="1" thickBot="1">
      <c r="A7" s="15"/>
      <c r="B7" s="265" t="s">
        <v>182</v>
      </c>
      <c r="C7" s="266"/>
      <c r="D7" s="267" t="s">
        <v>188</v>
      </c>
      <c r="E7" s="268"/>
      <c r="F7" s="269"/>
      <c r="G7" s="137"/>
      <c r="H7" s="137"/>
      <c r="J7" s="21"/>
    </row>
    <row r="8" spans="1:97" ht="17.25" customHeight="1" thickTop="1">
      <c r="A8" s="15">
        <v>1</v>
      </c>
      <c r="B8" s="270"/>
      <c r="C8" s="271"/>
      <c r="D8" s="272"/>
      <c r="E8" s="273"/>
      <c r="F8" s="141" t="s">
        <v>187</v>
      </c>
      <c r="G8" s="137"/>
      <c r="H8" s="137"/>
      <c r="J8" s="21"/>
    </row>
    <row r="9" spans="1:97" ht="17.25" customHeight="1">
      <c r="A9" s="15">
        <v>2</v>
      </c>
      <c r="B9" s="259"/>
      <c r="C9" s="260"/>
      <c r="D9" s="261"/>
      <c r="E9" s="262"/>
      <c r="F9" s="142" t="s">
        <v>187</v>
      </c>
      <c r="G9" s="137"/>
      <c r="H9" s="137"/>
      <c r="J9" s="21"/>
    </row>
    <row r="10" spans="1:97" ht="17.25" customHeight="1">
      <c r="A10" s="15">
        <v>3</v>
      </c>
      <c r="B10" s="259"/>
      <c r="C10" s="260"/>
      <c r="D10" s="261"/>
      <c r="E10" s="262"/>
      <c r="F10" s="142" t="s">
        <v>187</v>
      </c>
      <c r="G10" s="137"/>
      <c r="H10" s="137"/>
      <c r="J10" s="21"/>
    </row>
    <row r="11" spans="1:97" ht="17.25" customHeight="1">
      <c r="A11" s="15">
        <v>4</v>
      </c>
      <c r="B11" s="259"/>
      <c r="C11" s="260"/>
      <c r="D11" s="261"/>
      <c r="E11" s="262"/>
      <c r="F11" s="142" t="s">
        <v>187</v>
      </c>
      <c r="G11" s="137"/>
      <c r="H11" s="137"/>
      <c r="J11" s="21"/>
    </row>
    <row r="12" spans="1:97" ht="17.25" customHeight="1" thickBot="1">
      <c r="A12" s="15">
        <v>5</v>
      </c>
      <c r="B12" s="255"/>
      <c r="C12" s="256"/>
      <c r="D12" s="257"/>
      <c r="E12" s="258"/>
      <c r="F12" s="143" t="s">
        <v>187</v>
      </c>
      <c r="G12" s="137"/>
      <c r="H12" s="137"/>
      <c r="J12" s="21"/>
    </row>
    <row r="13" spans="1:97" ht="12" customHeight="1" thickBot="1">
      <c r="A13" s="15"/>
      <c r="B13" s="136"/>
      <c r="C13" s="137"/>
      <c r="D13" s="137"/>
      <c r="E13" s="137"/>
      <c r="F13" s="169"/>
      <c r="G13" s="137"/>
      <c r="H13" s="137"/>
      <c r="J13" s="21"/>
    </row>
    <row r="14" spans="1:97" ht="19.5" customHeight="1" thickBot="1">
      <c r="A14" s="15"/>
      <c r="B14" s="144" t="s">
        <v>33</v>
      </c>
      <c r="C14" s="145" t="s">
        <v>34</v>
      </c>
      <c r="D14" s="145" t="s">
        <v>35</v>
      </c>
      <c r="E14" s="145" t="s">
        <v>36</v>
      </c>
      <c r="F14" s="146" t="s">
        <v>6</v>
      </c>
      <c r="G14" s="147" t="s">
        <v>37</v>
      </c>
      <c r="H14" s="170"/>
    </row>
    <row r="15" spans="1:97" ht="16.5" customHeight="1" thickTop="1">
      <c r="A15" s="148">
        <v>1</v>
      </c>
      <c r="B15" s="4"/>
      <c r="C15" s="5"/>
      <c r="D15" s="6"/>
      <c r="E15" s="7"/>
      <c r="F15" s="8"/>
      <c r="G15" s="22" t="str">
        <f t="shared" ref="G15:G44" si="0">IF(D15="","",D15*E15)</f>
        <v/>
      </c>
      <c r="H15" s="171"/>
    </row>
    <row r="16" spans="1:97" ht="16.5" customHeight="1">
      <c r="A16" s="148">
        <v>2</v>
      </c>
      <c r="B16" s="4"/>
      <c r="C16" s="9"/>
      <c r="D16" s="10"/>
      <c r="E16" s="11"/>
      <c r="F16" s="8"/>
      <c r="G16" s="22" t="str">
        <f t="shared" si="0"/>
        <v/>
      </c>
      <c r="H16" s="171"/>
      <c r="K16" s="109"/>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row>
    <row r="17" spans="1:97" ht="16.5" customHeight="1">
      <c r="A17" s="148">
        <v>3</v>
      </c>
      <c r="B17" s="4"/>
      <c r="C17" s="9"/>
      <c r="D17" s="10"/>
      <c r="E17" s="11"/>
      <c r="F17" s="8"/>
      <c r="G17" s="22" t="str">
        <f t="shared" si="0"/>
        <v/>
      </c>
      <c r="H17" s="171"/>
      <c r="K17" s="109"/>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row>
    <row r="18" spans="1:97" ht="16.5" customHeight="1">
      <c r="A18" s="148">
        <v>4</v>
      </c>
      <c r="B18" s="4"/>
      <c r="C18" s="9"/>
      <c r="D18" s="10"/>
      <c r="E18" s="11"/>
      <c r="F18" s="8"/>
      <c r="G18" s="22" t="str">
        <f t="shared" si="0"/>
        <v/>
      </c>
      <c r="H18" s="171"/>
      <c r="K18" s="109"/>
      <c r="L18" s="97"/>
      <c r="M18" s="97"/>
      <c r="N18" s="97"/>
      <c r="O18" s="97"/>
      <c r="P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row>
    <row r="19" spans="1:97" ht="16.5" customHeight="1">
      <c r="A19" s="148">
        <v>5</v>
      </c>
      <c r="B19" s="4"/>
      <c r="C19" s="9"/>
      <c r="D19" s="10"/>
      <c r="E19" s="11"/>
      <c r="F19" s="8"/>
      <c r="G19" s="22" t="str">
        <f t="shared" si="0"/>
        <v/>
      </c>
      <c r="H19" s="171"/>
      <c r="K19" s="109"/>
      <c r="L19" s="247"/>
      <c r="M19" s="24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row>
    <row r="20" spans="1:97" ht="16.5" customHeight="1">
      <c r="A20" s="148">
        <v>6</v>
      </c>
      <c r="B20" s="4"/>
      <c r="C20" s="9"/>
      <c r="D20" s="10"/>
      <c r="E20" s="11"/>
      <c r="F20" s="8"/>
      <c r="G20" s="22" t="str">
        <f t="shared" si="0"/>
        <v/>
      </c>
      <c r="H20" s="171"/>
      <c r="K20" s="149" t="s">
        <v>79</v>
      </c>
      <c r="L20" s="109"/>
      <c r="M20" s="109"/>
      <c r="N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row>
    <row r="21" spans="1:97" ht="16.5" customHeight="1">
      <c r="A21" s="148">
        <v>7</v>
      </c>
      <c r="B21" s="4"/>
      <c r="C21" s="9"/>
      <c r="D21" s="10"/>
      <c r="E21" s="11"/>
      <c r="F21" s="8"/>
      <c r="G21" s="22" t="str">
        <f t="shared" si="0"/>
        <v/>
      </c>
      <c r="H21" s="171"/>
      <c r="K21" s="150" t="str">
        <f>D45</f>
        <v>都内</v>
      </c>
      <c r="M21" s="18"/>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row>
    <row r="22" spans="1:97" ht="16.5" customHeight="1">
      <c r="A22" s="148">
        <v>8</v>
      </c>
      <c r="B22" s="4"/>
      <c r="C22" s="9"/>
      <c r="D22" s="10"/>
      <c r="E22" s="11"/>
      <c r="F22" s="8"/>
      <c r="G22" s="22" t="str">
        <f t="shared" si="0"/>
        <v/>
      </c>
      <c r="H22" s="171"/>
      <c r="J22" s="151" t="s">
        <v>44</v>
      </c>
      <c r="K22" s="52" t="str">
        <f>IF(OR(K21="都内",K21="都外"),"対象","")</f>
        <v>対象</v>
      </c>
      <c r="L22" s="58">
        <f>IF(K22="対象",L29,0)</f>
        <v>300000000</v>
      </c>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row>
    <row r="23" spans="1:97" ht="16.5" customHeight="1">
      <c r="A23" s="148">
        <v>9</v>
      </c>
      <c r="B23" s="4"/>
      <c r="C23" s="9"/>
      <c r="D23" s="10"/>
      <c r="E23" s="11"/>
      <c r="F23" s="8"/>
      <c r="G23" s="22" t="str">
        <f t="shared" si="0"/>
        <v/>
      </c>
      <c r="H23" s="171"/>
      <c r="L23" s="97"/>
      <c r="M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row>
    <row r="24" spans="1:97" ht="16.5" customHeight="1">
      <c r="A24" s="148">
        <v>10</v>
      </c>
      <c r="B24" s="4"/>
      <c r="C24" s="9"/>
      <c r="D24" s="10"/>
      <c r="E24" s="11"/>
      <c r="F24" s="8"/>
      <c r="G24" s="22" t="str">
        <f t="shared" si="0"/>
        <v/>
      </c>
      <c r="H24" s="171"/>
      <c r="N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row>
    <row r="25" spans="1:97" ht="16.5" customHeight="1">
      <c r="A25" s="148">
        <v>11</v>
      </c>
      <c r="B25" s="4"/>
      <c r="C25" s="9"/>
      <c r="D25" s="10"/>
      <c r="E25" s="11"/>
      <c r="F25" s="8"/>
      <c r="G25" s="22" t="str">
        <f t="shared" si="0"/>
        <v/>
      </c>
      <c r="H25" s="171"/>
      <c r="K25" s="97"/>
      <c r="L25" s="97"/>
      <c r="N25" s="97"/>
      <c r="O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row>
    <row r="26" spans="1:97" ht="16.5" customHeight="1">
      <c r="A26" s="148">
        <v>12</v>
      </c>
      <c r="B26" s="4"/>
      <c r="C26" s="9"/>
      <c r="D26" s="10"/>
      <c r="E26" s="11"/>
      <c r="F26" s="8"/>
      <c r="G26" s="22" t="str">
        <f t="shared" si="0"/>
        <v/>
      </c>
      <c r="H26" s="171"/>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row>
    <row r="27" spans="1:97" ht="16.5" customHeight="1">
      <c r="A27" s="148">
        <v>13</v>
      </c>
      <c r="B27" s="4"/>
      <c r="C27" s="9"/>
      <c r="D27" s="10"/>
      <c r="E27" s="11"/>
      <c r="F27" s="8"/>
      <c r="G27" s="22" t="str">
        <f t="shared" si="0"/>
        <v/>
      </c>
      <c r="H27" s="171"/>
      <c r="K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row>
    <row r="28" spans="1:97" ht="16.5" customHeight="1">
      <c r="A28" s="148">
        <v>14</v>
      </c>
      <c r="B28" s="4"/>
      <c r="C28" s="9"/>
      <c r="D28" s="10"/>
      <c r="E28" s="11"/>
      <c r="F28" s="8"/>
      <c r="G28" s="22" t="str">
        <f t="shared" si="0"/>
        <v/>
      </c>
      <c r="H28" s="171"/>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row>
    <row r="29" spans="1:97" ht="16.5" customHeight="1">
      <c r="A29" s="148">
        <v>15</v>
      </c>
      <c r="B29" s="4"/>
      <c r="C29" s="9"/>
      <c r="D29" s="10"/>
      <c r="E29" s="11"/>
      <c r="F29" s="8"/>
      <c r="G29" s="22" t="str">
        <f t="shared" si="0"/>
        <v/>
      </c>
      <c r="H29" s="171"/>
      <c r="K29" s="152" t="s">
        <v>49</v>
      </c>
      <c r="L29" s="23">
        <v>300000000</v>
      </c>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row>
    <row r="30" spans="1:97" ht="16.5" customHeight="1">
      <c r="A30" s="148">
        <v>16</v>
      </c>
      <c r="B30" s="4"/>
      <c r="C30" s="9"/>
      <c r="D30" s="10"/>
      <c r="E30" s="11"/>
      <c r="F30" s="8"/>
      <c r="G30" s="22" t="str">
        <f t="shared" si="0"/>
        <v/>
      </c>
      <c r="H30" s="171"/>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row>
    <row r="31" spans="1:97" ht="16.5" customHeight="1">
      <c r="A31" s="148">
        <v>17</v>
      </c>
      <c r="B31" s="4"/>
      <c r="C31" s="9"/>
      <c r="D31" s="10"/>
      <c r="E31" s="11"/>
      <c r="F31" s="8"/>
      <c r="G31" s="22" t="str">
        <f t="shared" si="0"/>
        <v/>
      </c>
      <c r="H31" s="171"/>
      <c r="K31" s="15" t="s">
        <v>45</v>
      </c>
      <c r="L31" s="14"/>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row>
    <row r="32" spans="1:97" ht="16.5" customHeight="1">
      <c r="A32" s="148">
        <v>18</v>
      </c>
      <c r="B32" s="4"/>
      <c r="C32" s="9"/>
      <c r="D32" s="10"/>
      <c r="E32" s="11"/>
      <c r="F32" s="8"/>
      <c r="G32" s="22" t="str">
        <f t="shared" si="0"/>
        <v/>
      </c>
      <c r="H32" s="171"/>
      <c r="K32" s="153" t="s">
        <v>46</v>
      </c>
      <c r="L32" s="154">
        <f>IF(ROUNDDOWN(($G$47-$G$49)*2/3,-3)&gt;$G$45,$G$45,ROUNDDOWN(($G$47-$G$49)*2/3,-3))</f>
        <v>0</v>
      </c>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row>
    <row r="33" spans="1:97" ht="16.5" customHeight="1">
      <c r="A33" s="148">
        <v>19</v>
      </c>
      <c r="B33" s="4"/>
      <c r="C33" s="9"/>
      <c r="D33" s="10"/>
      <c r="E33" s="11"/>
      <c r="F33" s="8"/>
      <c r="G33" s="22" t="str">
        <f t="shared" si="0"/>
        <v/>
      </c>
      <c r="H33" s="171"/>
      <c r="K33" s="153" t="s">
        <v>47</v>
      </c>
      <c r="L33" s="154">
        <f>IF(ROUNDDOWN($G$47*2/3,-3)&gt;$G$45,$G$45,ROUNDDOWN($G$47*2/3,-3))</f>
        <v>0</v>
      </c>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row>
    <row r="34" spans="1:97" ht="16.5" customHeight="1">
      <c r="A34" s="148">
        <v>20</v>
      </c>
      <c r="B34" s="4"/>
      <c r="C34" s="9"/>
      <c r="D34" s="10"/>
      <c r="E34" s="11"/>
      <c r="F34" s="8"/>
      <c r="G34" s="22" t="str">
        <f t="shared" si="0"/>
        <v/>
      </c>
      <c r="H34" s="171"/>
      <c r="K34" s="18"/>
      <c r="L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row>
    <row r="35" spans="1:97" ht="16.5" customHeight="1">
      <c r="A35" s="148">
        <v>21</v>
      </c>
      <c r="B35" s="4"/>
      <c r="C35" s="9"/>
      <c r="D35" s="10"/>
      <c r="E35" s="11"/>
      <c r="F35" s="8"/>
      <c r="G35" s="22" t="str">
        <f t="shared" si="0"/>
        <v/>
      </c>
      <c r="H35" s="171"/>
      <c r="K35" s="18"/>
      <c r="L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row>
    <row r="36" spans="1:97" ht="16.5" customHeight="1">
      <c r="A36" s="148">
        <v>22</v>
      </c>
      <c r="B36" s="4"/>
      <c r="C36" s="9"/>
      <c r="D36" s="10"/>
      <c r="E36" s="11"/>
      <c r="F36" s="8"/>
      <c r="G36" s="22" t="str">
        <f t="shared" si="0"/>
        <v/>
      </c>
      <c r="H36" s="171"/>
      <c r="K36" s="97"/>
      <c r="L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row>
    <row r="37" spans="1:97" ht="16.5" customHeight="1">
      <c r="A37" s="148">
        <v>23</v>
      </c>
      <c r="B37" s="4"/>
      <c r="C37" s="9"/>
      <c r="D37" s="10"/>
      <c r="E37" s="11"/>
      <c r="F37" s="8"/>
      <c r="G37" s="22" t="str">
        <f t="shared" si="0"/>
        <v/>
      </c>
      <c r="H37" s="171"/>
      <c r="K37" s="109"/>
      <c r="L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row>
    <row r="38" spans="1:97" ht="16.5" customHeight="1">
      <c r="A38" s="148">
        <v>24</v>
      </c>
      <c r="B38" s="4"/>
      <c r="C38" s="9"/>
      <c r="D38" s="10"/>
      <c r="E38" s="11"/>
      <c r="F38" s="8"/>
      <c r="G38" s="22" t="str">
        <f t="shared" si="0"/>
        <v/>
      </c>
      <c r="H38" s="171"/>
      <c r="K38" s="109"/>
      <c r="L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row>
    <row r="39" spans="1:97" ht="16.5" customHeight="1">
      <c r="A39" s="148">
        <v>25</v>
      </c>
      <c r="B39" s="4"/>
      <c r="C39" s="9"/>
      <c r="D39" s="10"/>
      <c r="E39" s="11"/>
      <c r="F39" s="8"/>
      <c r="G39" s="22" t="str">
        <f t="shared" si="0"/>
        <v/>
      </c>
      <c r="H39" s="171"/>
      <c r="K39" s="109"/>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row>
    <row r="40" spans="1:97" ht="16.5" customHeight="1">
      <c r="A40" s="148">
        <v>26</v>
      </c>
      <c r="B40" s="4"/>
      <c r="C40" s="9"/>
      <c r="D40" s="10"/>
      <c r="E40" s="11"/>
      <c r="F40" s="8"/>
      <c r="G40" s="22" t="str">
        <f t="shared" si="0"/>
        <v/>
      </c>
      <c r="H40" s="171"/>
      <c r="K40" s="109"/>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row>
    <row r="41" spans="1:97" ht="16.5" customHeight="1">
      <c r="A41" s="148">
        <v>27</v>
      </c>
      <c r="B41" s="4"/>
      <c r="C41" s="9"/>
      <c r="D41" s="10"/>
      <c r="E41" s="11"/>
      <c r="F41" s="8"/>
      <c r="G41" s="22" t="str">
        <f t="shared" si="0"/>
        <v/>
      </c>
      <c r="H41" s="171"/>
      <c r="K41" s="109"/>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row>
    <row r="42" spans="1:97" ht="16.5" customHeight="1">
      <c r="A42" s="148">
        <v>28</v>
      </c>
      <c r="B42" s="4"/>
      <c r="C42" s="9"/>
      <c r="D42" s="10"/>
      <c r="E42" s="11"/>
      <c r="F42" s="8"/>
      <c r="G42" s="22" t="str">
        <f t="shared" si="0"/>
        <v/>
      </c>
      <c r="H42" s="171"/>
      <c r="J42" s="109"/>
      <c r="K42" s="109"/>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row>
    <row r="43" spans="1:97" ht="16.5" customHeight="1">
      <c r="A43" s="148">
        <v>29</v>
      </c>
      <c r="B43" s="4"/>
      <c r="C43" s="9"/>
      <c r="D43" s="10"/>
      <c r="E43" s="11"/>
      <c r="F43" s="8"/>
      <c r="G43" s="22" t="str">
        <f t="shared" si="0"/>
        <v/>
      </c>
      <c r="H43" s="171"/>
      <c r="K43" s="109"/>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row>
    <row r="44" spans="1:97" ht="16.5" customHeight="1" thickBot="1">
      <c r="A44" s="148">
        <v>30</v>
      </c>
      <c r="B44" s="39"/>
      <c r="C44" s="40"/>
      <c r="D44" s="41"/>
      <c r="E44" s="42"/>
      <c r="F44" s="43"/>
      <c r="G44" s="155" t="str">
        <f t="shared" si="0"/>
        <v/>
      </c>
      <c r="H44" s="171"/>
      <c r="K44" s="109"/>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row>
    <row r="45" spans="1:97" ht="17.25" customHeight="1">
      <c r="A45" s="15"/>
      <c r="B45" s="248" t="s">
        <v>109</v>
      </c>
      <c r="C45" s="249"/>
      <c r="D45" s="172" t="s">
        <v>50</v>
      </c>
      <c r="E45" s="79"/>
      <c r="F45" s="157" t="s">
        <v>87</v>
      </c>
      <c r="G45" s="48">
        <f>L22*E45</f>
        <v>0</v>
      </c>
      <c r="H45" s="167"/>
      <c r="I45" s="173" t="s">
        <v>233</v>
      </c>
      <c r="K45" s="109"/>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row>
    <row r="46" spans="1:97" ht="21" customHeight="1">
      <c r="A46" s="161"/>
      <c r="B46" s="174" t="s">
        <v>186</v>
      </c>
      <c r="C46" s="176"/>
      <c r="D46" s="176"/>
      <c r="E46" s="163" t="s">
        <v>232</v>
      </c>
      <c r="F46" s="176"/>
      <c r="G46" s="71" t="str">
        <f>IF((C46+D46)&gt;F46*1/2,"対象","対象外")</f>
        <v>対象外</v>
      </c>
      <c r="H46" s="168"/>
      <c r="I46" s="164"/>
      <c r="K46" s="109"/>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row>
    <row r="47" spans="1:97" ht="17.25" customHeight="1">
      <c r="A47" s="161"/>
      <c r="B47" s="278" t="s">
        <v>108</v>
      </c>
      <c r="C47" s="279"/>
      <c r="D47" s="280">
        <f>SUMIF($B$15:$B$44,"&lt;&gt;"&amp;"▼助成対象外",$G$15:$G$44)</f>
        <v>0</v>
      </c>
      <c r="E47" s="281"/>
      <c r="F47" s="282"/>
      <c r="G47" s="45">
        <f>IF(OR(G45=0,ISERROR(D47)),0,IF(AND(D47&lt;0,G46="対象外"),0,D47))</f>
        <v>0</v>
      </c>
      <c r="H47" s="167"/>
      <c r="K47" s="109"/>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row>
    <row r="48" spans="1:97" ht="17.25" customHeight="1">
      <c r="A48" s="161"/>
      <c r="B48" s="278" t="s">
        <v>107</v>
      </c>
      <c r="C48" s="279"/>
      <c r="D48" s="280">
        <f>SUMIF($B$15:$B$44,"▼助成対象外",$G$15:$G$44)</f>
        <v>0</v>
      </c>
      <c r="E48" s="281"/>
      <c r="F48" s="282"/>
      <c r="G48" s="45">
        <f>IF(OR(G45=0,ISERROR(D48)),0,IF(D48&lt;0,0,D48))</f>
        <v>0</v>
      </c>
      <c r="H48" s="167"/>
      <c r="I48" s="109"/>
      <c r="K48" s="109"/>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row>
    <row r="49" spans="1:97" ht="17.25" customHeight="1" thickBot="1">
      <c r="A49" s="15"/>
      <c r="B49" s="283" t="s">
        <v>38</v>
      </c>
      <c r="C49" s="284"/>
      <c r="D49" s="50" t="s">
        <v>39</v>
      </c>
      <c r="E49" s="285" t="s">
        <v>185</v>
      </c>
      <c r="F49" s="286"/>
      <c r="G49" s="13"/>
      <c r="H49" s="171"/>
      <c r="I49" s="109" t="s">
        <v>100</v>
      </c>
      <c r="K49" s="109"/>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row>
    <row r="50" spans="1:97" ht="31.5" customHeight="1" thickTop="1" thickBot="1">
      <c r="A50" s="15"/>
      <c r="B50" s="250" t="s">
        <v>217</v>
      </c>
      <c r="C50" s="251"/>
      <c r="D50" s="252">
        <f>IF(E49=K32,L32,IF(E49=K33,L33,""))</f>
        <v>0</v>
      </c>
      <c r="E50" s="253"/>
      <c r="F50" s="254"/>
      <c r="G50" s="47">
        <f>IF(OR(G45=0,ISERROR(D50)),0,IF(D50&lt;0,0,D50))</f>
        <v>0</v>
      </c>
      <c r="H50" s="167"/>
      <c r="I50" s="158"/>
      <c r="K50" s="109"/>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row>
    <row r="51" spans="1:97" ht="9" customHeight="1">
      <c r="A51" s="15"/>
      <c r="B51" s="277" t="s">
        <v>40</v>
      </c>
      <c r="C51" s="277"/>
      <c r="D51" s="277"/>
      <c r="E51" s="277"/>
      <c r="F51" s="277"/>
      <c r="G51" s="277"/>
      <c r="H51" s="175"/>
      <c r="K51" s="109"/>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row>
    <row r="52" spans="1:97">
      <c r="K52" s="109"/>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row>
    <row r="53" spans="1:97">
      <c r="K53" s="109"/>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row>
    <row r="54" spans="1:97">
      <c r="K54" s="109"/>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row>
    <row r="55" spans="1:97">
      <c r="K55" s="109"/>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row>
    <row r="56" spans="1:97">
      <c r="K56" s="109"/>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row>
    <row r="57" spans="1:97">
      <c r="K57" s="109"/>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row>
    <row r="58" spans="1:97">
      <c r="K58" s="109"/>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row>
    <row r="59" spans="1:97">
      <c r="K59" s="109"/>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row>
    <row r="60" spans="1:97">
      <c r="K60" s="109"/>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row>
    <row r="61" spans="1:97">
      <c r="K61" s="109"/>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row>
    <row r="62" spans="1:97">
      <c r="K62" s="109"/>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row>
    <row r="63" spans="1:97">
      <c r="K63" s="109"/>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row>
    <row r="64" spans="1:97">
      <c r="K64" s="109"/>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row>
    <row r="65" spans="11:97">
      <c r="K65" s="109"/>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row>
    <row r="66" spans="11:97">
      <c r="K66" s="109"/>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row>
    <row r="67" spans="11:97">
      <c r="K67" s="109"/>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row>
    <row r="68" spans="11:97">
      <c r="K68" s="109"/>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row>
    <row r="69" spans="11:97">
      <c r="K69" s="109"/>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row>
    <row r="70" spans="11:97">
      <c r="K70" s="109"/>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row>
    <row r="71" spans="11:97">
      <c r="K71" s="109"/>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row>
    <row r="72" spans="11:97">
      <c r="K72" s="109"/>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row>
    <row r="73" spans="11:97">
      <c r="K73" s="109"/>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row>
    <row r="74" spans="11:97">
      <c r="K74" s="109"/>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row>
    <row r="75" spans="11:97">
      <c r="K75" s="109"/>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row>
    <row r="76" spans="11:97">
      <c r="K76" s="109"/>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row>
    <row r="77" spans="11:97">
      <c r="K77" s="109"/>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row>
    <row r="78" spans="11:97">
      <c r="K78" s="109"/>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row>
    <row r="79" spans="11:97">
      <c r="K79" s="109"/>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row>
    <row r="80" spans="11:97">
      <c r="K80" s="109"/>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row>
    <row r="81" spans="11:97">
      <c r="K81" s="109"/>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row>
    <row r="82" spans="11:97">
      <c r="K82" s="109"/>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row>
    <row r="83" spans="11:97">
      <c r="K83" s="109"/>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row>
    <row r="84" spans="11:97">
      <c r="K84" s="109"/>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row>
    <row r="85" spans="11:97">
      <c r="K85" s="109"/>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row>
    <row r="86" spans="11:97">
      <c r="K86" s="109"/>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row>
    <row r="87" spans="11:97">
      <c r="K87" s="109"/>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row>
    <row r="88" spans="11:97">
      <c r="K88" s="109"/>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row>
    <row r="89" spans="11:97">
      <c r="K89" s="109"/>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row>
    <row r="90" spans="11:97">
      <c r="K90" s="109"/>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row>
    <row r="91" spans="11:97">
      <c r="K91" s="109"/>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row>
    <row r="92" spans="11:97">
      <c r="K92" s="109"/>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row>
    <row r="93" spans="11:97">
      <c r="K93" s="109"/>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row>
    <row r="94" spans="11:97">
      <c r="K94" s="109"/>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row>
    <row r="95" spans="11:97">
      <c r="K95" s="109"/>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row>
    <row r="96" spans="11:97">
      <c r="K96" s="109"/>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row>
    <row r="97" spans="11:97">
      <c r="K97" s="109"/>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row>
    <row r="98" spans="11:97">
      <c r="K98" s="109"/>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row>
    <row r="99" spans="11:97">
      <c r="K99" s="109"/>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row>
    <row r="100" spans="11:97">
      <c r="K100" s="109"/>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row>
    <row r="101" spans="11:97">
      <c r="K101" s="109"/>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row>
    <row r="102" spans="11:97">
      <c r="K102" s="109"/>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row>
    <row r="103" spans="11:97">
      <c r="K103" s="109"/>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row>
    <row r="104" spans="11:97">
      <c r="K104" s="109"/>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row>
    <row r="105" spans="11:97">
      <c r="K105" s="109"/>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row>
    <row r="106" spans="11:97">
      <c r="K106" s="109"/>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row>
    <row r="107" spans="11:97">
      <c r="K107" s="109"/>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row>
    <row r="108" spans="11:97">
      <c r="K108" s="109"/>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row>
    <row r="109" spans="11:97">
      <c r="K109" s="109"/>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row>
    <row r="110" spans="11:97">
      <c r="K110" s="109"/>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row>
    <row r="111" spans="11:97">
      <c r="K111" s="109"/>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row>
    <row r="112" spans="11:97">
      <c r="K112" s="109"/>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row>
    <row r="113" spans="11:97">
      <c r="K113" s="109"/>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row>
    <row r="114" spans="11:97">
      <c r="K114" s="109"/>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row>
    <row r="115" spans="11:97">
      <c r="K115" s="109"/>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row>
    <row r="116" spans="11:97">
      <c r="K116" s="109"/>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row>
    <row r="117" spans="11:97">
      <c r="K117" s="109"/>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row>
    <row r="118" spans="11:97">
      <c r="K118" s="109"/>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row>
    <row r="119" spans="11:97">
      <c r="K119" s="109"/>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row>
    <row r="120" spans="11:97">
      <c r="K120" s="109"/>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row>
    <row r="121" spans="11:97">
      <c r="K121" s="109"/>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row>
    <row r="122" spans="11:97">
      <c r="K122" s="109"/>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row>
    <row r="123" spans="11:97">
      <c r="K123" s="109"/>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row>
    <row r="124" spans="11:97">
      <c r="K124" s="109"/>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row>
    <row r="125" spans="11:97">
      <c r="K125" s="109"/>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row>
    <row r="126" spans="11:97">
      <c r="K126" s="109"/>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row>
    <row r="127" spans="11:97">
      <c r="K127" s="109"/>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row>
    <row r="128" spans="11:97">
      <c r="K128" s="109"/>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row>
    <row r="129" spans="11:97">
      <c r="K129" s="109"/>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row>
    <row r="130" spans="11:97">
      <c r="K130" s="109"/>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row>
    <row r="131" spans="11:97">
      <c r="K131" s="109"/>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row>
    <row r="132" spans="11:97">
      <c r="K132" s="109"/>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row>
    <row r="133" spans="11:97">
      <c r="K133" s="109"/>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row>
    <row r="134" spans="11:97">
      <c r="K134" s="109"/>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row>
    <row r="135" spans="11:97">
      <c r="K135" s="109"/>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row>
    <row r="136" spans="11:97">
      <c r="K136" s="109"/>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row>
    <row r="137" spans="11:97">
      <c r="K137" s="109"/>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row>
    <row r="138" spans="11:97">
      <c r="K138" s="109"/>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row>
    <row r="139" spans="11:97">
      <c r="K139" s="109"/>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row>
    <row r="140" spans="11:97">
      <c r="K140" s="109"/>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row>
    <row r="141" spans="11:97">
      <c r="K141" s="109"/>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row>
    <row r="142" spans="11:97">
      <c r="K142" s="109"/>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row>
    <row r="143" spans="11:97">
      <c r="K143" s="109"/>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row>
    <row r="144" spans="11:97">
      <c r="K144" s="109"/>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row>
    <row r="145" spans="11:97">
      <c r="K145" s="109"/>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row>
    <row r="146" spans="11:97">
      <c r="K146" s="109"/>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row>
    <row r="147" spans="11:97">
      <c r="K147" s="109"/>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row>
    <row r="148" spans="11:97">
      <c r="K148" s="109"/>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row>
    <row r="149" spans="11:97">
      <c r="K149" s="109"/>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row>
    <row r="150" spans="11:97">
      <c r="K150" s="109"/>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row>
    <row r="151" spans="11:97">
      <c r="K151" s="109"/>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row>
    <row r="152" spans="11:97">
      <c r="K152" s="109"/>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row>
    <row r="153" spans="11:97">
      <c r="K153" s="109"/>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row>
    <row r="154" spans="11:97">
      <c r="K154" s="109"/>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row>
    <row r="155" spans="11:97">
      <c r="K155" s="109"/>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row>
    <row r="156" spans="11:97">
      <c r="K156" s="109"/>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row>
    <row r="157" spans="11:97">
      <c r="K157" s="109"/>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row>
    <row r="158" spans="11:97">
      <c r="K158" s="109"/>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row>
    <row r="159" spans="11:97">
      <c r="K159" s="109"/>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row>
    <row r="160" spans="11:97">
      <c r="K160" s="109"/>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c r="CS160" s="97"/>
    </row>
    <row r="161" spans="11:97">
      <c r="K161" s="109"/>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c r="CS161" s="97"/>
    </row>
    <row r="162" spans="11:97">
      <c r="K162" s="109"/>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c r="CS162" s="97"/>
    </row>
    <row r="163" spans="11:97">
      <c r="K163" s="109"/>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c r="CS163" s="97"/>
    </row>
    <row r="164" spans="11:97">
      <c r="K164" s="109"/>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c r="CS164" s="97"/>
    </row>
    <row r="165" spans="11:97">
      <c r="K165" s="109"/>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row>
    <row r="166" spans="11:97">
      <c r="K166" s="109"/>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c r="CS166" s="97"/>
    </row>
    <row r="167" spans="11:97">
      <c r="K167" s="109"/>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row>
    <row r="168" spans="11:97">
      <c r="K168" s="109"/>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row>
    <row r="169" spans="11:97">
      <c r="K169" s="109"/>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row>
    <row r="170" spans="11:97">
      <c r="K170" s="109"/>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row>
    <row r="171" spans="11:97">
      <c r="K171" s="109"/>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row>
    <row r="172" spans="11:97">
      <c r="K172" s="109"/>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row>
    <row r="173" spans="11:97">
      <c r="K173" s="109"/>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c r="CS173" s="97"/>
    </row>
    <row r="174" spans="11:97">
      <c r="K174" s="109"/>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c r="CS174" s="97"/>
    </row>
    <row r="175" spans="11:97">
      <c r="K175" s="109"/>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c r="CS175" s="97"/>
    </row>
    <row r="176" spans="11:97">
      <c r="K176" s="109"/>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c r="CS176" s="97"/>
    </row>
    <row r="177" spans="11:97">
      <c r="K177" s="109"/>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c r="CS177" s="97"/>
    </row>
    <row r="178" spans="11:97">
      <c r="K178" s="109"/>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c r="CS178" s="97"/>
    </row>
    <row r="179" spans="11:97">
      <c r="K179" s="109"/>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c r="CS179" s="97"/>
    </row>
    <row r="180" spans="11:97">
      <c r="K180" s="109"/>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c r="CS180" s="97"/>
    </row>
    <row r="181" spans="11:97">
      <c r="K181" s="109"/>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c r="CS181" s="97"/>
    </row>
    <row r="182" spans="11:97">
      <c r="K182" s="109"/>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c r="CS182" s="97"/>
    </row>
    <row r="183" spans="11:97">
      <c r="K183" s="109"/>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c r="CS183" s="97"/>
    </row>
    <row r="184" spans="11:97">
      <c r="K184" s="109"/>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c r="CS184" s="97"/>
    </row>
    <row r="185" spans="11:97">
      <c r="K185" s="109"/>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c r="CS185" s="97"/>
    </row>
    <row r="186" spans="11:97">
      <c r="K186" s="109"/>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c r="CS186" s="97"/>
    </row>
    <row r="187" spans="11:97">
      <c r="K187" s="109"/>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c r="CS187" s="97"/>
    </row>
    <row r="188" spans="11:97">
      <c r="K188" s="109"/>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row>
    <row r="189" spans="11:97">
      <c r="K189" s="109"/>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c r="CS189" s="97"/>
    </row>
    <row r="190" spans="11:97">
      <c r="K190" s="109"/>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row>
    <row r="191" spans="11:97">
      <c r="K191" s="109"/>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c r="CS191" s="97"/>
    </row>
    <row r="192" spans="11:97">
      <c r="K192" s="109"/>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c r="CS192" s="97"/>
    </row>
    <row r="193" spans="11:97">
      <c r="K193" s="109"/>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c r="CS193" s="97"/>
    </row>
    <row r="194" spans="11:97">
      <c r="K194" s="109"/>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c r="CS194" s="97"/>
    </row>
    <row r="195" spans="11:97">
      <c r="K195" s="109"/>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c r="CS195" s="97"/>
    </row>
    <row r="196" spans="11:97">
      <c r="K196" s="109"/>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c r="CS196" s="97"/>
    </row>
    <row r="197" spans="11:97">
      <c r="K197" s="109"/>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row>
    <row r="198" spans="11:97">
      <c r="K198" s="109"/>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c r="CS198" s="97"/>
    </row>
    <row r="199" spans="11:97">
      <c r="K199" s="109"/>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row>
    <row r="200" spans="11:97">
      <c r="K200" s="109"/>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row>
    <row r="201" spans="11:97">
      <c r="K201" s="109"/>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c r="CS201" s="97"/>
    </row>
    <row r="202" spans="11:97">
      <c r="K202" s="109"/>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row>
    <row r="203" spans="11:97">
      <c r="K203" s="109"/>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c r="CS203" s="97"/>
    </row>
    <row r="204" spans="11:97">
      <c r="K204" s="109"/>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c r="CS204" s="97"/>
    </row>
    <row r="205" spans="11:97">
      <c r="K205" s="109"/>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c r="CS205" s="97"/>
    </row>
    <row r="206" spans="11:97">
      <c r="K206" s="109"/>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c r="CS206" s="97"/>
    </row>
    <row r="207" spans="11:97">
      <c r="K207" s="109"/>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c r="CS207" s="97"/>
    </row>
    <row r="208" spans="11:97">
      <c r="K208" s="109"/>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c r="CS208" s="97"/>
    </row>
    <row r="209" spans="11:97">
      <c r="K209" s="109"/>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c r="CS209" s="97"/>
    </row>
    <row r="210" spans="11:97">
      <c r="K210" s="109"/>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c r="CS210" s="97"/>
    </row>
    <row r="211" spans="11:97">
      <c r="K211" s="109"/>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c r="CS211" s="97"/>
    </row>
    <row r="212" spans="11:97">
      <c r="K212" s="109"/>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c r="CS212" s="97"/>
    </row>
    <row r="213" spans="11:97">
      <c r="K213" s="109"/>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c r="CS213" s="97"/>
    </row>
    <row r="214" spans="11:97">
      <c r="K214" s="109"/>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c r="CS214" s="97"/>
    </row>
    <row r="215" spans="11:97">
      <c r="K215" s="109"/>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c r="CS215" s="97"/>
    </row>
    <row r="216" spans="11:97">
      <c r="K216" s="109"/>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c r="CS216" s="97"/>
    </row>
    <row r="217" spans="11:97">
      <c r="K217" s="109"/>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c r="CS217" s="97"/>
    </row>
    <row r="218" spans="11:97">
      <c r="K218" s="109"/>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row>
    <row r="219" spans="11:97">
      <c r="K219" s="109"/>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c r="CS219" s="97"/>
    </row>
    <row r="220" spans="11:97">
      <c r="K220" s="109"/>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c r="CS220" s="97"/>
    </row>
    <row r="221" spans="11:97">
      <c r="K221" s="109"/>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c r="CS221" s="97"/>
    </row>
    <row r="222" spans="11:97">
      <c r="K222" s="109"/>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c r="CS222" s="97"/>
    </row>
    <row r="223" spans="11:97">
      <c r="K223" s="109"/>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c r="CS223" s="97"/>
    </row>
    <row r="224" spans="11:97">
      <c r="K224" s="109"/>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c r="CS224" s="97"/>
    </row>
    <row r="225" spans="11:97">
      <c r="K225" s="109"/>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c r="CS225" s="97"/>
    </row>
    <row r="226" spans="11:97">
      <c r="K226" s="109"/>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c r="CS226" s="97"/>
    </row>
    <row r="227" spans="11:97">
      <c r="K227" s="109"/>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c r="CS227" s="97"/>
    </row>
    <row r="228" spans="11:97">
      <c r="K228" s="109"/>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c r="CS228" s="97"/>
    </row>
    <row r="229" spans="11:97">
      <c r="K229" s="109"/>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c r="CS229" s="97"/>
    </row>
    <row r="230" spans="11:97">
      <c r="K230" s="109"/>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c r="CS230" s="97"/>
    </row>
    <row r="231" spans="11:97">
      <c r="K231" s="109"/>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c r="CS231" s="97"/>
    </row>
    <row r="232" spans="11:97">
      <c r="K232" s="109"/>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c r="CS232" s="97"/>
    </row>
    <row r="233" spans="11:97">
      <c r="K233" s="109"/>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c r="CS233" s="97"/>
    </row>
    <row r="234" spans="11:97">
      <c r="K234" s="109"/>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c r="CS234" s="97"/>
    </row>
    <row r="235" spans="11:97">
      <c r="K235" s="109"/>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row>
    <row r="236" spans="11:97">
      <c r="K236" s="109"/>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c r="CS236" s="97"/>
    </row>
    <row r="237" spans="11:97">
      <c r="K237" s="109"/>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row>
    <row r="238" spans="11:97">
      <c r="K238" s="109"/>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c r="CS238" s="97"/>
    </row>
    <row r="239" spans="11:97">
      <c r="K239" s="109"/>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c r="CS239" s="97"/>
    </row>
    <row r="240" spans="11:97">
      <c r="K240" s="109"/>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row>
    <row r="241" spans="11:97">
      <c r="K241" s="109"/>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row>
    <row r="242" spans="11:97">
      <c r="K242" s="109"/>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row>
    <row r="243" spans="11:97">
      <c r="K243" s="109"/>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row>
    <row r="244" spans="11:97">
      <c r="K244" s="109"/>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row>
    <row r="245" spans="11:97">
      <c r="K245" s="109"/>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row>
    <row r="246" spans="11:97">
      <c r="K246" s="109"/>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row>
    <row r="247" spans="11:97">
      <c r="K247" s="109"/>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row>
    <row r="248" spans="11:97">
      <c r="K248" s="109"/>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c r="CS248" s="97"/>
    </row>
    <row r="249" spans="11:97">
      <c r="K249" s="109"/>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row>
    <row r="250" spans="11:97">
      <c r="K250" s="109"/>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row>
    <row r="251" spans="11:97">
      <c r="K251" s="109"/>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c r="CS251" s="97"/>
    </row>
    <row r="252" spans="11:97">
      <c r="K252" s="109"/>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c r="CS252" s="97"/>
    </row>
    <row r="253" spans="11:97">
      <c r="K253" s="109"/>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c r="CS253" s="97"/>
    </row>
    <row r="254" spans="11:97">
      <c r="K254" s="109"/>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c r="CS254" s="97"/>
    </row>
    <row r="255" spans="11:97">
      <c r="K255" s="109"/>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c r="CS255" s="97"/>
    </row>
    <row r="256" spans="11:97">
      <c r="K256" s="109"/>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c r="CS256" s="97"/>
    </row>
    <row r="257" spans="11:97">
      <c r="K257" s="109"/>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c r="CS257" s="97"/>
    </row>
    <row r="258" spans="11:97">
      <c r="K258" s="109"/>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row>
    <row r="259" spans="11:97">
      <c r="K259" s="109"/>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row>
    <row r="260" spans="11:97">
      <c r="K260" s="109"/>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row>
    <row r="261" spans="11: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c r="CS261" s="97"/>
    </row>
    <row r="262" spans="11: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c r="CS262" s="97"/>
    </row>
    <row r="263" spans="11: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c r="CS263" s="97"/>
    </row>
    <row r="264" spans="11: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7"/>
      <c r="BR264" s="97"/>
      <c r="BS264" s="97"/>
      <c r="BT264" s="97"/>
      <c r="BU264" s="97"/>
      <c r="BV264" s="97"/>
      <c r="BW264" s="97"/>
      <c r="BX264" s="97"/>
      <c r="BY264" s="97"/>
      <c r="BZ264" s="97"/>
      <c r="CA264" s="97"/>
      <c r="CB264" s="97"/>
      <c r="CC264" s="97"/>
      <c r="CD264" s="97"/>
      <c r="CE264" s="97"/>
      <c r="CF264" s="97"/>
      <c r="CG264" s="97"/>
      <c r="CH264" s="97"/>
      <c r="CI264" s="97"/>
      <c r="CJ264" s="97"/>
      <c r="CK264" s="97"/>
      <c r="CL264" s="97"/>
      <c r="CM264" s="97"/>
      <c r="CN264" s="97"/>
      <c r="CO264" s="97"/>
      <c r="CP264" s="97"/>
      <c r="CQ264" s="97"/>
      <c r="CR264" s="97"/>
      <c r="CS264" s="97"/>
    </row>
    <row r="265" spans="11:97">
      <c r="CK265" s="97"/>
      <c r="CL265" s="97"/>
      <c r="CM265" s="97"/>
      <c r="CN265" s="97"/>
      <c r="CO265" s="97"/>
      <c r="CP265" s="97"/>
      <c r="CQ265" s="97"/>
      <c r="CR265" s="97"/>
      <c r="CS265" s="97"/>
    </row>
  </sheetData>
  <sheetProtection sheet="1" formatCells="0" formatColumns="0" formatRows="0" selectLockedCells="1"/>
  <mergeCells count="27">
    <mergeCell ref="B8:C8"/>
    <mergeCell ref="D8:E8"/>
    <mergeCell ref="C4:G4"/>
    <mergeCell ref="C5:G5"/>
    <mergeCell ref="B51:G51"/>
    <mergeCell ref="B47:C47"/>
    <mergeCell ref="D47:F47"/>
    <mergeCell ref="B48:C48"/>
    <mergeCell ref="D48:F48"/>
    <mergeCell ref="B49:C49"/>
    <mergeCell ref="E49:F49"/>
    <mergeCell ref="J3:L3"/>
    <mergeCell ref="L19:M19"/>
    <mergeCell ref="B45:C45"/>
    <mergeCell ref="B50:C50"/>
    <mergeCell ref="D50:F50"/>
    <mergeCell ref="B12:C12"/>
    <mergeCell ref="D12:E12"/>
    <mergeCell ref="B9:C9"/>
    <mergeCell ref="D9:E9"/>
    <mergeCell ref="B10:C10"/>
    <mergeCell ref="D10:E10"/>
    <mergeCell ref="B11:C11"/>
    <mergeCell ref="D11:E11"/>
    <mergeCell ref="B3:G3"/>
    <mergeCell ref="B7:C7"/>
    <mergeCell ref="D7:F7"/>
  </mergeCells>
  <phoneticPr fontId="3"/>
  <conditionalFormatting sqref="G49:H49">
    <cfRule type="expression" dxfId="12" priority="1">
      <formula>OR(AND($E$49="申請無し",$G$49&lt;&gt;0),AND($E$49="申請有り",$G$49&lt;=0))</formula>
    </cfRule>
  </conditionalFormatting>
  <dataValidations count="3">
    <dataValidation type="list" allowBlank="1" showInputMessage="1" showErrorMessage="1" sqref="E49:F49" xr:uid="{D91142D1-743F-49A0-B3B7-01016D88B6BF}">
      <formula1>"申請あり,申請なし"</formula1>
    </dataValidation>
    <dataValidation type="list" allowBlank="1" showInputMessage="1" showErrorMessage="1" sqref="B15:B44" xr:uid="{FB789AD2-73FD-41FB-B598-E98B7CF8DA16}">
      <formula1>"設計費,設備費,工事費,諸経費,▼助成対象外"</formula1>
    </dataValidation>
    <dataValidation imeMode="off" allowBlank="1" showInputMessage="1" showErrorMessage="1" sqref="D22:E44 D16:D21 G49:H49 D15:E15 G15:H44" xr:uid="{FEA18EB8-DA00-46B8-858F-1BEF70F41738}"/>
  </dataValidations>
  <pageMargins left="0.74803149606299213" right="0.43307086614173229" top="0.48" bottom="0.52" header="0.19685039370078741" footer="0.23622047244094491"/>
  <pageSetup paperSize="9" scale="93" orientation="portrait" r:id="rId1"/>
  <headerFooter>
    <oddFooter>&amp;R&amp;"ＭＳ Ｐ明朝,標準"&amp;10（日本産業規格A列4番）</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7C4A1-0009-4C32-A66E-6828AC4D56EF}">
  <sheetPr>
    <pageSetUpPr fitToPage="1"/>
  </sheetPr>
  <dimension ref="A1:CS265"/>
  <sheetViews>
    <sheetView view="pageBreakPreview" zoomScaleNormal="100" zoomScaleSheetLayoutView="100" workbookViewId="0">
      <selection activeCell="E49" sqref="E49:F49"/>
    </sheetView>
  </sheetViews>
  <sheetFormatPr defaultColWidth="9" defaultRowHeight="14"/>
  <cols>
    <col min="1" max="1" width="2.6328125" style="17" customWidth="1"/>
    <col min="2" max="2" width="16.7265625" style="17" customWidth="1"/>
    <col min="3" max="3" width="36.7265625" style="17" customWidth="1"/>
    <col min="4" max="4" width="12.453125" style="19" customWidth="1"/>
    <col min="5" max="6" width="7.6328125" style="19" customWidth="1"/>
    <col min="7" max="7" width="13.08984375" style="17" customWidth="1"/>
    <col min="8" max="8" width="3" style="17" customWidth="1"/>
    <col min="9" max="9" width="2.36328125" style="17" customWidth="1"/>
    <col min="10" max="10" width="45.6328125" style="16" customWidth="1"/>
    <col min="11" max="11" width="33.36328125" style="16" customWidth="1"/>
    <col min="12" max="12" width="15.6328125" style="17" customWidth="1"/>
    <col min="13" max="13" width="12.6328125" style="17" customWidth="1"/>
    <col min="14" max="14" width="2.6328125" style="17" customWidth="1"/>
    <col min="15" max="15" width="29.90625" style="17" customWidth="1"/>
    <col min="16" max="126" width="2.6328125" style="17" customWidth="1"/>
    <col min="127" max="16384" width="9" style="17"/>
  </cols>
  <sheetData>
    <row r="1" spans="1:97" ht="10.5" customHeight="1"/>
    <row r="2" spans="1:97" ht="19.5" customHeight="1">
      <c r="A2" s="15"/>
      <c r="B2" s="14" t="s">
        <v>202</v>
      </c>
      <c r="C2" s="15"/>
      <c r="D2" s="20"/>
      <c r="E2" s="20"/>
      <c r="F2" s="20"/>
      <c r="G2" s="15"/>
      <c r="H2" s="15"/>
    </row>
    <row r="3" spans="1:97" ht="42.75" customHeight="1" thickBot="1">
      <c r="A3" s="15"/>
      <c r="B3" s="263" t="s">
        <v>190</v>
      </c>
      <c r="C3" s="264"/>
      <c r="D3" s="264"/>
      <c r="E3" s="264"/>
      <c r="F3" s="264"/>
      <c r="G3" s="264"/>
      <c r="H3" s="137"/>
      <c r="J3" s="246" t="s">
        <v>211</v>
      </c>
      <c r="K3" s="246"/>
      <c r="L3" s="246"/>
    </row>
    <row r="4" spans="1:97" ht="20.149999999999999" customHeight="1">
      <c r="A4" s="15"/>
      <c r="B4" s="139" t="s">
        <v>48</v>
      </c>
      <c r="C4" s="274"/>
      <c r="D4" s="274"/>
      <c r="E4" s="274"/>
      <c r="F4" s="274"/>
      <c r="G4" s="275"/>
      <c r="H4" s="137"/>
      <c r="I4" s="138"/>
      <c r="J4" s="138"/>
      <c r="K4" s="138"/>
    </row>
    <row r="5" spans="1:97" ht="25" customHeight="1" thickBot="1">
      <c r="A5" s="15"/>
      <c r="B5" s="140" t="s">
        <v>207</v>
      </c>
      <c r="C5" s="257"/>
      <c r="D5" s="257"/>
      <c r="E5" s="257"/>
      <c r="F5" s="257"/>
      <c r="G5" s="276"/>
      <c r="H5" s="137"/>
      <c r="I5" s="138"/>
      <c r="J5" s="138"/>
      <c r="K5" s="138"/>
    </row>
    <row r="6" spans="1:97" ht="9.75" customHeight="1" thickBot="1">
      <c r="A6" s="15"/>
      <c r="B6" s="136"/>
      <c r="C6" s="137"/>
      <c r="D6" s="137"/>
      <c r="E6" s="137"/>
      <c r="F6" s="137"/>
      <c r="G6" s="137"/>
      <c r="H6" s="137"/>
      <c r="I6" s="138"/>
      <c r="J6" s="138"/>
      <c r="K6" s="138"/>
    </row>
    <row r="7" spans="1:97" ht="19.5" customHeight="1" thickBot="1">
      <c r="A7" s="15"/>
      <c r="B7" s="265" t="s">
        <v>182</v>
      </c>
      <c r="C7" s="266"/>
      <c r="D7" s="267" t="s">
        <v>188</v>
      </c>
      <c r="E7" s="268"/>
      <c r="F7" s="269"/>
      <c r="G7" s="137"/>
      <c r="H7" s="137"/>
      <c r="J7" s="21"/>
    </row>
    <row r="8" spans="1:97" ht="19.5" customHeight="1" thickTop="1">
      <c r="A8" s="15">
        <v>1</v>
      </c>
      <c r="B8" s="270"/>
      <c r="C8" s="271"/>
      <c r="D8" s="272"/>
      <c r="E8" s="273"/>
      <c r="F8" s="141" t="s">
        <v>187</v>
      </c>
      <c r="G8" s="137"/>
      <c r="H8" s="137"/>
      <c r="J8" s="21"/>
    </row>
    <row r="9" spans="1:97" ht="19.5" customHeight="1">
      <c r="A9" s="15">
        <v>2</v>
      </c>
      <c r="B9" s="259"/>
      <c r="C9" s="260"/>
      <c r="D9" s="261"/>
      <c r="E9" s="262"/>
      <c r="F9" s="142" t="s">
        <v>187</v>
      </c>
      <c r="G9" s="137"/>
      <c r="H9" s="137"/>
      <c r="J9" s="21"/>
    </row>
    <row r="10" spans="1:97" ht="19.5" customHeight="1">
      <c r="A10" s="15">
        <v>3</v>
      </c>
      <c r="B10" s="259"/>
      <c r="C10" s="260"/>
      <c r="D10" s="261"/>
      <c r="E10" s="262"/>
      <c r="F10" s="142" t="s">
        <v>187</v>
      </c>
      <c r="G10" s="137"/>
      <c r="H10" s="137"/>
      <c r="J10" s="21"/>
    </row>
    <row r="11" spans="1:97" ht="19.5" customHeight="1">
      <c r="A11" s="15">
        <v>4</v>
      </c>
      <c r="B11" s="259"/>
      <c r="C11" s="260"/>
      <c r="D11" s="261"/>
      <c r="E11" s="262"/>
      <c r="F11" s="142" t="s">
        <v>187</v>
      </c>
      <c r="G11" s="137"/>
      <c r="H11" s="137"/>
      <c r="J11" s="21"/>
    </row>
    <row r="12" spans="1:97" ht="19.5" customHeight="1" thickBot="1">
      <c r="A12" s="15">
        <v>5</v>
      </c>
      <c r="B12" s="255"/>
      <c r="C12" s="256"/>
      <c r="D12" s="257"/>
      <c r="E12" s="258"/>
      <c r="F12" s="143" t="s">
        <v>187</v>
      </c>
      <c r="G12" s="137"/>
      <c r="H12" s="137"/>
      <c r="J12" s="21"/>
    </row>
    <row r="13" spans="1:97" ht="11.25" customHeight="1" thickBot="1">
      <c r="A13" s="15"/>
      <c r="B13" s="136"/>
      <c r="C13" s="137"/>
      <c r="D13" s="137"/>
      <c r="E13" s="137"/>
      <c r="F13" s="169"/>
      <c r="G13" s="137"/>
      <c r="H13" s="137"/>
      <c r="J13" s="21"/>
    </row>
    <row r="14" spans="1:97" ht="19.5" customHeight="1" thickBot="1">
      <c r="A14" s="15"/>
      <c r="B14" s="144" t="s">
        <v>33</v>
      </c>
      <c r="C14" s="145" t="s">
        <v>34</v>
      </c>
      <c r="D14" s="145" t="s">
        <v>35</v>
      </c>
      <c r="E14" s="145" t="s">
        <v>36</v>
      </c>
      <c r="F14" s="146" t="s">
        <v>6</v>
      </c>
      <c r="G14" s="147" t="s">
        <v>37</v>
      </c>
      <c r="H14" s="170"/>
    </row>
    <row r="15" spans="1:97" ht="15.75" customHeight="1" thickTop="1">
      <c r="A15" s="148">
        <v>1</v>
      </c>
      <c r="B15" s="4"/>
      <c r="C15" s="5"/>
      <c r="D15" s="6"/>
      <c r="E15" s="7"/>
      <c r="F15" s="8"/>
      <c r="G15" s="22" t="str">
        <f t="shared" ref="G15:G44" si="0">IF(D15="","",D15*E15)</f>
        <v/>
      </c>
      <c r="H15" s="171"/>
    </row>
    <row r="16" spans="1:97" ht="15.75" customHeight="1">
      <c r="A16" s="148">
        <v>2</v>
      </c>
      <c r="B16" s="4"/>
      <c r="C16" s="9"/>
      <c r="D16" s="10"/>
      <c r="E16" s="11"/>
      <c r="F16" s="8"/>
      <c r="G16" s="22" t="str">
        <f t="shared" si="0"/>
        <v/>
      </c>
      <c r="H16" s="171"/>
      <c r="K16" s="109"/>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row>
    <row r="17" spans="1:97" ht="15.75" customHeight="1">
      <c r="A17" s="148">
        <v>3</v>
      </c>
      <c r="B17" s="4"/>
      <c r="C17" s="9"/>
      <c r="D17" s="10"/>
      <c r="E17" s="11"/>
      <c r="F17" s="8"/>
      <c r="G17" s="22" t="str">
        <f t="shared" si="0"/>
        <v/>
      </c>
      <c r="H17" s="171"/>
      <c r="K17" s="109"/>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row>
    <row r="18" spans="1:97" ht="15.75" customHeight="1">
      <c r="A18" s="148">
        <v>4</v>
      </c>
      <c r="B18" s="4"/>
      <c r="C18" s="9"/>
      <c r="D18" s="10"/>
      <c r="E18" s="11"/>
      <c r="F18" s="8"/>
      <c r="G18" s="22" t="str">
        <f t="shared" si="0"/>
        <v/>
      </c>
      <c r="H18" s="171"/>
      <c r="K18" s="109"/>
      <c r="L18" s="97"/>
      <c r="M18" s="97"/>
      <c r="N18" s="97"/>
      <c r="O18" s="97"/>
      <c r="P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row>
    <row r="19" spans="1:97" ht="15.75" customHeight="1">
      <c r="A19" s="148">
        <v>5</v>
      </c>
      <c r="B19" s="4"/>
      <c r="C19" s="9"/>
      <c r="D19" s="10"/>
      <c r="E19" s="11"/>
      <c r="F19" s="8"/>
      <c r="G19" s="22" t="str">
        <f t="shared" si="0"/>
        <v/>
      </c>
      <c r="H19" s="171"/>
      <c r="K19" s="109"/>
      <c r="L19" s="247"/>
      <c r="M19" s="24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row>
    <row r="20" spans="1:97" ht="15.75" customHeight="1">
      <c r="A20" s="148">
        <v>6</v>
      </c>
      <c r="B20" s="4"/>
      <c r="C20" s="9"/>
      <c r="D20" s="10"/>
      <c r="E20" s="11"/>
      <c r="F20" s="8"/>
      <c r="G20" s="22" t="str">
        <f t="shared" si="0"/>
        <v/>
      </c>
      <c r="H20" s="171"/>
      <c r="K20" s="149" t="s">
        <v>79</v>
      </c>
      <c r="L20" s="109"/>
      <c r="M20" s="109"/>
      <c r="N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row>
    <row r="21" spans="1:97" ht="15.75" customHeight="1">
      <c r="A21" s="148">
        <v>7</v>
      </c>
      <c r="B21" s="4"/>
      <c r="C21" s="9"/>
      <c r="D21" s="10"/>
      <c r="E21" s="11"/>
      <c r="F21" s="8"/>
      <c r="G21" s="22" t="str">
        <f t="shared" si="0"/>
        <v/>
      </c>
      <c r="H21" s="171"/>
      <c r="K21" s="150" t="str">
        <f>D45</f>
        <v>都外</v>
      </c>
      <c r="M21" s="18"/>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row>
    <row r="22" spans="1:97" ht="15.75" customHeight="1">
      <c r="A22" s="148">
        <v>8</v>
      </c>
      <c r="B22" s="4"/>
      <c r="C22" s="9"/>
      <c r="D22" s="10"/>
      <c r="E22" s="11"/>
      <c r="F22" s="8"/>
      <c r="G22" s="22" t="str">
        <f t="shared" si="0"/>
        <v/>
      </c>
      <c r="H22" s="171"/>
      <c r="J22" s="151" t="s">
        <v>44</v>
      </c>
      <c r="K22" s="52" t="str">
        <f>IF(OR(K21="都内",K21="都外"),"対象","")</f>
        <v>対象</v>
      </c>
      <c r="L22" s="58">
        <f>IF(K22="対象",L29,0)</f>
        <v>300000000</v>
      </c>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row>
    <row r="23" spans="1:97" ht="15.75" customHeight="1">
      <c r="A23" s="148">
        <v>9</v>
      </c>
      <c r="B23" s="4"/>
      <c r="C23" s="9"/>
      <c r="D23" s="10"/>
      <c r="E23" s="11"/>
      <c r="F23" s="8"/>
      <c r="G23" s="22" t="str">
        <f t="shared" si="0"/>
        <v/>
      </c>
      <c r="H23" s="171"/>
      <c r="L23" s="97"/>
      <c r="M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row>
    <row r="24" spans="1:97" ht="15.75" customHeight="1">
      <c r="A24" s="148">
        <v>10</v>
      </c>
      <c r="B24" s="4"/>
      <c r="C24" s="9"/>
      <c r="D24" s="10"/>
      <c r="E24" s="11"/>
      <c r="F24" s="8"/>
      <c r="G24" s="22" t="str">
        <f t="shared" si="0"/>
        <v/>
      </c>
      <c r="H24" s="171"/>
      <c r="N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row>
    <row r="25" spans="1:97" ht="15.75" customHeight="1">
      <c r="A25" s="148">
        <v>11</v>
      </c>
      <c r="B25" s="4"/>
      <c r="C25" s="9"/>
      <c r="D25" s="10"/>
      <c r="E25" s="11"/>
      <c r="F25" s="8"/>
      <c r="G25" s="22" t="str">
        <f t="shared" si="0"/>
        <v/>
      </c>
      <c r="H25" s="171"/>
      <c r="K25" s="97"/>
      <c r="L25" s="97"/>
      <c r="N25" s="97"/>
      <c r="O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row>
    <row r="26" spans="1:97" ht="15.75" customHeight="1">
      <c r="A26" s="148">
        <v>12</v>
      </c>
      <c r="B26" s="4"/>
      <c r="C26" s="9"/>
      <c r="D26" s="10"/>
      <c r="E26" s="11"/>
      <c r="F26" s="8"/>
      <c r="G26" s="22" t="str">
        <f t="shared" si="0"/>
        <v/>
      </c>
      <c r="H26" s="171"/>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row>
    <row r="27" spans="1:97" ht="15.75" customHeight="1">
      <c r="A27" s="148">
        <v>13</v>
      </c>
      <c r="B27" s="4"/>
      <c r="C27" s="9"/>
      <c r="D27" s="10"/>
      <c r="E27" s="11"/>
      <c r="F27" s="8"/>
      <c r="G27" s="22" t="str">
        <f t="shared" si="0"/>
        <v/>
      </c>
      <c r="H27" s="171"/>
      <c r="K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row>
    <row r="28" spans="1:97" ht="15.75" customHeight="1">
      <c r="A28" s="148">
        <v>14</v>
      </c>
      <c r="B28" s="4"/>
      <c r="C28" s="9"/>
      <c r="D28" s="10"/>
      <c r="E28" s="11"/>
      <c r="F28" s="8"/>
      <c r="G28" s="22" t="str">
        <f t="shared" si="0"/>
        <v/>
      </c>
      <c r="H28" s="171"/>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row>
    <row r="29" spans="1:97" ht="15.75" customHeight="1">
      <c r="A29" s="148">
        <v>15</v>
      </c>
      <c r="B29" s="4"/>
      <c r="C29" s="9"/>
      <c r="D29" s="10"/>
      <c r="E29" s="11"/>
      <c r="F29" s="8"/>
      <c r="G29" s="22" t="str">
        <f t="shared" si="0"/>
        <v/>
      </c>
      <c r="H29" s="171"/>
      <c r="K29" s="152" t="s">
        <v>49</v>
      </c>
      <c r="L29" s="23">
        <v>300000000</v>
      </c>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row>
    <row r="30" spans="1:97" ht="15.75" customHeight="1">
      <c r="A30" s="148">
        <v>16</v>
      </c>
      <c r="B30" s="4"/>
      <c r="C30" s="9"/>
      <c r="D30" s="10"/>
      <c r="E30" s="11"/>
      <c r="F30" s="8"/>
      <c r="G30" s="22" t="str">
        <f t="shared" si="0"/>
        <v/>
      </c>
      <c r="H30" s="171"/>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row>
    <row r="31" spans="1:97" ht="15.75" customHeight="1">
      <c r="A31" s="148">
        <v>17</v>
      </c>
      <c r="B31" s="4"/>
      <c r="C31" s="9"/>
      <c r="D31" s="10"/>
      <c r="E31" s="11"/>
      <c r="F31" s="8"/>
      <c r="G31" s="22" t="str">
        <f t="shared" si="0"/>
        <v/>
      </c>
      <c r="H31" s="171"/>
      <c r="K31" s="15" t="s">
        <v>45</v>
      </c>
      <c r="L31" s="14"/>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row>
    <row r="32" spans="1:97" ht="15.75" customHeight="1">
      <c r="A32" s="148">
        <v>18</v>
      </c>
      <c r="B32" s="4"/>
      <c r="C32" s="9"/>
      <c r="D32" s="10"/>
      <c r="E32" s="11"/>
      <c r="F32" s="8"/>
      <c r="G32" s="22" t="str">
        <f t="shared" si="0"/>
        <v/>
      </c>
      <c r="H32" s="171"/>
      <c r="K32" s="153" t="s">
        <v>46</v>
      </c>
      <c r="L32" s="154">
        <f>IF(ROUNDDOWN(($G$47-$G$49)*2/3,-3)&gt;$G$45,$G$45,ROUNDDOWN(($G$47-$G$49)*2/3,-3))</f>
        <v>0</v>
      </c>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row>
    <row r="33" spans="1:97" ht="15.75" customHeight="1">
      <c r="A33" s="148">
        <v>19</v>
      </c>
      <c r="B33" s="4"/>
      <c r="C33" s="9"/>
      <c r="D33" s="10"/>
      <c r="E33" s="11"/>
      <c r="F33" s="8"/>
      <c r="G33" s="22" t="str">
        <f t="shared" si="0"/>
        <v/>
      </c>
      <c r="H33" s="171"/>
      <c r="K33" s="153" t="s">
        <v>47</v>
      </c>
      <c r="L33" s="154">
        <f>IF(ROUNDDOWN($G$47*2/3,-3)&gt;$G$45,$G$45,ROUNDDOWN($G$47*2/3,-3))</f>
        <v>0</v>
      </c>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row>
    <row r="34" spans="1:97" ht="15.75" customHeight="1">
      <c r="A34" s="148">
        <v>20</v>
      </c>
      <c r="B34" s="4"/>
      <c r="C34" s="9"/>
      <c r="D34" s="10"/>
      <c r="E34" s="11"/>
      <c r="F34" s="8"/>
      <c r="G34" s="22" t="str">
        <f t="shared" si="0"/>
        <v/>
      </c>
      <c r="H34" s="171"/>
      <c r="K34" s="18"/>
      <c r="L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row>
    <row r="35" spans="1:97" ht="15.75" customHeight="1">
      <c r="A35" s="148">
        <v>21</v>
      </c>
      <c r="B35" s="4"/>
      <c r="C35" s="9"/>
      <c r="D35" s="10"/>
      <c r="E35" s="11"/>
      <c r="F35" s="8"/>
      <c r="G35" s="22" t="str">
        <f t="shared" si="0"/>
        <v/>
      </c>
      <c r="H35" s="171"/>
      <c r="K35" s="18"/>
      <c r="L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row>
    <row r="36" spans="1:97" ht="15.75" customHeight="1">
      <c r="A36" s="148">
        <v>22</v>
      </c>
      <c r="B36" s="4"/>
      <c r="C36" s="9"/>
      <c r="D36" s="10"/>
      <c r="E36" s="11"/>
      <c r="F36" s="8"/>
      <c r="G36" s="22" t="str">
        <f t="shared" si="0"/>
        <v/>
      </c>
      <c r="H36" s="171"/>
      <c r="K36" s="97"/>
      <c r="L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row>
    <row r="37" spans="1:97" ht="15.75" customHeight="1">
      <c r="A37" s="148">
        <v>23</v>
      </c>
      <c r="B37" s="4"/>
      <c r="C37" s="9"/>
      <c r="D37" s="10"/>
      <c r="E37" s="11"/>
      <c r="F37" s="8"/>
      <c r="G37" s="22" t="str">
        <f t="shared" si="0"/>
        <v/>
      </c>
      <c r="H37" s="171"/>
      <c r="K37" s="109"/>
      <c r="L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row>
    <row r="38" spans="1:97" ht="15.75" customHeight="1">
      <c r="A38" s="148">
        <v>24</v>
      </c>
      <c r="B38" s="4"/>
      <c r="C38" s="9"/>
      <c r="D38" s="10"/>
      <c r="E38" s="11"/>
      <c r="F38" s="8"/>
      <c r="G38" s="22" t="str">
        <f t="shared" si="0"/>
        <v/>
      </c>
      <c r="H38" s="171"/>
      <c r="K38" s="109"/>
      <c r="L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row>
    <row r="39" spans="1:97" ht="15.75" customHeight="1">
      <c r="A39" s="148">
        <v>25</v>
      </c>
      <c r="B39" s="4"/>
      <c r="C39" s="9"/>
      <c r="D39" s="10"/>
      <c r="E39" s="11"/>
      <c r="F39" s="8"/>
      <c r="G39" s="22" t="str">
        <f t="shared" si="0"/>
        <v/>
      </c>
      <c r="H39" s="171"/>
      <c r="K39" s="109"/>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row>
    <row r="40" spans="1:97" ht="15.75" customHeight="1">
      <c r="A40" s="148">
        <v>26</v>
      </c>
      <c r="B40" s="4"/>
      <c r="C40" s="9"/>
      <c r="D40" s="10"/>
      <c r="E40" s="11"/>
      <c r="F40" s="8"/>
      <c r="G40" s="22" t="str">
        <f t="shared" si="0"/>
        <v/>
      </c>
      <c r="H40" s="171"/>
      <c r="K40" s="109"/>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row>
    <row r="41" spans="1:97" ht="15.75" customHeight="1">
      <c r="A41" s="148">
        <v>27</v>
      </c>
      <c r="B41" s="4"/>
      <c r="C41" s="9"/>
      <c r="D41" s="10"/>
      <c r="E41" s="11"/>
      <c r="F41" s="8"/>
      <c r="G41" s="22" t="str">
        <f t="shared" si="0"/>
        <v/>
      </c>
      <c r="H41" s="171"/>
      <c r="K41" s="109"/>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row>
    <row r="42" spans="1:97" ht="15.75" customHeight="1">
      <c r="A42" s="148">
        <v>28</v>
      </c>
      <c r="B42" s="4"/>
      <c r="C42" s="9"/>
      <c r="D42" s="10"/>
      <c r="E42" s="11"/>
      <c r="F42" s="8"/>
      <c r="G42" s="22" t="str">
        <f t="shared" si="0"/>
        <v/>
      </c>
      <c r="H42" s="171"/>
      <c r="J42" s="109"/>
      <c r="K42" s="109"/>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row>
    <row r="43" spans="1:97" ht="15.75" customHeight="1">
      <c r="A43" s="148">
        <v>29</v>
      </c>
      <c r="B43" s="4"/>
      <c r="C43" s="9"/>
      <c r="D43" s="10"/>
      <c r="E43" s="11"/>
      <c r="F43" s="8"/>
      <c r="G43" s="22" t="str">
        <f t="shared" si="0"/>
        <v/>
      </c>
      <c r="H43" s="171"/>
      <c r="K43" s="109"/>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row>
    <row r="44" spans="1:97" ht="15.75" customHeight="1" thickBot="1">
      <c r="A44" s="148">
        <v>30</v>
      </c>
      <c r="B44" s="39"/>
      <c r="C44" s="40"/>
      <c r="D44" s="41"/>
      <c r="E44" s="42"/>
      <c r="F44" s="43"/>
      <c r="G44" s="155" t="str">
        <f t="shared" si="0"/>
        <v/>
      </c>
      <c r="H44" s="171"/>
      <c r="K44" s="109"/>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row>
    <row r="45" spans="1:97" ht="16.5" customHeight="1">
      <c r="A45" s="15"/>
      <c r="B45" s="248" t="s">
        <v>109</v>
      </c>
      <c r="C45" s="249"/>
      <c r="D45" s="172" t="s">
        <v>51</v>
      </c>
      <c r="E45" s="79"/>
      <c r="F45" s="157" t="s">
        <v>87</v>
      </c>
      <c r="G45" s="48">
        <f>L22*E45</f>
        <v>0</v>
      </c>
      <c r="H45" s="167"/>
      <c r="I45" s="173" t="s">
        <v>234</v>
      </c>
      <c r="K45" s="109"/>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row>
    <row r="46" spans="1:97" ht="16.5" customHeight="1">
      <c r="A46" s="161"/>
      <c r="B46" s="174" t="s">
        <v>186</v>
      </c>
      <c r="C46" s="176"/>
      <c r="D46" s="177"/>
      <c r="E46" s="163" t="s">
        <v>232</v>
      </c>
      <c r="F46" s="176"/>
      <c r="G46" s="71" t="str">
        <f>IF((C46+D46)&gt;=F46*1/2,"対象","対象外")</f>
        <v>対象</v>
      </c>
      <c r="H46" s="168"/>
      <c r="I46" s="164"/>
      <c r="K46" s="109"/>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row>
    <row r="47" spans="1:97" ht="16.5" customHeight="1">
      <c r="A47" s="161"/>
      <c r="B47" s="278" t="s">
        <v>108</v>
      </c>
      <c r="C47" s="279"/>
      <c r="D47" s="280">
        <f>SUMIF($B$15:$B$44,"&lt;&gt;"&amp;"▼助成対象外",$G$15:$G$44)</f>
        <v>0</v>
      </c>
      <c r="E47" s="281"/>
      <c r="F47" s="282"/>
      <c r="G47" s="45">
        <f>IF(OR(G45=0,ISERROR(D47)),0,IF(AND(D47&lt;0,G46="対象外"),0,D47))</f>
        <v>0</v>
      </c>
      <c r="H47" s="167"/>
      <c r="K47" s="109"/>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row>
    <row r="48" spans="1:97" ht="16.5" customHeight="1">
      <c r="A48" s="15"/>
      <c r="B48" s="278" t="s">
        <v>107</v>
      </c>
      <c r="C48" s="279"/>
      <c r="D48" s="280">
        <f>SUMIF($B$15:$B$44,"▼助成対象外",$G$15:$G$44)</f>
        <v>0</v>
      </c>
      <c r="E48" s="281"/>
      <c r="F48" s="282"/>
      <c r="G48" s="45">
        <f>IF(OR(G45=0,ISERROR(D48)),0,IF(D48&lt;0,0,D48))</f>
        <v>0</v>
      </c>
      <c r="H48" s="167"/>
      <c r="I48" s="109"/>
      <c r="K48" s="109"/>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row>
    <row r="49" spans="1:97" ht="16.5" customHeight="1" thickBot="1">
      <c r="A49" s="15"/>
      <c r="B49" s="283" t="s">
        <v>38</v>
      </c>
      <c r="C49" s="284"/>
      <c r="D49" s="50" t="s">
        <v>39</v>
      </c>
      <c r="E49" s="285"/>
      <c r="F49" s="286"/>
      <c r="G49" s="13"/>
      <c r="H49" s="171"/>
      <c r="I49" s="109" t="s">
        <v>100</v>
      </c>
      <c r="K49" s="109"/>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row>
    <row r="50" spans="1:97" ht="31.5" customHeight="1" thickTop="1" thickBot="1">
      <c r="A50" s="15"/>
      <c r="B50" s="250" t="s">
        <v>218</v>
      </c>
      <c r="C50" s="251"/>
      <c r="D50" s="252" t="str">
        <f>IF(E49=K32,L32,IF(E49=K33,L33,""))</f>
        <v/>
      </c>
      <c r="E50" s="253"/>
      <c r="F50" s="254"/>
      <c r="G50" s="47">
        <f>IF(OR(G45=0,ISERROR(D50)),0,IF(D50&lt;0,0,D50))</f>
        <v>0</v>
      </c>
      <c r="H50" s="167"/>
      <c r="I50" s="158"/>
      <c r="K50" s="109"/>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row>
    <row r="51" spans="1:97" ht="12" customHeight="1">
      <c r="A51" s="15"/>
      <c r="B51" s="277" t="s">
        <v>40</v>
      </c>
      <c r="C51" s="277"/>
      <c r="D51" s="277"/>
      <c r="E51" s="277"/>
      <c r="F51" s="277"/>
      <c r="G51" s="277"/>
      <c r="H51" s="175"/>
      <c r="K51" s="109"/>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row>
    <row r="52" spans="1:97">
      <c r="K52" s="109"/>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row>
    <row r="53" spans="1:97">
      <c r="K53" s="109"/>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row>
    <row r="54" spans="1:97">
      <c r="K54" s="109"/>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row>
    <row r="55" spans="1:97">
      <c r="K55" s="109"/>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row>
    <row r="56" spans="1:97">
      <c r="K56" s="109"/>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row>
    <row r="57" spans="1:97">
      <c r="K57" s="109"/>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row>
    <row r="58" spans="1:97">
      <c r="K58" s="109"/>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row>
    <row r="59" spans="1:97">
      <c r="K59" s="109"/>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row>
    <row r="60" spans="1:97">
      <c r="K60" s="109"/>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row>
    <row r="61" spans="1:97">
      <c r="K61" s="109"/>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row>
    <row r="62" spans="1:97">
      <c r="K62" s="109"/>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row>
    <row r="63" spans="1:97">
      <c r="K63" s="109"/>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row>
    <row r="64" spans="1:97">
      <c r="K64" s="109"/>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row>
    <row r="65" spans="11:97">
      <c r="K65" s="109"/>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row>
    <row r="66" spans="11:97">
      <c r="K66" s="109"/>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row>
    <row r="67" spans="11:97">
      <c r="K67" s="109"/>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row>
    <row r="68" spans="11:97">
      <c r="K68" s="109"/>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row>
    <row r="69" spans="11:97">
      <c r="K69" s="109"/>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row>
    <row r="70" spans="11:97">
      <c r="K70" s="109"/>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row>
    <row r="71" spans="11:97">
      <c r="K71" s="109"/>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row>
    <row r="72" spans="11:97">
      <c r="K72" s="109"/>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row>
    <row r="73" spans="11:97">
      <c r="K73" s="109"/>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row>
    <row r="74" spans="11:97">
      <c r="K74" s="109"/>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row>
    <row r="75" spans="11:97">
      <c r="K75" s="109"/>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row>
    <row r="76" spans="11:97">
      <c r="K76" s="109"/>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row>
    <row r="77" spans="11:97">
      <c r="K77" s="109"/>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row>
    <row r="78" spans="11:97">
      <c r="K78" s="109"/>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row>
    <row r="79" spans="11:97">
      <c r="K79" s="109"/>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row>
    <row r="80" spans="11:97">
      <c r="K80" s="109"/>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row>
    <row r="81" spans="11:97">
      <c r="K81" s="109"/>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row>
    <row r="82" spans="11:97">
      <c r="K82" s="109"/>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row>
    <row r="83" spans="11:97">
      <c r="K83" s="109"/>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row>
    <row r="84" spans="11:97">
      <c r="K84" s="109"/>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row>
    <row r="85" spans="11:97">
      <c r="K85" s="109"/>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row>
    <row r="86" spans="11:97">
      <c r="K86" s="109"/>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row>
    <row r="87" spans="11:97">
      <c r="K87" s="109"/>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row>
    <row r="88" spans="11:97">
      <c r="K88" s="109"/>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row>
    <row r="89" spans="11:97">
      <c r="K89" s="109"/>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row>
    <row r="90" spans="11:97">
      <c r="K90" s="109"/>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row>
    <row r="91" spans="11:97">
      <c r="K91" s="109"/>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row>
    <row r="92" spans="11:97">
      <c r="K92" s="109"/>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row>
    <row r="93" spans="11:97">
      <c r="K93" s="109"/>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row>
    <row r="94" spans="11:97">
      <c r="K94" s="109"/>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row>
    <row r="95" spans="11:97">
      <c r="K95" s="109"/>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row>
    <row r="96" spans="11:97">
      <c r="K96" s="109"/>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row>
    <row r="97" spans="11:97">
      <c r="K97" s="109"/>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row>
    <row r="98" spans="11:97">
      <c r="K98" s="109"/>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row>
    <row r="99" spans="11:97">
      <c r="K99" s="109"/>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row>
    <row r="100" spans="11:97">
      <c r="K100" s="109"/>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row>
    <row r="101" spans="11:97">
      <c r="K101" s="109"/>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row>
    <row r="102" spans="11:97">
      <c r="K102" s="109"/>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row>
    <row r="103" spans="11:97">
      <c r="K103" s="109"/>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row>
    <row r="104" spans="11:97">
      <c r="K104" s="109"/>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row>
    <row r="105" spans="11:97">
      <c r="K105" s="109"/>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row>
    <row r="106" spans="11:97">
      <c r="K106" s="109"/>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row>
    <row r="107" spans="11:97">
      <c r="K107" s="109"/>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row>
    <row r="108" spans="11:97">
      <c r="K108" s="109"/>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row>
    <row r="109" spans="11:97">
      <c r="K109" s="109"/>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row>
    <row r="110" spans="11:97">
      <c r="K110" s="109"/>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row>
    <row r="111" spans="11:97">
      <c r="K111" s="109"/>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row>
    <row r="112" spans="11:97">
      <c r="K112" s="109"/>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row>
    <row r="113" spans="11:97">
      <c r="K113" s="109"/>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row>
    <row r="114" spans="11:97">
      <c r="K114" s="109"/>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row>
    <row r="115" spans="11:97">
      <c r="K115" s="109"/>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row>
    <row r="116" spans="11:97">
      <c r="K116" s="109"/>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row>
    <row r="117" spans="11:97">
      <c r="K117" s="109"/>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row>
    <row r="118" spans="11:97">
      <c r="K118" s="109"/>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row>
    <row r="119" spans="11:97">
      <c r="K119" s="109"/>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row>
    <row r="120" spans="11:97">
      <c r="K120" s="109"/>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row>
    <row r="121" spans="11:97">
      <c r="K121" s="109"/>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row>
    <row r="122" spans="11:97">
      <c r="K122" s="109"/>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row>
    <row r="123" spans="11:97">
      <c r="K123" s="109"/>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row>
    <row r="124" spans="11:97">
      <c r="K124" s="109"/>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row>
    <row r="125" spans="11:97">
      <c r="K125" s="109"/>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row>
    <row r="126" spans="11:97">
      <c r="K126" s="109"/>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row>
    <row r="127" spans="11:97">
      <c r="K127" s="109"/>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row>
    <row r="128" spans="11:97">
      <c r="K128" s="109"/>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row>
    <row r="129" spans="11:97">
      <c r="K129" s="109"/>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row>
    <row r="130" spans="11:97">
      <c r="K130" s="109"/>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row>
    <row r="131" spans="11:97">
      <c r="K131" s="109"/>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row>
    <row r="132" spans="11:97">
      <c r="K132" s="109"/>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row>
    <row r="133" spans="11:97">
      <c r="K133" s="109"/>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row>
    <row r="134" spans="11:97">
      <c r="K134" s="109"/>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row>
    <row r="135" spans="11:97">
      <c r="K135" s="109"/>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row>
    <row r="136" spans="11:97">
      <c r="K136" s="109"/>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row>
    <row r="137" spans="11:97">
      <c r="K137" s="109"/>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row>
    <row r="138" spans="11:97">
      <c r="K138" s="109"/>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row>
    <row r="139" spans="11:97">
      <c r="K139" s="109"/>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row>
    <row r="140" spans="11:97">
      <c r="K140" s="109"/>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row>
    <row r="141" spans="11:97">
      <c r="K141" s="109"/>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row>
    <row r="142" spans="11:97">
      <c r="K142" s="109"/>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row>
    <row r="143" spans="11:97">
      <c r="K143" s="109"/>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row>
    <row r="144" spans="11:97">
      <c r="K144" s="109"/>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row>
    <row r="145" spans="11:97">
      <c r="K145" s="109"/>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row>
    <row r="146" spans="11:97">
      <c r="K146" s="109"/>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row>
    <row r="147" spans="11:97">
      <c r="K147" s="109"/>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row>
    <row r="148" spans="11:97">
      <c r="K148" s="109"/>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row>
    <row r="149" spans="11:97">
      <c r="K149" s="109"/>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row>
    <row r="150" spans="11:97">
      <c r="K150" s="109"/>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row>
    <row r="151" spans="11:97">
      <c r="K151" s="109"/>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row>
    <row r="152" spans="11:97">
      <c r="K152" s="109"/>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row>
    <row r="153" spans="11:97">
      <c r="K153" s="109"/>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row>
    <row r="154" spans="11:97">
      <c r="K154" s="109"/>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row>
    <row r="155" spans="11:97">
      <c r="K155" s="109"/>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row>
    <row r="156" spans="11:97">
      <c r="K156" s="109"/>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row>
    <row r="157" spans="11:97">
      <c r="K157" s="109"/>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row>
    <row r="158" spans="11:97">
      <c r="K158" s="109"/>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row>
    <row r="159" spans="11:97">
      <c r="K159" s="109"/>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row>
    <row r="160" spans="11:97">
      <c r="K160" s="109"/>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c r="CS160" s="97"/>
    </row>
    <row r="161" spans="11:97">
      <c r="K161" s="109"/>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c r="CS161" s="97"/>
    </row>
    <row r="162" spans="11:97">
      <c r="K162" s="109"/>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c r="CS162" s="97"/>
    </row>
    <row r="163" spans="11:97">
      <c r="K163" s="109"/>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c r="CS163" s="97"/>
    </row>
    <row r="164" spans="11:97">
      <c r="K164" s="109"/>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c r="CS164" s="97"/>
    </row>
    <row r="165" spans="11:97">
      <c r="K165" s="109"/>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row>
    <row r="166" spans="11:97">
      <c r="K166" s="109"/>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c r="CS166" s="97"/>
    </row>
    <row r="167" spans="11:97">
      <c r="K167" s="109"/>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row>
    <row r="168" spans="11:97">
      <c r="K168" s="109"/>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row>
    <row r="169" spans="11:97">
      <c r="K169" s="109"/>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row>
    <row r="170" spans="11:97">
      <c r="K170" s="109"/>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row>
    <row r="171" spans="11:97">
      <c r="K171" s="109"/>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row>
    <row r="172" spans="11:97">
      <c r="K172" s="109"/>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row>
    <row r="173" spans="11:97">
      <c r="K173" s="109"/>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c r="CS173" s="97"/>
    </row>
    <row r="174" spans="11:97">
      <c r="K174" s="109"/>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c r="CS174" s="97"/>
    </row>
    <row r="175" spans="11:97">
      <c r="K175" s="109"/>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c r="CS175" s="97"/>
    </row>
    <row r="176" spans="11:97">
      <c r="K176" s="109"/>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c r="CS176" s="97"/>
    </row>
    <row r="177" spans="11:97">
      <c r="K177" s="109"/>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c r="CS177" s="97"/>
    </row>
    <row r="178" spans="11:97">
      <c r="K178" s="109"/>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c r="CS178" s="97"/>
    </row>
    <row r="179" spans="11:97">
      <c r="K179" s="109"/>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c r="CS179" s="97"/>
    </row>
    <row r="180" spans="11:97">
      <c r="K180" s="109"/>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c r="CS180" s="97"/>
    </row>
    <row r="181" spans="11:97">
      <c r="K181" s="109"/>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c r="CS181" s="97"/>
    </row>
    <row r="182" spans="11:97">
      <c r="K182" s="109"/>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c r="CS182" s="97"/>
    </row>
    <row r="183" spans="11:97">
      <c r="K183" s="109"/>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c r="CS183" s="97"/>
    </row>
    <row r="184" spans="11:97">
      <c r="K184" s="109"/>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c r="CS184" s="97"/>
    </row>
    <row r="185" spans="11:97">
      <c r="K185" s="109"/>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c r="CS185" s="97"/>
    </row>
    <row r="186" spans="11:97">
      <c r="K186" s="109"/>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c r="CS186" s="97"/>
    </row>
    <row r="187" spans="11:97">
      <c r="K187" s="109"/>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c r="CS187" s="97"/>
    </row>
    <row r="188" spans="11:97">
      <c r="K188" s="109"/>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row>
    <row r="189" spans="11:97">
      <c r="K189" s="109"/>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c r="CS189" s="97"/>
    </row>
    <row r="190" spans="11:97">
      <c r="K190" s="109"/>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row>
    <row r="191" spans="11:97">
      <c r="K191" s="109"/>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c r="CS191" s="97"/>
    </row>
    <row r="192" spans="11:97">
      <c r="K192" s="109"/>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c r="CS192" s="97"/>
    </row>
    <row r="193" spans="11:97">
      <c r="K193" s="109"/>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c r="CS193" s="97"/>
    </row>
    <row r="194" spans="11:97">
      <c r="K194" s="109"/>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c r="CS194" s="97"/>
    </row>
    <row r="195" spans="11:97">
      <c r="K195" s="109"/>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c r="CS195" s="97"/>
    </row>
    <row r="196" spans="11:97">
      <c r="K196" s="109"/>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c r="CS196" s="97"/>
    </row>
    <row r="197" spans="11:97">
      <c r="K197" s="109"/>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row>
    <row r="198" spans="11:97">
      <c r="K198" s="109"/>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c r="CS198" s="97"/>
    </row>
    <row r="199" spans="11:97">
      <c r="K199" s="109"/>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row>
    <row r="200" spans="11:97">
      <c r="K200" s="109"/>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row>
    <row r="201" spans="11:97">
      <c r="K201" s="109"/>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c r="CS201" s="97"/>
    </row>
    <row r="202" spans="11:97">
      <c r="K202" s="109"/>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row>
    <row r="203" spans="11:97">
      <c r="K203" s="109"/>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c r="CS203" s="97"/>
    </row>
    <row r="204" spans="11:97">
      <c r="K204" s="109"/>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c r="CS204" s="97"/>
    </row>
    <row r="205" spans="11:97">
      <c r="K205" s="109"/>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c r="CS205" s="97"/>
    </row>
    <row r="206" spans="11:97">
      <c r="K206" s="109"/>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c r="CS206" s="97"/>
    </row>
    <row r="207" spans="11:97">
      <c r="K207" s="109"/>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c r="CS207" s="97"/>
    </row>
    <row r="208" spans="11:97">
      <c r="K208" s="109"/>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c r="CS208" s="97"/>
    </row>
    <row r="209" spans="11:97">
      <c r="K209" s="109"/>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c r="CS209" s="97"/>
    </row>
    <row r="210" spans="11:97">
      <c r="K210" s="109"/>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c r="CS210" s="97"/>
    </row>
    <row r="211" spans="11:97">
      <c r="K211" s="109"/>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c r="CS211" s="97"/>
    </row>
    <row r="212" spans="11:97">
      <c r="K212" s="109"/>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c r="CS212" s="97"/>
    </row>
    <row r="213" spans="11:97">
      <c r="K213" s="109"/>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c r="CS213" s="97"/>
    </row>
    <row r="214" spans="11:97">
      <c r="K214" s="109"/>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c r="CS214" s="97"/>
    </row>
    <row r="215" spans="11:97">
      <c r="K215" s="109"/>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c r="CS215" s="97"/>
    </row>
    <row r="216" spans="11:97">
      <c r="K216" s="109"/>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c r="CS216" s="97"/>
    </row>
    <row r="217" spans="11:97">
      <c r="K217" s="109"/>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c r="CS217" s="97"/>
    </row>
    <row r="218" spans="11:97">
      <c r="K218" s="109"/>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row>
    <row r="219" spans="11:97">
      <c r="K219" s="109"/>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c r="CS219" s="97"/>
    </row>
    <row r="220" spans="11:97">
      <c r="K220" s="109"/>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c r="CS220" s="97"/>
    </row>
    <row r="221" spans="11:97">
      <c r="K221" s="109"/>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c r="CS221" s="97"/>
    </row>
    <row r="222" spans="11:97">
      <c r="K222" s="109"/>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c r="CS222" s="97"/>
    </row>
    <row r="223" spans="11:97">
      <c r="K223" s="109"/>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c r="CS223" s="97"/>
    </row>
    <row r="224" spans="11:97">
      <c r="K224" s="109"/>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c r="CS224" s="97"/>
    </row>
    <row r="225" spans="11:97">
      <c r="K225" s="109"/>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c r="CS225" s="97"/>
    </row>
    <row r="226" spans="11:97">
      <c r="K226" s="109"/>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c r="CS226" s="97"/>
    </row>
    <row r="227" spans="11:97">
      <c r="K227" s="109"/>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c r="CS227" s="97"/>
    </row>
    <row r="228" spans="11:97">
      <c r="K228" s="109"/>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c r="CS228" s="97"/>
    </row>
    <row r="229" spans="11:97">
      <c r="K229" s="109"/>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c r="CS229" s="97"/>
    </row>
    <row r="230" spans="11:97">
      <c r="K230" s="109"/>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c r="CS230" s="97"/>
    </row>
    <row r="231" spans="11:97">
      <c r="K231" s="109"/>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c r="CS231" s="97"/>
    </row>
    <row r="232" spans="11:97">
      <c r="K232" s="109"/>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c r="CS232" s="97"/>
    </row>
    <row r="233" spans="11:97">
      <c r="K233" s="109"/>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c r="CS233" s="97"/>
    </row>
    <row r="234" spans="11:97">
      <c r="K234" s="109"/>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c r="CS234" s="97"/>
    </row>
    <row r="235" spans="11:97">
      <c r="K235" s="109"/>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row>
    <row r="236" spans="11:97">
      <c r="K236" s="109"/>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c r="CS236" s="97"/>
    </row>
    <row r="237" spans="11:97">
      <c r="K237" s="109"/>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row>
    <row r="238" spans="11:97">
      <c r="K238" s="109"/>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c r="CS238" s="97"/>
    </row>
    <row r="239" spans="11:97">
      <c r="K239" s="109"/>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c r="CS239" s="97"/>
    </row>
    <row r="240" spans="11:97">
      <c r="K240" s="109"/>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row>
    <row r="241" spans="11:97">
      <c r="K241" s="109"/>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row>
    <row r="242" spans="11:97">
      <c r="K242" s="109"/>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row>
    <row r="243" spans="11:97">
      <c r="K243" s="109"/>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row>
    <row r="244" spans="11:97">
      <c r="K244" s="109"/>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row>
    <row r="245" spans="11:97">
      <c r="K245" s="109"/>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row>
    <row r="246" spans="11:97">
      <c r="K246" s="109"/>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row>
    <row r="247" spans="11:97">
      <c r="K247" s="109"/>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row>
    <row r="248" spans="11:97">
      <c r="K248" s="109"/>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c r="CS248" s="97"/>
    </row>
    <row r="249" spans="11:97">
      <c r="K249" s="109"/>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row>
    <row r="250" spans="11:97">
      <c r="K250" s="109"/>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row>
    <row r="251" spans="11:97">
      <c r="K251" s="109"/>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c r="CS251" s="97"/>
    </row>
    <row r="252" spans="11:97">
      <c r="K252" s="109"/>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c r="CS252" s="97"/>
    </row>
    <row r="253" spans="11:97">
      <c r="K253" s="109"/>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c r="CS253" s="97"/>
    </row>
    <row r="254" spans="11:97">
      <c r="K254" s="109"/>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c r="CS254" s="97"/>
    </row>
    <row r="255" spans="11:97">
      <c r="K255" s="109"/>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c r="CS255" s="97"/>
    </row>
    <row r="256" spans="11:97">
      <c r="K256" s="109"/>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c r="CS256" s="97"/>
    </row>
    <row r="257" spans="11:97">
      <c r="K257" s="109"/>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c r="CS257" s="97"/>
    </row>
    <row r="258" spans="11:97">
      <c r="K258" s="109"/>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row>
    <row r="259" spans="11:97">
      <c r="K259" s="109"/>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row>
    <row r="260" spans="11:97">
      <c r="K260" s="109"/>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row>
    <row r="261" spans="11: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c r="CS261" s="97"/>
    </row>
    <row r="262" spans="11: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c r="CS262" s="97"/>
    </row>
    <row r="263" spans="11: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c r="CS263" s="97"/>
    </row>
    <row r="264" spans="11: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7"/>
      <c r="BR264" s="97"/>
      <c r="BS264" s="97"/>
      <c r="BT264" s="97"/>
      <c r="BU264" s="97"/>
      <c r="BV264" s="97"/>
      <c r="BW264" s="97"/>
      <c r="BX264" s="97"/>
      <c r="BY264" s="97"/>
      <c r="BZ264" s="97"/>
      <c r="CA264" s="97"/>
      <c r="CB264" s="97"/>
      <c r="CC264" s="97"/>
      <c r="CD264" s="97"/>
      <c r="CE264" s="97"/>
      <c r="CF264" s="97"/>
      <c r="CG264" s="97"/>
      <c r="CH264" s="97"/>
      <c r="CI264" s="97"/>
      <c r="CJ264" s="97"/>
      <c r="CK264" s="97"/>
      <c r="CL264" s="97"/>
      <c r="CM264" s="97"/>
      <c r="CN264" s="97"/>
      <c r="CO264" s="97"/>
      <c r="CP264" s="97"/>
      <c r="CQ264" s="97"/>
      <c r="CR264" s="97"/>
      <c r="CS264" s="97"/>
    </row>
    <row r="265" spans="11:97">
      <c r="CK265" s="97"/>
      <c r="CL265" s="97"/>
      <c r="CM265" s="97"/>
      <c r="CN265" s="97"/>
      <c r="CO265" s="97"/>
      <c r="CP265" s="97"/>
      <c r="CQ265" s="97"/>
      <c r="CR265" s="97"/>
      <c r="CS265" s="97"/>
    </row>
  </sheetData>
  <sheetProtection sheet="1" formatCells="0" formatColumns="0" formatRows="0" selectLockedCells="1"/>
  <mergeCells count="27">
    <mergeCell ref="B8:C8"/>
    <mergeCell ref="D8:E8"/>
    <mergeCell ref="C4:G4"/>
    <mergeCell ref="C5:G5"/>
    <mergeCell ref="B51:G51"/>
    <mergeCell ref="B47:C47"/>
    <mergeCell ref="D47:F47"/>
    <mergeCell ref="B48:C48"/>
    <mergeCell ref="D48:F48"/>
    <mergeCell ref="B49:C49"/>
    <mergeCell ref="E49:F49"/>
    <mergeCell ref="J3:L3"/>
    <mergeCell ref="L19:M19"/>
    <mergeCell ref="B45:C45"/>
    <mergeCell ref="B50:C50"/>
    <mergeCell ref="D50:F50"/>
    <mergeCell ref="B12:C12"/>
    <mergeCell ref="D12:E12"/>
    <mergeCell ref="B9:C9"/>
    <mergeCell ref="D9:E9"/>
    <mergeCell ref="B10:C10"/>
    <mergeCell ref="D10:E10"/>
    <mergeCell ref="B11:C11"/>
    <mergeCell ref="D11:E11"/>
    <mergeCell ref="B3:G3"/>
    <mergeCell ref="B7:C7"/>
    <mergeCell ref="D7:F7"/>
  </mergeCells>
  <phoneticPr fontId="3"/>
  <conditionalFormatting sqref="G49:H49">
    <cfRule type="expression" dxfId="11" priority="1">
      <formula>OR(AND($E$49="申請無し",$G$49&lt;&gt;0),AND($E$49="申請有り",$G$49&lt;=0))</formula>
    </cfRule>
  </conditionalFormatting>
  <dataValidations count="3">
    <dataValidation imeMode="off" allowBlank="1" showInputMessage="1" showErrorMessage="1" sqref="D22:E44 D16:D21 G49:H49 D15:E15 G15:H44" xr:uid="{079100FC-9570-4020-90D4-A8057A96CB53}"/>
    <dataValidation type="list" allowBlank="1" showInputMessage="1" showErrorMessage="1" sqref="B15:B44" xr:uid="{B1A3CCDA-6571-47DE-A135-B51F55E3A2E1}">
      <formula1>"設計費,設備費,工事費,諸経費,▼助成対象外"</formula1>
    </dataValidation>
    <dataValidation type="list" allowBlank="1" showInputMessage="1" showErrorMessage="1" sqref="E49:F49" xr:uid="{DC9AFA13-11F8-4474-8527-F3C7EF326BD9}">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7725-0EA1-4E09-9AC8-DE767560E569}">
  <sheetPr>
    <pageSetUpPr fitToPage="1"/>
  </sheetPr>
  <dimension ref="A1:CS265"/>
  <sheetViews>
    <sheetView view="pageBreakPreview" zoomScaleNormal="100" zoomScaleSheetLayoutView="100" workbookViewId="0">
      <selection activeCell="E49" sqref="E49:F49"/>
    </sheetView>
  </sheetViews>
  <sheetFormatPr defaultColWidth="9" defaultRowHeight="14"/>
  <cols>
    <col min="1" max="1" width="2.6328125" style="17" customWidth="1"/>
    <col min="2" max="2" width="15.90625" style="17" customWidth="1"/>
    <col min="3" max="3" width="39" style="17" customWidth="1"/>
    <col min="4" max="4" width="13.08984375" style="19" customWidth="1"/>
    <col min="5" max="5" width="8.90625" style="19" customWidth="1"/>
    <col min="6" max="6" width="7.08984375" style="19" customWidth="1"/>
    <col min="7" max="7" width="10.453125" style="17" customWidth="1"/>
    <col min="8" max="8" width="3.08984375" style="17" customWidth="1"/>
    <col min="9" max="9" width="4.453125" style="17" customWidth="1"/>
    <col min="10" max="10" width="45.6328125" style="16" customWidth="1"/>
    <col min="11" max="11" width="33.36328125" style="16" customWidth="1"/>
    <col min="12" max="12" width="15.6328125" style="17" customWidth="1"/>
    <col min="13" max="13" width="12.6328125" style="17" customWidth="1"/>
    <col min="14" max="14" width="2.6328125" style="17" customWidth="1"/>
    <col min="15" max="15" width="29.90625" style="17" customWidth="1"/>
    <col min="16" max="126" width="2.6328125" style="17" customWidth="1"/>
    <col min="127" max="16384" width="9" style="17"/>
  </cols>
  <sheetData>
    <row r="1" spans="1:97" ht="10.5" customHeight="1"/>
    <row r="2" spans="1:97" ht="19.5" customHeight="1">
      <c r="A2" s="15"/>
      <c r="B2" s="14" t="s">
        <v>203</v>
      </c>
      <c r="C2" s="15"/>
      <c r="D2" s="20"/>
      <c r="E2" s="20"/>
      <c r="F2" s="20"/>
      <c r="G2" s="15"/>
      <c r="H2" s="15"/>
    </row>
    <row r="3" spans="1:97" ht="41.25" customHeight="1" thickBot="1">
      <c r="A3" s="15"/>
      <c r="B3" s="263" t="s">
        <v>192</v>
      </c>
      <c r="C3" s="264"/>
      <c r="D3" s="264"/>
      <c r="E3" s="264"/>
      <c r="F3" s="264"/>
      <c r="G3" s="264"/>
      <c r="H3" s="137"/>
      <c r="J3" s="246" t="s">
        <v>211</v>
      </c>
      <c r="K3" s="246"/>
      <c r="L3" s="246"/>
    </row>
    <row r="4" spans="1:97" ht="20.149999999999999" customHeight="1">
      <c r="A4" s="15"/>
      <c r="B4" s="139" t="s">
        <v>48</v>
      </c>
      <c r="C4" s="274"/>
      <c r="D4" s="274"/>
      <c r="E4" s="274"/>
      <c r="F4" s="274"/>
      <c r="G4" s="275"/>
      <c r="H4" s="137"/>
      <c r="I4" s="138"/>
      <c r="J4" s="138"/>
      <c r="K4" s="138"/>
    </row>
    <row r="5" spans="1:97" ht="25" customHeight="1" thickBot="1">
      <c r="A5" s="15"/>
      <c r="B5" s="140" t="s">
        <v>207</v>
      </c>
      <c r="C5" s="257"/>
      <c r="D5" s="257"/>
      <c r="E5" s="257"/>
      <c r="F5" s="257"/>
      <c r="G5" s="276"/>
      <c r="H5" s="137"/>
      <c r="I5" s="138"/>
      <c r="J5" s="138"/>
      <c r="K5" s="138"/>
    </row>
    <row r="6" spans="1:97" ht="10.5" customHeight="1" thickBot="1">
      <c r="A6" s="15"/>
      <c r="B6" s="136"/>
      <c r="C6" s="137"/>
      <c r="D6" s="137"/>
      <c r="E6" s="137"/>
      <c r="F6" s="137"/>
      <c r="G6" s="137"/>
      <c r="H6" s="137"/>
      <c r="I6" s="138"/>
      <c r="J6" s="138"/>
      <c r="K6" s="138"/>
    </row>
    <row r="7" spans="1:97" ht="19.5" customHeight="1" thickBot="1">
      <c r="A7" s="15"/>
      <c r="B7" s="265" t="s">
        <v>182</v>
      </c>
      <c r="C7" s="266"/>
      <c r="D7" s="267" t="s">
        <v>191</v>
      </c>
      <c r="E7" s="268"/>
      <c r="F7" s="267" t="s">
        <v>208</v>
      </c>
      <c r="G7" s="269"/>
      <c r="H7" s="137"/>
      <c r="J7" s="21"/>
    </row>
    <row r="8" spans="1:97" ht="19.5" customHeight="1" thickTop="1">
      <c r="A8" s="15">
        <v>1</v>
      </c>
      <c r="B8" s="270"/>
      <c r="C8" s="271"/>
      <c r="D8" s="88"/>
      <c r="E8" s="178" t="s">
        <v>187</v>
      </c>
      <c r="F8" s="90"/>
      <c r="G8" s="141" t="s">
        <v>180</v>
      </c>
      <c r="H8" s="137"/>
      <c r="J8" s="21"/>
    </row>
    <row r="9" spans="1:97" ht="19.5" customHeight="1">
      <c r="A9" s="15">
        <v>2</v>
      </c>
      <c r="B9" s="259"/>
      <c r="C9" s="260"/>
      <c r="D9" s="86"/>
      <c r="E9" s="179" t="s">
        <v>187</v>
      </c>
      <c r="F9" s="81"/>
      <c r="G9" s="141" t="s">
        <v>180</v>
      </c>
      <c r="H9" s="137"/>
      <c r="J9" s="21"/>
    </row>
    <row r="10" spans="1:97" ht="19.5" customHeight="1">
      <c r="A10" s="15">
        <v>3</v>
      </c>
      <c r="B10" s="259"/>
      <c r="C10" s="260"/>
      <c r="D10" s="86"/>
      <c r="E10" s="179" t="s">
        <v>187</v>
      </c>
      <c r="F10" s="81"/>
      <c r="G10" s="141" t="s">
        <v>180</v>
      </c>
      <c r="H10" s="137"/>
      <c r="J10" s="21"/>
    </row>
    <row r="11" spans="1:97" ht="19.5" customHeight="1">
      <c r="A11" s="15">
        <v>4</v>
      </c>
      <c r="B11" s="259"/>
      <c r="C11" s="260"/>
      <c r="D11" s="86"/>
      <c r="E11" s="179" t="s">
        <v>187</v>
      </c>
      <c r="F11" s="81"/>
      <c r="G11" s="141" t="s">
        <v>180</v>
      </c>
      <c r="H11" s="137"/>
      <c r="J11" s="21"/>
    </row>
    <row r="12" spans="1:97" ht="19.5" customHeight="1" thickBot="1">
      <c r="A12" s="15">
        <v>5</v>
      </c>
      <c r="B12" s="255"/>
      <c r="C12" s="256"/>
      <c r="D12" s="91"/>
      <c r="E12" s="180" t="s">
        <v>187</v>
      </c>
      <c r="F12" s="82"/>
      <c r="G12" s="181" t="s">
        <v>180</v>
      </c>
      <c r="H12" s="137"/>
      <c r="J12" s="21"/>
    </row>
    <row r="13" spans="1:97" ht="11.25" customHeight="1" thickBot="1">
      <c r="A13" s="15"/>
      <c r="B13" s="136"/>
      <c r="C13" s="137"/>
      <c r="D13" s="169"/>
      <c r="E13" s="169"/>
      <c r="F13" s="169"/>
      <c r="G13" s="169"/>
      <c r="H13" s="137"/>
      <c r="J13" s="21"/>
    </row>
    <row r="14" spans="1:97" ht="19.5" customHeight="1" thickBot="1">
      <c r="A14" s="15"/>
      <c r="B14" s="144" t="s">
        <v>33</v>
      </c>
      <c r="C14" s="145" t="s">
        <v>34</v>
      </c>
      <c r="D14" s="145" t="s">
        <v>35</v>
      </c>
      <c r="E14" s="145" t="s">
        <v>36</v>
      </c>
      <c r="F14" s="146" t="s">
        <v>6</v>
      </c>
      <c r="G14" s="147" t="s">
        <v>37</v>
      </c>
      <c r="H14" s="170"/>
    </row>
    <row r="15" spans="1:97" ht="15.75" customHeight="1" thickTop="1">
      <c r="A15" s="148">
        <v>1</v>
      </c>
      <c r="B15" s="4"/>
      <c r="C15" s="5"/>
      <c r="D15" s="6"/>
      <c r="E15" s="7"/>
      <c r="F15" s="8"/>
      <c r="G15" s="22" t="str">
        <f t="shared" ref="G15:G44" si="0">IF(D15="","",D15*E15)</f>
        <v/>
      </c>
      <c r="H15" s="171"/>
    </row>
    <row r="16" spans="1:97" ht="15.75" customHeight="1">
      <c r="A16" s="148">
        <v>2</v>
      </c>
      <c r="B16" s="4"/>
      <c r="C16" s="9"/>
      <c r="D16" s="10"/>
      <c r="E16" s="11"/>
      <c r="F16" s="8"/>
      <c r="G16" s="22" t="str">
        <f t="shared" si="0"/>
        <v/>
      </c>
      <c r="H16" s="171"/>
      <c r="K16" s="109"/>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row>
    <row r="17" spans="1:97" ht="15.75" customHeight="1">
      <c r="A17" s="148">
        <v>3</v>
      </c>
      <c r="B17" s="4"/>
      <c r="C17" s="9"/>
      <c r="D17" s="10"/>
      <c r="E17" s="11"/>
      <c r="F17" s="8"/>
      <c r="G17" s="22" t="str">
        <f t="shared" si="0"/>
        <v/>
      </c>
      <c r="H17" s="171"/>
      <c r="K17" s="109"/>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row>
    <row r="18" spans="1:97" ht="15.75" customHeight="1">
      <c r="A18" s="148">
        <v>4</v>
      </c>
      <c r="B18" s="4"/>
      <c r="C18" s="9"/>
      <c r="D18" s="10"/>
      <c r="E18" s="11"/>
      <c r="F18" s="8"/>
      <c r="G18" s="22" t="str">
        <f t="shared" si="0"/>
        <v/>
      </c>
      <c r="H18" s="171"/>
      <c r="K18" s="109"/>
      <c r="L18" s="97"/>
      <c r="M18" s="97"/>
      <c r="N18" s="97"/>
      <c r="O18" s="97"/>
      <c r="P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row>
    <row r="19" spans="1:97" ht="15.75" customHeight="1">
      <c r="A19" s="148">
        <v>5</v>
      </c>
      <c r="B19" s="4"/>
      <c r="C19" s="9"/>
      <c r="D19" s="10"/>
      <c r="E19" s="11"/>
      <c r="F19" s="8"/>
      <c r="G19" s="22" t="str">
        <f t="shared" si="0"/>
        <v/>
      </c>
      <c r="H19" s="171"/>
      <c r="K19" s="109"/>
      <c r="L19" s="247"/>
      <c r="M19" s="24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row>
    <row r="20" spans="1:97" ht="15.75" customHeight="1">
      <c r="A20" s="148">
        <v>6</v>
      </c>
      <c r="B20" s="4"/>
      <c r="C20" s="9"/>
      <c r="D20" s="10"/>
      <c r="E20" s="11"/>
      <c r="F20" s="8"/>
      <c r="G20" s="22" t="str">
        <f t="shared" si="0"/>
        <v/>
      </c>
      <c r="H20" s="171"/>
      <c r="K20" s="149" t="s">
        <v>79</v>
      </c>
      <c r="L20" s="109"/>
      <c r="M20" s="109"/>
      <c r="N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row>
    <row r="21" spans="1:97" ht="15.75" customHeight="1">
      <c r="A21" s="148">
        <v>7</v>
      </c>
      <c r="B21" s="4"/>
      <c r="C21" s="9"/>
      <c r="D21" s="10"/>
      <c r="E21" s="11"/>
      <c r="F21" s="8"/>
      <c r="G21" s="22" t="str">
        <f t="shared" si="0"/>
        <v/>
      </c>
      <c r="H21" s="171"/>
      <c r="K21" s="150" t="str">
        <f>D45</f>
        <v>都内</v>
      </c>
      <c r="M21" s="18"/>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row>
    <row r="22" spans="1:97" ht="15.75" customHeight="1">
      <c r="A22" s="148">
        <v>8</v>
      </c>
      <c r="B22" s="4"/>
      <c r="C22" s="9"/>
      <c r="D22" s="10"/>
      <c r="E22" s="11"/>
      <c r="F22" s="8"/>
      <c r="G22" s="22" t="str">
        <f t="shared" si="0"/>
        <v/>
      </c>
      <c r="H22" s="171"/>
      <c r="J22" s="151" t="s">
        <v>44</v>
      </c>
      <c r="K22" s="52" t="str">
        <f>IF(OR(K21="都内",K21="都外"),"対象","")</f>
        <v>対象</v>
      </c>
      <c r="L22" s="58">
        <f>IF(K22="対象",L29,0)</f>
        <v>300000000</v>
      </c>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row>
    <row r="23" spans="1:97" ht="15.75" customHeight="1">
      <c r="A23" s="148">
        <v>9</v>
      </c>
      <c r="B23" s="4"/>
      <c r="C23" s="9"/>
      <c r="D23" s="10"/>
      <c r="E23" s="11"/>
      <c r="F23" s="8"/>
      <c r="G23" s="22" t="str">
        <f t="shared" si="0"/>
        <v/>
      </c>
      <c r="H23" s="171"/>
      <c r="L23" s="97"/>
      <c r="M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row>
    <row r="24" spans="1:97" ht="15.75" customHeight="1">
      <c r="A24" s="148">
        <v>10</v>
      </c>
      <c r="B24" s="4"/>
      <c r="C24" s="9"/>
      <c r="D24" s="10"/>
      <c r="E24" s="11"/>
      <c r="F24" s="8"/>
      <c r="G24" s="22" t="str">
        <f t="shared" si="0"/>
        <v/>
      </c>
      <c r="H24" s="171"/>
      <c r="N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row>
    <row r="25" spans="1:97" ht="15.75" customHeight="1">
      <c r="A25" s="148">
        <v>11</v>
      </c>
      <c r="B25" s="4"/>
      <c r="C25" s="9"/>
      <c r="D25" s="10"/>
      <c r="E25" s="11"/>
      <c r="F25" s="8"/>
      <c r="G25" s="22" t="str">
        <f t="shared" si="0"/>
        <v/>
      </c>
      <c r="H25" s="171"/>
      <c r="K25" s="97"/>
      <c r="L25" s="97"/>
      <c r="N25" s="97"/>
      <c r="O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row>
    <row r="26" spans="1:97" ht="15.75" customHeight="1">
      <c r="A26" s="148">
        <v>12</v>
      </c>
      <c r="B26" s="4"/>
      <c r="C26" s="9"/>
      <c r="D26" s="10"/>
      <c r="E26" s="11"/>
      <c r="F26" s="8"/>
      <c r="G26" s="22" t="str">
        <f t="shared" si="0"/>
        <v/>
      </c>
      <c r="H26" s="171"/>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row>
    <row r="27" spans="1:97" ht="15.75" customHeight="1">
      <c r="A27" s="148">
        <v>13</v>
      </c>
      <c r="B27" s="4"/>
      <c r="C27" s="9"/>
      <c r="D27" s="10"/>
      <c r="E27" s="11"/>
      <c r="F27" s="8"/>
      <c r="G27" s="22" t="str">
        <f t="shared" si="0"/>
        <v/>
      </c>
      <c r="H27" s="171"/>
      <c r="K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row>
    <row r="28" spans="1:97" ht="15.75" customHeight="1">
      <c r="A28" s="148">
        <v>14</v>
      </c>
      <c r="B28" s="4"/>
      <c r="C28" s="9"/>
      <c r="D28" s="10"/>
      <c r="E28" s="11"/>
      <c r="F28" s="8"/>
      <c r="G28" s="22" t="str">
        <f t="shared" si="0"/>
        <v/>
      </c>
      <c r="H28" s="171"/>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row>
    <row r="29" spans="1:97" ht="15.75" customHeight="1">
      <c r="A29" s="148">
        <v>15</v>
      </c>
      <c r="B29" s="4"/>
      <c r="C29" s="9"/>
      <c r="D29" s="10"/>
      <c r="E29" s="11"/>
      <c r="F29" s="8"/>
      <c r="G29" s="22" t="str">
        <f t="shared" si="0"/>
        <v/>
      </c>
      <c r="H29" s="171"/>
      <c r="K29" s="152" t="s">
        <v>49</v>
      </c>
      <c r="L29" s="23">
        <v>300000000</v>
      </c>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row>
    <row r="30" spans="1:97" ht="15.75" customHeight="1">
      <c r="A30" s="148">
        <v>16</v>
      </c>
      <c r="B30" s="4"/>
      <c r="C30" s="9"/>
      <c r="D30" s="10"/>
      <c r="E30" s="11"/>
      <c r="F30" s="8"/>
      <c r="G30" s="22" t="str">
        <f t="shared" si="0"/>
        <v/>
      </c>
      <c r="H30" s="171"/>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row>
    <row r="31" spans="1:97" ht="15.75" customHeight="1">
      <c r="A31" s="148">
        <v>17</v>
      </c>
      <c r="B31" s="4"/>
      <c r="C31" s="9"/>
      <c r="D31" s="10"/>
      <c r="E31" s="11"/>
      <c r="F31" s="8"/>
      <c r="G31" s="22" t="str">
        <f t="shared" si="0"/>
        <v/>
      </c>
      <c r="H31" s="171"/>
      <c r="K31" s="15" t="s">
        <v>45</v>
      </c>
      <c r="L31" s="14"/>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row>
    <row r="32" spans="1:97" ht="15.75" customHeight="1">
      <c r="A32" s="148">
        <v>18</v>
      </c>
      <c r="B32" s="4"/>
      <c r="C32" s="9"/>
      <c r="D32" s="10"/>
      <c r="E32" s="11"/>
      <c r="F32" s="8"/>
      <c r="G32" s="22" t="str">
        <f t="shared" si="0"/>
        <v/>
      </c>
      <c r="H32" s="171"/>
      <c r="K32" s="153" t="s">
        <v>46</v>
      </c>
      <c r="L32" s="154">
        <f>IF(ROUNDDOWN(($G$47-$G$49)*2/3,-3)&gt;$G$45,$G$45,ROUNDDOWN(($G$47-$G$49)*2/3,-3))</f>
        <v>0</v>
      </c>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row>
    <row r="33" spans="1:97" ht="15.75" customHeight="1">
      <c r="A33" s="148">
        <v>19</v>
      </c>
      <c r="B33" s="4"/>
      <c r="C33" s="9"/>
      <c r="D33" s="10"/>
      <c r="E33" s="11"/>
      <c r="F33" s="8"/>
      <c r="G33" s="22" t="str">
        <f t="shared" si="0"/>
        <v/>
      </c>
      <c r="H33" s="171"/>
      <c r="K33" s="153" t="s">
        <v>47</v>
      </c>
      <c r="L33" s="154">
        <f>IF(ROUNDDOWN($G$47*2/3,-3)&gt;$G$45,$G$45,ROUNDDOWN($G$47*2/3,-3))</f>
        <v>0</v>
      </c>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row>
    <row r="34" spans="1:97" ht="15.75" customHeight="1">
      <c r="A34" s="148">
        <v>20</v>
      </c>
      <c r="B34" s="4"/>
      <c r="C34" s="9"/>
      <c r="D34" s="10"/>
      <c r="E34" s="11"/>
      <c r="F34" s="8"/>
      <c r="G34" s="22" t="str">
        <f t="shared" si="0"/>
        <v/>
      </c>
      <c r="H34" s="171"/>
      <c r="K34" s="18"/>
      <c r="L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row>
    <row r="35" spans="1:97" ht="15.75" customHeight="1">
      <c r="A35" s="148">
        <v>21</v>
      </c>
      <c r="B35" s="4"/>
      <c r="C35" s="9"/>
      <c r="D35" s="10"/>
      <c r="E35" s="11"/>
      <c r="F35" s="8"/>
      <c r="G35" s="22" t="str">
        <f t="shared" si="0"/>
        <v/>
      </c>
      <c r="H35" s="171"/>
      <c r="K35" s="18"/>
      <c r="L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row>
    <row r="36" spans="1:97" ht="15.75" customHeight="1">
      <c r="A36" s="148">
        <v>22</v>
      </c>
      <c r="B36" s="4"/>
      <c r="C36" s="9"/>
      <c r="D36" s="10"/>
      <c r="E36" s="11"/>
      <c r="F36" s="8"/>
      <c r="G36" s="22" t="str">
        <f t="shared" si="0"/>
        <v/>
      </c>
      <c r="H36" s="171"/>
      <c r="K36" s="97"/>
      <c r="L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row>
    <row r="37" spans="1:97" ht="15.75" customHeight="1">
      <c r="A37" s="148">
        <v>23</v>
      </c>
      <c r="B37" s="4"/>
      <c r="C37" s="9"/>
      <c r="D37" s="10"/>
      <c r="E37" s="11"/>
      <c r="F37" s="8"/>
      <c r="G37" s="22" t="str">
        <f t="shared" si="0"/>
        <v/>
      </c>
      <c r="H37" s="171"/>
      <c r="K37" s="109"/>
      <c r="L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row>
    <row r="38" spans="1:97" ht="15.75" customHeight="1">
      <c r="A38" s="148">
        <v>24</v>
      </c>
      <c r="B38" s="4"/>
      <c r="C38" s="9"/>
      <c r="D38" s="10"/>
      <c r="E38" s="11"/>
      <c r="F38" s="8"/>
      <c r="G38" s="22" t="str">
        <f t="shared" si="0"/>
        <v/>
      </c>
      <c r="H38" s="171"/>
      <c r="K38" s="109"/>
      <c r="L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row>
    <row r="39" spans="1:97" ht="15.75" customHeight="1">
      <c r="A39" s="148">
        <v>25</v>
      </c>
      <c r="B39" s="4"/>
      <c r="C39" s="9"/>
      <c r="D39" s="10"/>
      <c r="E39" s="11"/>
      <c r="F39" s="8"/>
      <c r="G39" s="22" t="str">
        <f t="shared" si="0"/>
        <v/>
      </c>
      <c r="H39" s="171"/>
      <c r="K39" s="109"/>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row>
    <row r="40" spans="1:97" ht="15.75" customHeight="1">
      <c r="A40" s="148">
        <v>26</v>
      </c>
      <c r="B40" s="4"/>
      <c r="C40" s="9"/>
      <c r="D40" s="10"/>
      <c r="E40" s="11"/>
      <c r="F40" s="8"/>
      <c r="G40" s="22" t="str">
        <f t="shared" si="0"/>
        <v/>
      </c>
      <c r="H40" s="171"/>
      <c r="K40" s="109"/>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row>
    <row r="41" spans="1:97" ht="15.75" customHeight="1">
      <c r="A41" s="148">
        <v>27</v>
      </c>
      <c r="B41" s="4"/>
      <c r="C41" s="9"/>
      <c r="D41" s="10"/>
      <c r="E41" s="11"/>
      <c r="F41" s="8"/>
      <c r="G41" s="22" t="str">
        <f t="shared" si="0"/>
        <v/>
      </c>
      <c r="H41" s="171"/>
      <c r="K41" s="109"/>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row>
    <row r="42" spans="1:97" ht="15.75" customHeight="1">
      <c r="A42" s="148">
        <v>28</v>
      </c>
      <c r="B42" s="4"/>
      <c r="C42" s="9"/>
      <c r="D42" s="10"/>
      <c r="E42" s="11"/>
      <c r="F42" s="8"/>
      <c r="G42" s="22" t="str">
        <f t="shared" si="0"/>
        <v/>
      </c>
      <c r="H42" s="171"/>
      <c r="J42" s="109"/>
      <c r="K42" s="109"/>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row>
    <row r="43" spans="1:97" ht="15.75" customHeight="1">
      <c r="A43" s="148">
        <v>29</v>
      </c>
      <c r="B43" s="4"/>
      <c r="C43" s="9"/>
      <c r="D43" s="10"/>
      <c r="E43" s="11"/>
      <c r="F43" s="8"/>
      <c r="G43" s="22" t="str">
        <f t="shared" si="0"/>
        <v/>
      </c>
      <c r="H43" s="171"/>
      <c r="K43" s="109"/>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row>
    <row r="44" spans="1:97" ht="15.75" customHeight="1" thickBot="1">
      <c r="A44" s="148">
        <v>30</v>
      </c>
      <c r="B44" s="39"/>
      <c r="C44" s="40"/>
      <c r="D44" s="41"/>
      <c r="E44" s="42"/>
      <c r="F44" s="43"/>
      <c r="G44" s="155" t="str">
        <f t="shared" si="0"/>
        <v/>
      </c>
      <c r="H44" s="171"/>
      <c r="K44" s="109"/>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row>
    <row r="45" spans="1:97" ht="14.25" customHeight="1">
      <c r="A45" s="15"/>
      <c r="B45" s="248" t="s">
        <v>112</v>
      </c>
      <c r="C45" s="249"/>
      <c r="D45" s="172" t="s">
        <v>50</v>
      </c>
      <c r="E45" s="79"/>
      <c r="F45" s="157" t="s">
        <v>87</v>
      </c>
      <c r="G45" s="48">
        <f>L22*E45</f>
        <v>0</v>
      </c>
      <c r="H45" s="167"/>
      <c r="I45" s="173" t="s">
        <v>236</v>
      </c>
      <c r="K45" s="109"/>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row>
    <row r="46" spans="1:97" ht="14.25" customHeight="1">
      <c r="A46" s="161"/>
      <c r="B46" s="174" t="s">
        <v>186</v>
      </c>
      <c r="C46" s="176"/>
      <c r="D46" s="177"/>
      <c r="E46" s="163" t="s">
        <v>235</v>
      </c>
      <c r="F46" s="176"/>
      <c r="G46" s="71" t="str">
        <f>IF((C46+D46)&gt;=F46*1/2,"対象","対象外")</f>
        <v>対象</v>
      </c>
      <c r="H46" s="168"/>
      <c r="I46" s="164"/>
      <c r="K46" s="109"/>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row>
    <row r="47" spans="1:97" ht="14.25" customHeight="1">
      <c r="A47" s="161"/>
      <c r="B47" s="278" t="s">
        <v>111</v>
      </c>
      <c r="C47" s="279"/>
      <c r="D47" s="280">
        <f>SUMIF($B$15:$B$44,"&lt;&gt;"&amp;"▼助成対象外",$G$15:$G$44)</f>
        <v>0</v>
      </c>
      <c r="E47" s="281"/>
      <c r="F47" s="282"/>
      <c r="G47" s="45">
        <f>IF(OR(G45=0,ISERROR(D47)),0,IF(AND(D47&lt;0,G46="対象外"),0,D47))</f>
        <v>0</v>
      </c>
      <c r="H47" s="167"/>
      <c r="K47" s="109"/>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row>
    <row r="48" spans="1:97" ht="14.25" customHeight="1">
      <c r="A48" s="15"/>
      <c r="B48" s="278" t="s">
        <v>110</v>
      </c>
      <c r="C48" s="279"/>
      <c r="D48" s="280">
        <f>SUMIF($B$15:$B$44,"▼助成対象外",$G$15:$G$44)</f>
        <v>0</v>
      </c>
      <c r="E48" s="281"/>
      <c r="F48" s="282"/>
      <c r="G48" s="45">
        <f>IF(OR(G45=0,ISERROR(D48)),0,IF(D48&lt;0,0,D48))</f>
        <v>0</v>
      </c>
      <c r="H48" s="167"/>
      <c r="I48" s="109"/>
      <c r="K48" s="109"/>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row>
    <row r="49" spans="1:97" ht="14.25" customHeight="1" thickBot="1">
      <c r="A49" s="15"/>
      <c r="B49" s="283" t="s">
        <v>38</v>
      </c>
      <c r="C49" s="284"/>
      <c r="D49" s="50" t="s">
        <v>39</v>
      </c>
      <c r="E49" s="285"/>
      <c r="F49" s="286"/>
      <c r="G49" s="13"/>
      <c r="H49" s="171"/>
      <c r="I49" s="109" t="s">
        <v>100</v>
      </c>
      <c r="K49" s="109"/>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row>
    <row r="50" spans="1:97" ht="31.5" customHeight="1" thickTop="1" thickBot="1">
      <c r="A50" s="15"/>
      <c r="B50" s="250" t="s">
        <v>219</v>
      </c>
      <c r="C50" s="251"/>
      <c r="D50" s="252" t="str">
        <f>IF(E49=K32,L32,IF(E49=K33,L33,""))</f>
        <v/>
      </c>
      <c r="E50" s="253"/>
      <c r="F50" s="254"/>
      <c r="G50" s="47">
        <f>IF(OR(G45=0,ISERROR(D50)),0,IF(D50&lt;0,0,D50))</f>
        <v>0</v>
      </c>
      <c r="H50" s="167"/>
      <c r="I50" s="158"/>
      <c r="K50" s="109"/>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row>
    <row r="51" spans="1:97">
      <c r="A51" s="15"/>
      <c r="B51" s="277" t="s">
        <v>40</v>
      </c>
      <c r="C51" s="277"/>
      <c r="D51" s="277"/>
      <c r="E51" s="277"/>
      <c r="F51" s="277"/>
      <c r="G51" s="277"/>
      <c r="H51" s="175"/>
      <c r="K51" s="109"/>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row>
    <row r="52" spans="1:97">
      <c r="K52" s="109"/>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row>
    <row r="53" spans="1:97">
      <c r="K53" s="109"/>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row>
    <row r="54" spans="1:97">
      <c r="K54" s="109"/>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row>
    <row r="55" spans="1:97">
      <c r="K55" s="109"/>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row>
    <row r="56" spans="1:97">
      <c r="K56" s="109"/>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row>
    <row r="57" spans="1:97">
      <c r="K57" s="109"/>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row>
    <row r="58" spans="1:97">
      <c r="K58" s="109"/>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row>
    <row r="59" spans="1:97">
      <c r="K59" s="109"/>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row>
    <row r="60" spans="1:97">
      <c r="K60" s="109"/>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row>
    <row r="61" spans="1:97">
      <c r="K61" s="109"/>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row>
    <row r="62" spans="1:97">
      <c r="K62" s="109"/>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row>
    <row r="63" spans="1:97">
      <c r="K63" s="109"/>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row>
    <row r="64" spans="1:97">
      <c r="K64" s="109"/>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row>
    <row r="65" spans="11:97">
      <c r="K65" s="109"/>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row>
    <row r="66" spans="11:97">
      <c r="K66" s="109"/>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row>
    <row r="67" spans="11:97">
      <c r="K67" s="109"/>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row>
    <row r="68" spans="11:97">
      <c r="K68" s="109"/>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row>
    <row r="69" spans="11:97">
      <c r="K69" s="109"/>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row>
    <row r="70" spans="11:97">
      <c r="K70" s="109"/>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row>
    <row r="71" spans="11:97">
      <c r="K71" s="109"/>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row>
    <row r="72" spans="11:97">
      <c r="K72" s="109"/>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row>
    <row r="73" spans="11:97">
      <c r="K73" s="109"/>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row>
    <row r="74" spans="11:97">
      <c r="K74" s="109"/>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row>
    <row r="75" spans="11:97">
      <c r="K75" s="109"/>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row>
    <row r="76" spans="11:97">
      <c r="K76" s="109"/>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row>
    <row r="77" spans="11:97">
      <c r="K77" s="109"/>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row>
    <row r="78" spans="11:97">
      <c r="K78" s="109"/>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row>
    <row r="79" spans="11:97">
      <c r="K79" s="109"/>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row>
    <row r="80" spans="11:97">
      <c r="K80" s="109"/>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row>
    <row r="81" spans="11:97">
      <c r="K81" s="109"/>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row>
    <row r="82" spans="11:97">
      <c r="K82" s="109"/>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row>
    <row r="83" spans="11:97">
      <c r="K83" s="109"/>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row>
    <row r="84" spans="11:97">
      <c r="K84" s="109"/>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row>
    <row r="85" spans="11:97">
      <c r="K85" s="109"/>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row>
    <row r="86" spans="11:97">
      <c r="K86" s="109"/>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row>
    <row r="87" spans="11:97">
      <c r="K87" s="109"/>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row>
    <row r="88" spans="11:97">
      <c r="K88" s="109"/>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row>
    <row r="89" spans="11:97">
      <c r="K89" s="109"/>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row>
    <row r="90" spans="11:97">
      <c r="K90" s="109"/>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row>
    <row r="91" spans="11:97">
      <c r="K91" s="109"/>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row>
    <row r="92" spans="11:97">
      <c r="K92" s="109"/>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row>
    <row r="93" spans="11:97">
      <c r="K93" s="109"/>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row>
    <row r="94" spans="11:97">
      <c r="K94" s="109"/>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row>
    <row r="95" spans="11:97">
      <c r="K95" s="109"/>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row>
    <row r="96" spans="11:97">
      <c r="K96" s="109"/>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row>
    <row r="97" spans="11:97">
      <c r="K97" s="109"/>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row>
    <row r="98" spans="11:97">
      <c r="K98" s="109"/>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row>
    <row r="99" spans="11:97">
      <c r="K99" s="109"/>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row>
    <row r="100" spans="11:97">
      <c r="K100" s="109"/>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row>
    <row r="101" spans="11:97">
      <c r="K101" s="109"/>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row>
    <row r="102" spans="11:97">
      <c r="K102" s="109"/>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row>
    <row r="103" spans="11:97">
      <c r="K103" s="109"/>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row>
    <row r="104" spans="11:97">
      <c r="K104" s="109"/>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row>
    <row r="105" spans="11:97">
      <c r="K105" s="109"/>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row>
    <row r="106" spans="11:97">
      <c r="K106" s="109"/>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row>
    <row r="107" spans="11:97">
      <c r="K107" s="109"/>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row>
    <row r="108" spans="11:97">
      <c r="K108" s="109"/>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row>
    <row r="109" spans="11:97">
      <c r="K109" s="109"/>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row>
    <row r="110" spans="11:97">
      <c r="K110" s="109"/>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row>
    <row r="111" spans="11:97">
      <c r="K111" s="109"/>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row>
    <row r="112" spans="11:97">
      <c r="K112" s="109"/>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row>
    <row r="113" spans="11:97">
      <c r="K113" s="109"/>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row>
    <row r="114" spans="11:97">
      <c r="K114" s="109"/>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row>
    <row r="115" spans="11:97">
      <c r="K115" s="109"/>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row>
    <row r="116" spans="11:97">
      <c r="K116" s="109"/>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row>
    <row r="117" spans="11:97">
      <c r="K117" s="109"/>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row>
    <row r="118" spans="11:97">
      <c r="K118" s="109"/>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row>
    <row r="119" spans="11:97">
      <c r="K119" s="109"/>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row>
    <row r="120" spans="11:97">
      <c r="K120" s="109"/>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row>
    <row r="121" spans="11:97">
      <c r="K121" s="109"/>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row>
    <row r="122" spans="11:97">
      <c r="K122" s="109"/>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row>
    <row r="123" spans="11:97">
      <c r="K123" s="109"/>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row>
    <row r="124" spans="11:97">
      <c r="K124" s="109"/>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row>
    <row r="125" spans="11:97">
      <c r="K125" s="109"/>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row>
    <row r="126" spans="11:97">
      <c r="K126" s="109"/>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row>
    <row r="127" spans="11:97">
      <c r="K127" s="109"/>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row>
    <row r="128" spans="11:97">
      <c r="K128" s="109"/>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row>
    <row r="129" spans="11:97">
      <c r="K129" s="109"/>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row>
    <row r="130" spans="11:97">
      <c r="K130" s="109"/>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row>
    <row r="131" spans="11:97">
      <c r="K131" s="109"/>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row>
    <row r="132" spans="11:97">
      <c r="K132" s="109"/>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row>
    <row r="133" spans="11:97">
      <c r="K133" s="109"/>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row>
    <row r="134" spans="11:97">
      <c r="K134" s="109"/>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row>
    <row r="135" spans="11:97">
      <c r="K135" s="109"/>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row>
    <row r="136" spans="11:97">
      <c r="K136" s="109"/>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row>
    <row r="137" spans="11:97">
      <c r="K137" s="109"/>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row>
    <row r="138" spans="11:97">
      <c r="K138" s="109"/>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row>
    <row r="139" spans="11:97">
      <c r="K139" s="109"/>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row>
    <row r="140" spans="11:97">
      <c r="K140" s="109"/>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row>
    <row r="141" spans="11:97">
      <c r="K141" s="109"/>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row>
    <row r="142" spans="11:97">
      <c r="K142" s="109"/>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row>
    <row r="143" spans="11:97">
      <c r="K143" s="109"/>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row>
    <row r="144" spans="11:97">
      <c r="K144" s="109"/>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row>
    <row r="145" spans="11:97">
      <c r="K145" s="109"/>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row>
    <row r="146" spans="11:97">
      <c r="K146" s="109"/>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row>
    <row r="147" spans="11:97">
      <c r="K147" s="109"/>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row>
    <row r="148" spans="11:97">
      <c r="K148" s="109"/>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row>
    <row r="149" spans="11:97">
      <c r="K149" s="109"/>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row>
    <row r="150" spans="11:97">
      <c r="K150" s="109"/>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row>
    <row r="151" spans="11:97">
      <c r="K151" s="109"/>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row>
    <row r="152" spans="11:97">
      <c r="K152" s="109"/>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row>
    <row r="153" spans="11:97">
      <c r="K153" s="109"/>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row>
    <row r="154" spans="11:97">
      <c r="K154" s="109"/>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row>
    <row r="155" spans="11:97">
      <c r="K155" s="109"/>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row>
    <row r="156" spans="11:97">
      <c r="K156" s="109"/>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row>
    <row r="157" spans="11:97">
      <c r="K157" s="109"/>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row>
    <row r="158" spans="11:97">
      <c r="K158" s="109"/>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row>
    <row r="159" spans="11:97">
      <c r="K159" s="109"/>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row>
    <row r="160" spans="11:97">
      <c r="K160" s="109"/>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c r="CS160" s="97"/>
    </row>
    <row r="161" spans="11:97">
      <c r="K161" s="109"/>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c r="CS161" s="97"/>
    </row>
    <row r="162" spans="11:97">
      <c r="K162" s="109"/>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c r="CS162" s="97"/>
    </row>
    <row r="163" spans="11:97">
      <c r="K163" s="109"/>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c r="CS163" s="97"/>
    </row>
    <row r="164" spans="11:97">
      <c r="K164" s="109"/>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c r="CS164" s="97"/>
    </row>
    <row r="165" spans="11:97">
      <c r="K165" s="109"/>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row>
    <row r="166" spans="11:97">
      <c r="K166" s="109"/>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c r="CS166" s="97"/>
    </row>
    <row r="167" spans="11:97">
      <c r="K167" s="109"/>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row>
    <row r="168" spans="11:97">
      <c r="K168" s="109"/>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row>
    <row r="169" spans="11:97">
      <c r="K169" s="109"/>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row>
    <row r="170" spans="11:97">
      <c r="K170" s="109"/>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row>
    <row r="171" spans="11:97">
      <c r="K171" s="109"/>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row>
    <row r="172" spans="11:97">
      <c r="K172" s="109"/>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row>
    <row r="173" spans="11:97">
      <c r="K173" s="109"/>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c r="CS173" s="97"/>
    </row>
    <row r="174" spans="11:97">
      <c r="K174" s="109"/>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c r="CS174" s="97"/>
    </row>
    <row r="175" spans="11:97">
      <c r="K175" s="109"/>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c r="CS175" s="97"/>
    </row>
    <row r="176" spans="11:97">
      <c r="K176" s="109"/>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c r="CS176" s="97"/>
    </row>
    <row r="177" spans="11:97">
      <c r="K177" s="109"/>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c r="CS177" s="97"/>
    </row>
    <row r="178" spans="11:97">
      <c r="K178" s="109"/>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c r="CS178" s="97"/>
    </row>
    <row r="179" spans="11:97">
      <c r="K179" s="109"/>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c r="CS179" s="97"/>
    </row>
    <row r="180" spans="11:97">
      <c r="K180" s="109"/>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c r="CS180" s="97"/>
    </row>
    <row r="181" spans="11:97">
      <c r="K181" s="109"/>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c r="CS181" s="97"/>
    </row>
    <row r="182" spans="11:97">
      <c r="K182" s="109"/>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c r="CS182" s="97"/>
    </row>
    <row r="183" spans="11:97">
      <c r="K183" s="109"/>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c r="CS183" s="97"/>
    </row>
    <row r="184" spans="11:97">
      <c r="K184" s="109"/>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c r="CS184" s="97"/>
    </row>
    <row r="185" spans="11:97">
      <c r="K185" s="109"/>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c r="CS185" s="97"/>
    </row>
    <row r="186" spans="11:97">
      <c r="K186" s="109"/>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c r="CS186" s="97"/>
    </row>
    <row r="187" spans="11:97">
      <c r="K187" s="109"/>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c r="CS187" s="97"/>
    </row>
    <row r="188" spans="11:97">
      <c r="K188" s="109"/>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row>
    <row r="189" spans="11:97">
      <c r="K189" s="109"/>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c r="CS189" s="97"/>
    </row>
    <row r="190" spans="11:97">
      <c r="K190" s="109"/>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row>
    <row r="191" spans="11:97">
      <c r="K191" s="109"/>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c r="CS191" s="97"/>
    </row>
    <row r="192" spans="11:97">
      <c r="K192" s="109"/>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c r="CS192" s="97"/>
    </row>
    <row r="193" spans="11:97">
      <c r="K193" s="109"/>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c r="CS193" s="97"/>
    </row>
    <row r="194" spans="11:97">
      <c r="K194" s="109"/>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c r="CS194" s="97"/>
    </row>
    <row r="195" spans="11:97">
      <c r="K195" s="109"/>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c r="CS195" s="97"/>
    </row>
    <row r="196" spans="11:97">
      <c r="K196" s="109"/>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c r="CS196" s="97"/>
    </row>
    <row r="197" spans="11:97">
      <c r="K197" s="109"/>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row>
    <row r="198" spans="11:97">
      <c r="K198" s="109"/>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c r="CS198" s="97"/>
    </row>
    <row r="199" spans="11:97">
      <c r="K199" s="109"/>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row>
    <row r="200" spans="11:97">
      <c r="K200" s="109"/>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row>
    <row r="201" spans="11:97">
      <c r="K201" s="109"/>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c r="CS201" s="97"/>
    </row>
    <row r="202" spans="11:97">
      <c r="K202" s="109"/>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row>
    <row r="203" spans="11:97">
      <c r="K203" s="109"/>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c r="CS203" s="97"/>
    </row>
    <row r="204" spans="11:97">
      <c r="K204" s="109"/>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c r="CS204" s="97"/>
    </row>
    <row r="205" spans="11:97">
      <c r="K205" s="109"/>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c r="CS205" s="97"/>
    </row>
    <row r="206" spans="11:97">
      <c r="K206" s="109"/>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c r="CS206" s="97"/>
    </row>
    <row r="207" spans="11:97">
      <c r="K207" s="109"/>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c r="CS207" s="97"/>
    </row>
    <row r="208" spans="11:97">
      <c r="K208" s="109"/>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c r="CS208" s="97"/>
    </row>
    <row r="209" spans="11:97">
      <c r="K209" s="109"/>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c r="CS209" s="97"/>
    </row>
    <row r="210" spans="11:97">
      <c r="K210" s="109"/>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c r="CS210" s="97"/>
    </row>
    <row r="211" spans="11:97">
      <c r="K211" s="109"/>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c r="CS211" s="97"/>
    </row>
    <row r="212" spans="11:97">
      <c r="K212" s="109"/>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c r="CS212" s="97"/>
    </row>
    <row r="213" spans="11:97">
      <c r="K213" s="109"/>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c r="CS213" s="97"/>
    </row>
    <row r="214" spans="11:97">
      <c r="K214" s="109"/>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c r="CS214" s="97"/>
    </row>
    <row r="215" spans="11:97">
      <c r="K215" s="109"/>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c r="CS215" s="97"/>
    </row>
    <row r="216" spans="11:97">
      <c r="K216" s="109"/>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c r="CS216" s="97"/>
    </row>
    <row r="217" spans="11:97">
      <c r="K217" s="109"/>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c r="CS217" s="97"/>
    </row>
    <row r="218" spans="11:97">
      <c r="K218" s="109"/>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row>
    <row r="219" spans="11:97">
      <c r="K219" s="109"/>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c r="CS219" s="97"/>
    </row>
    <row r="220" spans="11:97">
      <c r="K220" s="109"/>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c r="CS220" s="97"/>
    </row>
    <row r="221" spans="11:97">
      <c r="K221" s="109"/>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c r="CS221" s="97"/>
    </row>
    <row r="222" spans="11:97">
      <c r="K222" s="109"/>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c r="CS222" s="97"/>
    </row>
    <row r="223" spans="11:97">
      <c r="K223" s="109"/>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c r="CS223" s="97"/>
    </row>
    <row r="224" spans="11:97">
      <c r="K224" s="109"/>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c r="CS224" s="97"/>
    </row>
    <row r="225" spans="11:97">
      <c r="K225" s="109"/>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c r="CS225" s="97"/>
    </row>
    <row r="226" spans="11:97">
      <c r="K226" s="109"/>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c r="CS226" s="97"/>
    </row>
    <row r="227" spans="11:97">
      <c r="K227" s="109"/>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c r="CS227" s="97"/>
    </row>
    <row r="228" spans="11:97">
      <c r="K228" s="109"/>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c r="CS228" s="97"/>
    </row>
    <row r="229" spans="11:97">
      <c r="K229" s="109"/>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c r="CS229" s="97"/>
    </row>
    <row r="230" spans="11:97">
      <c r="K230" s="109"/>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c r="CS230" s="97"/>
    </row>
    <row r="231" spans="11:97">
      <c r="K231" s="109"/>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c r="CS231" s="97"/>
    </row>
    <row r="232" spans="11:97">
      <c r="K232" s="109"/>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c r="CS232" s="97"/>
    </row>
    <row r="233" spans="11:97">
      <c r="K233" s="109"/>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c r="CS233" s="97"/>
    </row>
    <row r="234" spans="11:97">
      <c r="K234" s="109"/>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c r="CS234" s="97"/>
    </row>
    <row r="235" spans="11:97">
      <c r="K235" s="109"/>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row>
    <row r="236" spans="11:97">
      <c r="K236" s="109"/>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c r="CS236" s="97"/>
    </row>
    <row r="237" spans="11:97">
      <c r="K237" s="109"/>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row>
    <row r="238" spans="11:97">
      <c r="K238" s="109"/>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c r="CS238" s="97"/>
    </row>
    <row r="239" spans="11:97">
      <c r="K239" s="109"/>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c r="CS239" s="97"/>
    </row>
    <row r="240" spans="11:97">
      <c r="K240" s="109"/>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row>
    <row r="241" spans="11:97">
      <c r="K241" s="109"/>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row>
    <row r="242" spans="11:97">
      <c r="K242" s="109"/>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row>
    <row r="243" spans="11:97">
      <c r="K243" s="109"/>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row>
    <row r="244" spans="11:97">
      <c r="K244" s="109"/>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row>
    <row r="245" spans="11:97">
      <c r="K245" s="109"/>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row>
    <row r="246" spans="11:97">
      <c r="K246" s="109"/>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row>
    <row r="247" spans="11:97">
      <c r="K247" s="109"/>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row>
    <row r="248" spans="11:97">
      <c r="K248" s="109"/>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c r="CS248" s="97"/>
    </row>
    <row r="249" spans="11:97">
      <c r="K249" s="109"/>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row>
    <row r="250" spans="11:97">
      <c r="K250" s="109"/>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row>
    <row r="251" spans="11:97">
      <c r="K251" s="109"/>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c r="CS251" s="97"/>
    </row>
    <row r="252" spans="11:97">
      <c r="K252" s="109"/>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c r="CS252" s="97"/>
    </row>
    <row r="253" spans="11:97">
      <c r="K253" s="109"/>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c r="CS253" s="97"/>
    </row>
    <row r="254" spans="11:97">
      <c r="K254" s="109"/>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c r="CS254" s="97"/>
    </row>
    <row r="255" spans="11:97">
      <c r="K255" s="109"/>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c r="CS255" s="97"/>
    </row>
    <row r="256" spans="11:97">
      <c r="K256" s="109"/>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c r="CS256" s="97"/>
    </row>
    <row r="257" spans="11:97">
      <c r="K257" s="109"/>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c r="CS257" s="97"/>
    </row>
    <row r="258" spans="11:97">
      <c r="K258" s="109"/>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row>
    <row r="259" spans="11:97">
      <c r="K259" s="109"/>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row>
    <row r="260" spans="11:97">
      <c r="K260" s="109"/>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row>
    <row r="261" spans="11: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c r="CS261" s="97"/>
    </row>
    <row r="262" spans="11: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c r="CS262" s="97"/>
    </row>
    <row r="263" spans="11: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c r="CS263" s="97"/>
    </row>
    <row r="264" spans="11: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7"/>
      <c r="BR264" s="97"/>
      <c r="BS264" s="97"/>
      <c r="BT264" s="97"/>
      <c r="BU264" s="97"/>
      <c r="BV264" s="97"/>
      <c r="BW264" s="97"/>
      <c r="BX264" s="97"/>
      <c r="BY264" s="97"/>
      <c r="BZ264" s="97"/>
      <c r="CA264" s="97"/>
      <c r="CB264" s="97"/>
      <c r="CC264" s="97"/>
      <c r="CD264" s="97"/>
      <c r="CE264" s="97"/>
      <c r="CF264" s="97"/>
      <c r="CG264" s="97"/>
      <c r="CH264" s="97"/>
      <c r="CI264" s="97"/>
      <c r="CJ264" s="97"/>
      <c r="CK264" s="97"/>
      <c r="CL264" s="97"/>
      <c r="CM264" s="97"/>
      <c r="CN264" s="97"/>
      <c r="CO264" s="97"/>
      <c r="CP264" s="97"/>
      <c r="CQ264" s="97"/>
      <c r="CR264" s="97"/>
      <c r="CS264" s="97"/>
    </row>
    <row r="265" spans="11:97">
      <c r="CK265" s="97"/>
      <c r="CL265" s="97"/>
      <c r="CM265" s="97"/>
      <c r="CN265" s="97"/>
      <c r="CO265" s="97"/>
      <c r="CP265" s="97"/>
      <c r="CQ265" s="97"/>
      <c r="CR265" s="97"/>
      <c r="CS265" s="97"/>
    </row>
  </sheetData>
  <sheetProtection sheet="1" formatCells="0" formatColumns="0" formatRows="0" selectLockedCells="1"/>
  <mergeCells count="23">
    <mergeCell ref="B3:G3"/>
    <mergeCell ref="B7:C7"/>
    <mergeCell ref="D7:E7"/>
    <mergeCell ref="F7:G7"/>
    <mergeCell ref="B8:C8"/>
    <mergeCell ref="C4:G4"/>
    <mergeCell ref="C5:G5"/>
    <mergeCell ref="J3:L3"/>
    <mergeCell ref="B45:C45"/>
    <mergeCell ref="B47:C47"/>
    <mergeCell ref="D47:F47"/>
    <mergeCell ref="B51:G51"/>
    <mergeCell ref="B48:C48"/>
    <mergeCell ref="D48:F48"/>
    <mergeCell ref="B49:C49"/>
    <mergeCell ref="E49:F49"/>
    <mergeCell ref="B50:C50"/>
    <mergeCell ref="D50:F50"/>
    <mergeCell ref="L19:M19"/>
    <mergeCell ref="B9:C9"/>
    <mergeCell ref="B10:C10"/>
    <mergeCell ref="B11:C11"/>
    <mergeCell ref="B12:C12"/>
  </mergeCells>
  <phoneticPr fontId="3"/>
  <conditionalFormatting sqref="G49:H49">
    <cfRule type="expression" dxfId="10" priority="1">
      <formula>OR(AND($E$49="申請無し",$G$49&lt;&gt;0),AND($E$49="申請有り",$G$49&lt;=0))</formula>
    </cfRule>
  </conditionalFormatting>
  <dataValidations count="3">
    <dataValidation imeMode="off" allowBlank="1" showInputMessage="1" showErrorMessage="1" sqref="D22:E44 D16:D21 G49:H49 D15:E15 G15:H44" xr:uid="{8268B0E4-F35C-468D-8626-3C0884B6CB45}"/>
    <dataValidation type="list" allowBlank="1" showInputMessage="1" showErrorMessage="1" sqref="B15:B44" xr:uid="{BE70E21D-C179-4D16-A2CF-B501C3304196}">
      <formula1>"設計費,設備費,工事費,諸経費,▼助成対象外"</formula1>
    </dataValidation>
    <dataValidation type="list" allowBlank="1" showInputMessage="1" showErrorMessage="1" sqref="E49:F49" xr:uid="{3D64097C-5F7E-473D-A568-DFABE4473A09}">
      <formula1>"申請あり,申請なし"</formula1>
    </dataValidation>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CB8FB-9BDD-49E8-B6B5-694D4F8FEAC7}">
  <sheetPr>
    <pageSetUpPr fitToPage="1"/>
  </sheetPr>
  <dimension ref="A1:CS265"/>
  <sheetViews>
    <sheetView view="pageBreakPreview" topLeftCell="A19" zoomScaleNormal="100" zoomScaleSheetLayoutView="100" workbookViewId="0">
      <selection activeCell="D8" sqref="D8"/>
    </sheetView>
  </sheetViews>
  <sheetFormatPr defaultColWidth="9" defaultRowHeight="14"/>
  <cols>
    <col min="1" max="1" width="2.6328125" style="17" customWidth="1"/>
    <col min="2" max="2" width="17.36328125" style="17" customWidth="1"/>
    <col min="3" max="3" width="34.36328125" style="17" customWidth="1"/>
    <col min="4" max="4" width="13.08984375" style="19" customWidth="1"/>
    <col min="5" max="5" width="9.90625" style="19" customWidth="1"/>
    <col min="6" max="6" width="8.6328125" style="19" customWidth="1"/>
    <col min="7" max="7" width="11.08984375" style="17" customWidth="1"/>
    <col min="8" max="8" width="3.453125" style="17" customWidth="1"/>
    <col min="9" max="9" width="4.1796875" style="17" customWidth="1"/>
    <col min="10" max="10" width="45.6328125" style="16" customWidth="1"/>
    <col min="11" max="11" width="33.36328125" style="16" customWidth="1"/>
    <col min="12" max="12" width="15.6328125" style="17" customWidth="1"/>
    <col min="13" max="13" width="12.6328125" style="17" customWidth="1"/>
    <col min="14" max="14" width="2.6328125" style="17" customWidth="1"/>
    <col min="15" max="15" width="29.90625" style="17" customWidth="1"/>
    <col min="16" max="126" width="2.6328125" style="17" customWidth="1"/>
    <col min="127" max="16384" width="9" style="17"/>
  </cols>
  <sheetData>
    <row r="1" spans="1:97" ht="10.5" customHeight="1"/>
    <row r="2" spans="1:97" ht="19.5" customHeight="1">
      <c r="A2" s="15"/>
      <c r="B2" s="14" t="s">
        <v>204</v>
      </c>
      <c r="C2" s="15"/>
      <c r="D2" s="20"/>
      <c r="E2" s="20"/>
      <c r="F2" s="20"/>
      <c r="G2" s="15"/>
      <c r="H2" s="15"/>
    </row>
    <row r="3" spans="1:97" ht="40.5" customHeight="1" thickBot="1">
      <c r="A3" s="15"/>
      <c r="B3" s="263" t="s">
        <v>193</v>
      </c>
      <c r="C3" s="264"/>
      <c r="D3" s="264"/>
      <c r="E3" s="264"/>
      <c r="F3" s="264"/>
      <c r="G3" s="264"/>
      <c r="H3" s="137"/>
      <c r="J3" s="246" t="s">
        <v>211</v>
      </c>
      <c r="K3" s="246"/>
      <c r="L3" s="246"/>
    </row>
    <row r="4" spans="1:97" ht="20.149999999999999" customHeight="1">
      <c r="A4" s="15"/>
      <c r="B4" s="139" t="s">
        <v>48</v>
      </c>
      <c r="C4" s="274"/>
      <c r="D4" s="274"/>
      <c r="E4" s="274"/>
      <c r="F4" s="274"/>
      <c r="G4" s="275"/>
      <c r="H4" s="137"/>
      <c r="I4" s="138"/>
      <c r="J4" s="138"/>
      <c r="K4" s="138"/>
    </row>
    <row r="5" spans="1:97" ht="25" customHeight="1" thickBot="1">
      <c r="A5" s="15"/>
      <c r="B5" s="140" t="s">
        <v>207</v>
      </c>
      <c r="C5" s="257"/>
      <c r="D5" s="257"/>
      <c r="E5" s="257"/>
      <c r="F5" s="257"/>
      <c r="G5" s="276"/>
      <c r="H5" s="137"/>
      <c r="I5" s="138"/>
      <c r="J5" s="138"/>
      <c r="K5" s="138"/>
    </row>
    <row r="6" spans="1:97" ht="10.5" customHeight="1" thickBot="1">
      <c r="A6" s="15"/>
      <c r="B6" s="136"/>
      <c r="C6" s="137"/>
      <c r="D6" s="137"/>
      <c r="E6" s="137"/>
      <c r="F6" s="137"/>
      <c r="G6" s="137"/>
      <c r="H6" s="137"/>
      <c r="I6" s="138"/>
      <c r="J6" s="138"/>
      <c r="K6" s="138"/>
    </row>
    <row r="7" spans="1:97" ht="19.5" customHeight="1" thickBot="1">
      <c r="A7" s="15"/>
      <c r="B7" s="265" t="s">
        <v>182</v>
      </c>
      <c r="C7" s="266"/>
      <c r="D7" s="267" t="s">
        <v>191</v>
      </c>
      <c r="E7" s="268"/>
      <c r="F7" s="267" t="s">
        <v>208</v>
      </c>
      <c r="G7" s="269"/>
      <c r="H7" s="137"/>
      <c r="J7" s="21"/>
    </row>
    <row r="8" spans="1:97" ht="19.5" customHeight="1" thickTop="1">
      <c r="A8" s="15">
        <v>1</v>
      </c>
      <c r="B8" s="270"/>
      <c r="C8" s="271"/>
      <c r="D8" s="88"/>
      <c r="E8" s="178" t="s">
        <v>187</v>
      </c>
      <c r="F8" s="90"/>
      <c r="G8" s="141" t="s">
        <v>180</v>
      </c>
      <c r="H8" s="137"/>
      <c r="J8" s="21"/>
    </row>
    <row r="9" spans="1:97" ht="19.5" customHeight="1">
      <c r="A9" s="15">
        <v>2</v>
      </c>
      <c r="B9" s="259"/>
      <c r="C9" s="260"/>
      <c r="D9" s="86"/>
      <c r="E9" s="179" t="s">
        <v>187</v>
      </c>
      <c r="F9" s="81"/>
      <c r="G9" s="141" t="s">
        <v>180</v>
      </c>
      <c r="H9" s="137"/>
      <c r="J9" s="21"/>
    </row>
    <row r="10" spans="1:97" ht="19.5" customHeight="1">
      <c r="A10" s="15">
        <v>3</v>
      </c>
      <c r="B10" s="259"/>
      <c r="C10" s="260"/>
      <c r="D10" s="86"/>
      <c r="E10" s="179" t="s">
        <v>187</v>
      </c>
      <c r="F10" s="81"/>
      <c r="G10" s="141" t="s">
        <v>180</v>
      </c>
      <c r="H10" s="137"/>
      <c r="J10" s="21"/>
    </row>
    <row r="11" spans="1:97" ht="19.5" customHeight="1">
      <c r="A11" s="15">
        <v>4</v>
      </c>
      <c r="B11" s="259"/>
      <c r="C11" s="260"/>
      <c r="D11" s="86"/>
      <c r="E11" s="179" t="s">
        <v>187</v>
      </c>
      <c r="F11" s="81"/>
      <c r="G11" s="141" t="s">
        <v>180</v>
      </c>
      <c r="H11" s="137"/>
      <c r="J11" s="21"/>
    </row>
    <row r="12" spans="1:97" ht="19.5" customHeight="1" thickBot="1">
      <c r="A12" s="15">
        <v>5</v>
      </c>
      <c r="B12" s="255"/>
      <c r="C12" s="256"/>
      <c r="D12" s="91"/>
      <c r="E12" s="180" t="s">
        <v>187</v>
      </c>
      <c r="F12" s="82"/>
      <c r="G12" s="181" t="s">
        <v>180</v>
      </c>
      <c r="H12" s="137"/>
      <c r="J12" s="21"/>
    </row>
    <row r="13" spans="1:97" ht="11.25" customHeight="1" thickBot="1">
      <c r="A13" s="15"/>
      <c r="B13" s="136"/>
      <c r="C13" s="137"/>
      <c r="D13" s="169"/>
      <c r="E13" s="169"/>
      <c r="F13" s="169"/>
      <c r="G13" s="169"/>
      <c r="H13" s="137"/>
      <c r="J13" s="21"/>
    </row>
    <row r="14" spans="1:97" ht="19.5" customHeight="1" thickBot="1">
      <c r="A14" s="15"/>
      <c r="B14" s="144" t="s">
        <v>33</v>
      </c>
      <c r="C14" s="145" t="s">
        <v>34</v>
      </c>
      <c r="D14" s="145" t="s">
        <v>35</v>
      </c>
      <c r="E14" s="145" t="s">
        <v>36</v>
      </c>
      <c r="F14" s="146" t="s">
        <v>6</v>
      </c>
      <c r="G14" s="147" t="s">
        <v>37</v>
      </c>
      <c r="H14" s="170"/>
    </row>
    <row r="15" spans="1:97" ht="15.75" customHeight="1" thickTop="1">
      <c r="A15" s="148">
        <v>1</v>
      </c>
      <c r="B15" s="4"/>
      <c r="C15" s="5"/>
      <c r="D15" s="6"/>
      <c r="E15" s="7"/>
      <c r="F15" s="8"/>
      <c r="G15" s="22" t="str">
        <f t="shared" ref="G15:G44" si="0">IF(D15="","",D15*E15)</f>
        <v/>
      </c>
      <c r="H15" s="171"/>
    </row>
    <row r="16" spans="1:97" ht="15.75" customHeight="1">
      <c r="A16" s="148">
        <v>2</v>
      </c>
      <c r="B16" s="4"/>
      <c r="C16" s="9"/>
      <c r="D16" s="10"/>
      <c r="E16" s="11"/>
      <c r="F16" s="8"/>
      <c r="G16" s="22" t="str">
        <f t="shared" si="0"/>
        <v/>
      </c>
      <c r="H16" s="171"/>
      <c r="K16" s="109"/>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row>
    <row r="17" spans="1:97" ht="15.75" customHeight="1">
      <c r="A17" s="148">
        <v>3</v>
      </c>
      <c r="B17" s="4"/>
      <c r="C17" s="9"/>
      <c r="D17" s="10"/>
      <c r="E17" s="11"/>
      <c r="F17" s="8"/>
      <c r="G17" s="22" t="str">
        <f t="shared" si="0"/>
        <v/>
      </c>
      <c r="H17" s="171"/>
      <c r="K17" s="109"/>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97"/>
      <c r="CD17" s="97"/>
      <c r="CE17" s="97"/>
      <c r="CF17" s="97"/>
      <c r="CG17" s="97"/>
      <c r="CH17" s="97"/>
      <c r="CI17" s="97"/>
      <c r="CJ17" s="97"/>
      <c r="CK17" s="97"/>
      <c r="CL17" s="97"/>
      <c r="CM17" s="97"/>
      <c r="CN17" s="97"/>
      <c r="CO17" s="97"/>
      <c r="CP17" s="97"/>
      <c r="CQ17" s="97"/>
      <c r="CR17" s="97"/>
      <c r="CS17" s="97"/>
    </row>
    <row r="18" spans="1:97" ht="15.75" customHeight="1">
      <c r="A18" s="148">
        <v>4</v>
      </c>
      <c r="B18" s="4"/>
      <c r="C18" s="9"/>
      <c r="D18" s="10"/>
      <c r="E18" s="11"/>
      <c r="F18" s="8"/>
      <c r="G18" s="22" t="str">
        <f t="shared" si="0"/>
        <v/>
      </c>
      <c r="H18" s="171"/>
      <c r="K18" s="109"/>
      <c r="L18" s="97"/>
      <c r="M18" s="97"/>
      <c r="N18" s="97"/>
      <c r="O18" s="97"/>
      <c r="P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97"/>
      <c r="CD18" s="97"/>
      <c r="CE18" s="97"/>
      <c r="CF18" s="97"/>
      <c r="CG18" s="97"/>
      <c r="CH18" s="97"/>
      <c r="CI18" s="97"/>
      <c r="CJ18" s="97"/>
      <c r="CK18" s="97"/>
      <c r="CL18" s="97"/>
      <c r="CM18" s="97"/>
      <c r="CN18" s="97"/>
      <c r="CO18" s="97"/>
      <c r="CP18" s="97"/>
      <c r="CQ18" s="97"/>
      <c r="CR18" s="97"/>
      <c r="CS18" s="97"/>
    </row>
    <row r="19" spans="1:97" ht="15.75" customHeight="1">
      <c r="A19" s="148">
        <v>5</v>
      </c>
      <c r="B19" s="4"/>
      <c r="C19" s="9"/>
      <c r="D19" s="10"/>
      <c r="E19" s="11"/>
      <c r="F19" s="8"/>
      <c r="G19" s="22" t="str">
        <f t="shared" si="0"/>
        <v/>
      </c>
      <c r="H19" s="171"/>
      <c r="K19" s="109"/>
      <c r="L19" s="247"/>
      <c r="M19" s="24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97"/>
      <c r="CD19" s="97"/>
      <c r="CE19" s="97"/>
      <c r="CF19" s="97"/>
      <c r="CG19" s="97"/>
      <c r="CH19" s="97"/>
      <c r="CI19" s="97"/>
      <c r="CJ19" s="97"/>
      <c r="CK19" s="97"/>
      <c r="CL19" s="97"/>
      <c r="CM19" s="97"/>
      <c r="CN19" s="97"/>
      <c r="CO19" s="97"/>
      <c r="CP19" s="97"/>
      <c r="CQ19" s="97"/>
      <c r="CR19" s="97"/>
      <c r="CS19" s="97"/>
    </row>
    <row r="20" spans="1:97" ht="15.75" customHeight="1">
      <c r="A20" s="148">
        <v>6</v>
      </c>
      <c r="B20" s="4"/>
      <c r="C20" s="9"/>
      <c r="D20" s="10"/>
      <c r="E20" s="11"/>
      <c r="F20" s="8"/>
      <c r="G20" s="22" t="str">
        <f t="shared" si="0"/>
        <v/>
      </c>
      <c r="H20" s="171"/>
      <c r="K20" s="149" t="s">
        <v>79</v>
      </c>
      <c r="L20" s="109"/>
      <c r="M20" s="109"/>
      <c r="N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row>
    <row r="21" spans="1:97" ht="15.75" customHeight="1">
      <c r="A21" s="148">
        <v>7</v>
      </c>
      <c r="B21" s="4"/>
      <c r="C21" s="9"/>
      <c r="D21" s="10"/>
      <c r="E21" s="11"/>
      <c r="F21" s="8"/>
      <c r="G21" s="22" t="str">
        <f t="shared" si="0"/>
        <v/>
      </c>
      <c r="H21" s="171"/>
      <c r="K21" s="150" t="str">
        <f>D45</f>
        <v>都外</v>
      </c>
      <c r="M21" s="18"/>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row>
    <row r="22" spans="1:97" ht="15.75" customHeight="1">
      <c r="A22" s="148">
        <v>8</v>
      </c>
      <c r="B22" s="4"/>
      <c r="C22" s="9"/>
      <c r="D22" s="10"/>
      <c r="E22" s="11"/>
      <c r="F22" s="8"/>
      <c r="G22" s="22" t="str">
        <f t="shared" si="0"/>
        <v/>
      </c>
      <c r="H22" s="171"/>
      <c r="J22" s="151" t="s">
        <v>44</v>
      </c>
      <c r="K22" s="52" t="str">
        <f>IF(OR(K21="都内",K21="都外"),"対象","")</f>
        <v>対象</v>
      </c>
      <c r="L22" s="58">
        <f>IF(K22="対象",L29,0)</f>
        <v>300000000</v>
      </c>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s="97"/>
      <c r="CH22" s="97"/>
      <c r="CI22" s="97"/>
      <c r="CJ22" s="97"/>
      <c r="CK22" s="97"/>
      <c r="CL22" s="97"/>
      <c r="CM22" s="97"/>
      <c r="CN22" s="97"/>
      <c r="CO22" s="97"/>
      <c r="CP22" s="97"/>
      <c r="CQ22" s="97"/>
      <c r="CR22" s="97"/>
      <c r="CS22" s="97"/>
    </row>
    <row r="23" spans="1:97" ht="15.75" customHeight="1">
      <c r="A23" s="148">
        <v>9</v>
      </c>
      <c r="B23" s="4"/>
      <c r="C23" s="9"/>
      <c r="D23" s="10"/>
      <c r="E23" s="11"/>
      <c r="F23" s="8"/>
      <c r="G23" s="22" t="str">
        <f t="shared" si="0"/>
        <v/>
      </c>
      <c r="H23" s="171"/>
      <c r="L23" s="97"/>
      <c r="M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c r="CC23" s="97"/>
      <c r="CD23" s="97"/>
      <c r="CE23" s="97"/>
      <c r="CF23" s="97"/>
      <c r="CG23" s="97"/>
      <c r="CH23" s="97"/>
      <c r="CI23" s="97"/>
      <c r="CJ23" s="97"/>
      <c r="CK23" s="97"/>
      <c r="CL23" s="97"/>
      <c r="CM23" s="97"/>
      <c r="CN23" s="97"/>
      <c r="CO23" s="97"/>
      <c r="CP23" s="97"/>
      <c r="CQ23" s="97"/>
      <c r="CR23" s="97"/>
      <c r="CS23" s="97"/>
    </row>
    <row r="24" spans="1:97" ht="15.75" customHeight="1">
      <c r="A24" s="148">
        <v>10</v>
      </c>
      <c r="B24" s="4"/>
      <c r="C24" s="9"/>
      <c r="D24" s="10"/>
      <c r="E24" s="11"/>
      <c r="F24" s="8"/>
      <c r="G24" s="22" t="str">
        <f t="shared" si="0"/>
        <v/>
      </c>
      <c r="H24" s="171"/>
      <c r="N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c r="CQ24" s="97"/>
      <c r="CR24" s="97"/>
      <c r="CS24" s="97"/>
    </row>
    <row r="25" spans="1:97" ht="15.75" customHeight="1">
      <c r="A25" s="148">
        <v>11</v>
      </c>
      <c r="B25" s="4"/>
      <c r="C25" s="9"/>
      <c r="D25" s="10"/>
      <c r="E25" s="11"/>
      <c r="F25" s="8"/>
      <c r="G25" s="22" t="str">
        <f t="shared" si="0"/>
        <v/>
      </c>
      <c r="H25" s="171"/>
      <c r="K25" s="97"/>
      <c r="L25" s="97"/>
      <c r="N25" s="97"/>
      <c r="O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row>
    <row r="26" spans="1:97" ht="15.75" customHeight="1">
      <c r="A26" s="148">
        <v>12</v>
      </c>
      <c r="B26" s="4"/>
      <c r="C26" s="9"/>
      <c r="D26" s="10"/>
      <c r="E26" s="11"/>
      <c r="F26" s="8"/>
      <c r="G26" s="22" t="str">
        <f t="shared" si="0"/>
        <v/>
      </c>
      <c r="H26" s="171"/>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97"/>
      <c r="CD26" s="97"/>
      <c r="CE26" s="97"/>
      <c r="CF26" s="97"/>
      <c r="CG26" s="97"/>
      <c r="CH26" s="97"/>
      <c r="CI26" s="97"/>
      <c r="CJ26" s="97"/>
      <c r="CK26" s="97"/>
      <c r="CL26" s="97"/>
      <c r="CM26" s="97"/>
      <c r="CN26" s="97"/>
      <c r="CO26" s="97"/>
      <c r="CP26" s="97"/>
      <c r="CQ26" s="97"/>
      <c r="CR26" s="97"/>
      <c r="CS26" s="97"/>
    </row>
    <row r="27" spans="1:97" ht="15.75" customHeight="1">
      <c r="A27" s="148">
        <v>13</v>
      </c>
      <c r="B27" s="4"/>
      <c r="C27" s="9"/>
      <c r="D27" s="10"/>
      <c r="E27" s="11"/>
      <c r="F27" s="8"/>
      <c r="G27" s="22" t="str">
        <f t="shared" si="0"/>
        <v/>
      </c>
      <c r="H27" s="171"/>
      <c r="K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row>
    <row r="28" spans="1:97" ht="15.75" customHeight="1">
      <c r="A28" s="148">
        <v>14</v>
      </c>
      <c r="B28" s="4"/>
      <c r="C28" s="9"/>
      <c r="D28" s="10"/>
      <c r="E28" s="11"/>
      <c r="F28" s="8"/>
      <c r="G28" s="22" t="str">
        <f t="shared" si="0"/>
        <v/>
      </c>
      <c r="H28" s="171"/>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row>
    <row r="29" spans="1:97" ht="15.75" customHeight="1">
      <c r="A29" s="148">
        <v>15</v>
      </c>
      <c r="B29" s="4"/>
      <c r="C29" s="9"/>
      <c r="D29" s="10"/>
      <c r="E29" s="11"/>
      <c r="F29" s="8"/>
      <c r="G29" s="22" t="str">
        <f t="shared" si="0"/>
        <v/>
      </c>
      <c r="H29" s="171"/>
      <c r="K29" s="152" t="s">
        <v>49</v>
      </c>
      <c r="L29" s="23">
        <v>300000000</v>
      </c>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row>
    <row r="30" spans="1:97" ht="15.75" customHeight="1">
      <c r="A30" s="148">
        <v>16</v>
      </c>
      <c r="B30" s="4"/>
      <c r="C30" s="9"/>
      <c r="D30" s="10"/>
      <c r="E30" s="11"/>
      <c r="F30" s="8"/>
      <c r="G30" s="22" t="str">
        <f t="shared" si="0"/>
        <v/>
      </c>
      <c r="H30" s="171"/>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row>
    <row r="31" spans="1:97" ht="15.75" customHeight="1">
      <c r="A31" s="148">
        <v>17</v>
      </c>
      <c r="B31" s="4"/>
      <c r="C31" s="9"/>
      <c r="D31" s="10"/>
      <c r="E31" s="11"/>
      <c r="F31" s="8"/>
      <c r="G31" s="22" t="str">
        <f t="shared" si="0"/>
        <v/>
      </c>
      <c r="H31" s="171"/>
      <c r="K31" s="15" t="s">
        <v>45</v>
      </c>
      <c r="L31" s="14"/>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7"/>
      <c r="CH31" s="97"/>
      <c r="CI31" s="97"/>
      <c r="CJ31" s="97"/>
      <c r="CK31" s="97"/>
      <c r="CL31" s="97"/>
      <c r="CM31" s="97"/>
      <c r="CN31" s="97"/>
      <c r="CO31" s="97"/>
      <c r="CP31" s="97"/>
      <c r="CQ31" s="97"/>
      <c r="CR31" s="97"/>
      <c r="CS31" s="97"/>
    </row>
    <row r="32" spans="1:97" ht="15.75" customHeight="1">
      <c r="A32" s="148">
        <v>18</v>
      </c>
      <c r="B32" s="4"/>
      <c r="C32" s="9"/>
      <c r="D32" s="10"/>
      <c r="E32" s="11"/>
      <c r="F32" s="8"/>
      <c r="G32" s="22" t="str">
        <f t="shared" si="0"/>
        <v/>
      </c>
      <c r="H32" s="171"/>
      <c r="K32" s="153" t="s">
        <v>46</v>
      </c>
      <c r="L32" s="154">
        <f>IF(ROUNDDOWN(($G$47-$G$49)*2/3,-3)&gt;$G$45,$G$45,ROUNDDOWN(($G$47-$G$49)*2/3,-3))</f>
        <v>0</v>
      </c>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97"/>
      <c r="CD32" s="97"/>
      <c r="CE32" s="97"/>
      <c r="CF32" s="97"/>
      <c r="CG32" s="97"/>
      <c r="CH32" s="97"/>
      <c r="CI32" s="97"/>
      <c r="CJ32" s="97"/>
      <c r="CK32" s="97"/>
      <c r="CL32" s="97"/>
      <c r="CM32" s="97"/>
      <c r="CN32" s="97"/>
      <c r="CO32" s="97"/>
      <c r="CP32" s="97"/>
      <c r="CQ32" s="97"/>
      <c r="CR32" s="97"/>
      <c r="CS32" s="97"/>
    </row>
    <row r="33" spans="1:97" ht="15.75" customHeight="1">
      <c r="A33" s="148">
        <v>19</v>
      </c>
      <c r="B33" s="4"/>
      <c r="C33" s="9"/>
      <c r="D33" s="10"/>
      <c r="E33" s="11"/>
      <c r="F33" s="8"/>
      <c r="G33" s="22" t="str">
        <f t="shared" si="0"/>
        <v/>
      </c>
      <c r="H33" s="171"/>
      <c r="K33" s="153" t="s">
        <v>47</v>
      </c>
      <c r="L33" s="154">
        <f>IF(ROUNDDOWN($G$47*2/3,-3)&gt;$G$45,$G$45,ROUNDDOWN($G$47*2/3,-3))</f>
        <v>0</v>
      </c>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row>
    <row r="34" spans="1:97" ht="15.75" customHeight="1">
      <c r="A34" s="148">
        <v>20</v>
      </c>
      <c r="B34" s="4"/>
      <c r="C34" s="9"/>
      <c r="D34" s="10"/>
      <c r="E34" s="11"/>
      <c r="F34" s="8"/>
      <c r="G34" s="22" t="str">
        <f t="shared" si="0"/>
        <v/>
      </c>
      <c r="H34" s="171"/>
      <c r="K34" s="18"/>
      <c r="L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row>
    <row r="35" spans="1:97" ht="15.75" customHeight="1">
      <c r="A35" s="148">
        <v>21</v>
      </c>
      <c r="B35" s="4"/>
      <c r="C35" s="9"/>
      <c r="D35" s="10"/>
      <c r="E35" s="11"/>
      <c r="F35" s="8"/>
      <c r="G35" s="22" t="str">
        <f t="shared" si="0"/>
        <v/>
      </c>
      <c r="H35" s="171"/>
      <c r="K35" s="18"/>
      <c r="L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row>
    <row r="36" spans="1:97" ht="15.75" customHeight="1">
      <c r="A36" s="148">
        <v>22</v>
      </c>
      <c r="B36" s="4"/>
      <c r="C36" s="9"/>
      <c r="D36" s="10"/>
      <c r="E36" s="11"/>
      <c r="F36" s="8"/>
      <c r="G36" s="22" t="str">
        <f t="shared" si="0"/>
        <v/>
      </c>
      <c r="H36" s="171"/>
      <c r="K36" s="97"/>
      <c r="L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row>
    <row r="37" spans="1:97" ht="15.75" customHeight="1">
      <c r="A37" s="148">
        <v>23</v>
      </c>
      <c r="B37" s="4"/>
      <c r="C37" s="9"/>
      <c r="D37" s="10"/>
      <c r="E37" s="11"/>
      <c r="F37" s="8"/>
      <c r="G37" s="22" t="str">
        <f t="shared" si="0"/>
        <v/>
      </c>
      <c r="H37" s="171"/>
      <c r="K37" s="109"/>
      <c r="L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row>
    <row r="38" spans="1:97" ht="15.75" customHeight="1">
      <c r="A38" s="148">
        <v>24</v>
      </c>
      <c r="B38" s="4"/>
      <c r="C38" s="9"/>
      <c r="D38" s="10"/>
      <c r="E38" s="11"/>
      <c r="F38" s="8"/>
      <c r="G38" s="22" t="str">
        <f t="shared" si="0"/>
        <v/>
      </c>
      <c r="H38" s="171"/>
      <c r="K38" s="109"/>
      <c r="L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row>
    <row r="39" spans="1:97" ht="15.75" customHeight="1">
      <c r="A39" s="148">
        <v>25</v>
      </c>
      <c r="B39" s="4"/>
      <c r="C39" s="9"/>
      <c r="D39" s="10"/>
      <c r="E39" s="11"/>
      <c r="F39" s="8"/>
      <c r="G39" s="22" t="str">
        <f t="shared" si="0"/>
        <v/>
      </c>
      <c r="H39" s="171"/>
      <c r="K39" s="109"/>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row>
    <row r="40" spans="1:97" ht="15.75" customHeight="1">
      <c r="A40" s="148">
        <v>26</v>
      </c>
      <c r="B40" s="4"/>
      <c r="C40" s="9"/>
      <c r="D40" s="10"/>
      <c r="E40" s="11"/>
      <c r="F40" s="8"/>
      <c r="G40" s="22" t="str">
        <f t="shared" si="0"/>
        <v/>
      </c>
      <c r="H40" s="171"/>
      <c r="K40" s="109"/>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row>
    <row r="41" spans="1:97" ht="15.75" customHeight="1">
      <c r="A41" s="148">
        <v>27</v>
      </c>
      <c r="B41" s="4"/>
      <c r="C41" s="9"/>
      <c r="D41" s="10"/>
      <c r="E41" s="11"/>
      <c r="F41" s="8"/>
      <c r="G41" s="22" t="str">
        <f t="shared" si="0"/>
        <v/>
      </c>
      <c r="H41" s="171"/>
      <c r="K41" s="109"/>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row>
    <row r="42" spans="1:97" ht="15.75" customHeight="1">
      <c r="A42" s="148">
        <v>28</v>
      </c>
      <c r="B42" s="4"/>
      <c r="C42" s="9"/>
      <c r="D42" s="10"/>
      <c r="E42" s="11"/>
      <c r="F42" s="8"/>
      <c r="G42" s="22" t="str">
        <f t="shared" si="0"/>
        <v/>
      </c>
      <c r="H42" s="171"/>
      <c r="J42" s="109"/>
      <c r="K42" s="109"/>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row>
    <row r="43" spans="1:97" ht="15.75" customHeight="1">
      <c r="A43" s="148">
        <v>29</v>
      </c>
      <c r="B43" s="4"/>
      <c r="C43" s="9"/>
      <c r="D43" s="10"/>
      <c r="E43" s="11"/>
      <c r="F43" s="8"/>
      <c r="G43" s="22" t="str">
        <f t="shared" si="0"/>
        <v/>
      </c>
      <c r="H43" s="171"/>
      <c r="K43" s="109"/>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row>
    <row r="44" spans="1:97" ht="15.75" customHeight="1" thickBot="1">
      <c r="A44" s="148">
        <v>30</v>
      </c>
      <c r="B44" s="39"/>
      <c r="C44" s="40"/>
      <c r="D44" s="41"/>
      <c r="E44" s="42"/>
      <c r="F44" s="43"/>
      <c r="G44" s="155" t="str">
        <f t="shared" si="0"/>
        <v/>
      </c>
      <c r="H44" s="171"/>
      <c r="K44" s="109"/>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row>
    <row r="45" spans="1:97" ht="15.75" customHeight="1">
      <c r="A45" s="15"/>
      <c r="B45" s="248" t="s">
        <v>112</v>
      </c>
      <c r="C45" s="249"/>
      <c r="D45" s="172" t="s">
        <v>51</v>
      </c>
      <c r="E45" s="79"/>
      <c r="F45" s="157" t="s">
        <v>87</v>
      </c>
      <c r="G45" s="48">
        <f>L22*E45</f>
        <v>0</v>
      </c>
      <c r="H45" s="167"/>
      <c r="I45" s="173" t="s">
        <v>236</v>
      </c>
      <c r="K45" s="109"/>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row>
    <row r="46" spans="1:97" ht="15.75" customHeight="1">
      <c r="A46" s="161"/>
      <c r="B46" s="174" t="s">
        <v>186</v>
      </c>
      <c r="C46" s="176"/>
      <c r="D46" s="177"/>
      <c r="E46" s="163" t="s">
        <v>235</v>
      </c>
      <c r="F46" s="176"/>
      <c r="G46" s="71" t="str">
        <f>IF((C46+D46)&gt;=F46*1/2,"対象","対象外")</f>
        <v>対象</v>
      </c>
      <c r="H46" s="168"/>
      <c r="I46" s="164"/>
      <c r="K46" s="109"/>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row>
    <row r="47" spans="1:97" ht="15.75" customHeight="1">
      <c r="A47" s="161"/>
      <c r="B47" s="278" t="s">
        <v>111</v>
      </c>
      <c r="C47" s="279"/>
      <c r="D47" s="280">
        <f>SUMIF($B$15:$B$44,"&lt;&gt;"&amp;"▼助成対象外",$G$15:$G$44)</f>
        <v>0</v>
      </c>
      <c r="E47" s="281"/>
      <c r="F47" s="282"/>
      <c r="G47" s="45">
        <f>IF(OR(G45=0,ISERROR(D47)),0,IF(AND(D47&lt;0,G46="対象外"),0,D47))</f>
        <v>0</v>
      </c>
      <c r="H47" s="167"/>
      <c r="K47" s="109"/>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row>
    <row r="48" spans="1:97" ht="15.75" customHeight="1">
      <c r="A48" s="15"/>
      <c r="B48" s="278" t="s">
        <v>110</v>
      </c>
      <c r="C48" s="279"/>
      <c r="D48" s="280">
        <f>SUMIF($B$15:$B$44,"▼助成対象外",$G$15:$G$44)</f>
        <v>0</v>
      </c>
      <c r="E48" s="281"/>
      <c r="F48" s="282"/>
      <c r="G48" s="45">
        <f>IF(OR(G45=0,ISERROR(D48)),0,IF(D48&lt;0,0,D48))</f>
        <v>0</v>
      </c>
      <c r="H48" s="167"/>
      <c r="I48" s="109"/>
      <c r="K48" s="109"/>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c r="CC48" s="97"/>
      <c r="CD48" s="97"/>
      <c r="CE48" s="97"/>
      <c r="CF48" s="97"/>
      <c r="CG48" s="97"/>
      <c r="CH48" s="97"/>
      <c r="CI48" s="97"/>
      <c r="CJ48" s="97"/>
      <c r="CK48" s="97"/>
      <c r="CL48" s="97"/>
      <c r="CM48" s="97"/>
      <c r="CN48" s="97"/>
      <c r="CO48" s="97"/>
      <c r="CP48" s="97"/>
      <c r="CQ48" s="97"/>
      <c r="CR48" s="97"/>
      <c r="CS48" s="97"/>
    </row>
    <row r="49" spans="1:97" ht="15.75" customHeight="1" thickBot="1">
      <c r="A49" s="15"/>
      <c r="B49" s="283" t="s">
        <v>38</v>
      </c>
      <c r="C49" s="284"/>
      <c r="D49" s="50" t="s">
        <v>39</v>
      </c>
      <c r="E49" s="285"/>
      <c r="F49" s="286"/>
      <c r="G49" s="13"/>
      <c r="H49" s="171"/>
      <c r="I49" s="109" t="s">
        <v>100</v>
      </c>
      <c r="K49" s="109"/>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row>
    <row r="50" spans="1:97" ht="31.5" customHeight="1" thickTop="1" thickBot="1">
      <c r="A50" s="15"/>
      <c r="B50" s="250" t="s">
        <v>220</v>
      </c>
      <c r="C50" s="251"/>
      <c r="D50" s="252" t="str">
        <f>IF(E49=K32,L32,IF(E49=K33,L33,""))</f>
        <v/>
      </c>
      <c r="E50" s="253"/>
      <c r="F50" s="254"/>
      <c r="G50" s="47">
        <f>IF(OR(G45=0,ISERROR(D50)),0,IF(D50&lt;0,0,D50))</f>
        <v>0</v>
      </c>
      <c r="H50" s="167"/>
      <c r="I50" s="158"/>
      <c r="K50" s="109"/>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C50" s="97"/>
      <c r="CD50" s="97"/>
      <c r="CE50" s="97"/>
      <c r="CF50" s="97"/>
      <c r="CG50" s="97"/>
      <c r="CH50" s="97"/>
      <c r="CI50" s="97"/>
      <c r="CJ50" s="97"/>
      <c r="CK50" s="97"/>
      <c r="CL50" s="97"/>
      <c r="CM50" s="97"/>
      <c r="CN50" s="97"/>
      <c r="CO50" s="97"/>
      <c r="CP50" s="97"/>
      <c r="CQ50" s="97"/>
      <c r="CR50" s="97"/>
      <c r="CS50" s="97"/>
    </row>
    <row r="51" spans="1:97">
      <c r="A51" s="15"/>
      <c r="B51" s="277" t="s">
        <v>40</v>
      </c>
      <c r="C51" s="277"/>
      <c r="D51" s="277"/>
      <c r="E51" s="277"/>
      <c r="F51" s="277"/>
      <c r="G51" s="277"/>
      <c r="H51" s="175"/>
      <c r="K51" s="109"/>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c r="CC51" s="97"/>
      <c r="CD51" s="97"/>
      <c r="CE51" s="97"/>
      <c r="CF51" s="97"/>
      <c r="CG51" s="97"/>
      <c r="CH51" s="97"/>
      <c r="CI51" s="97"/>
      <c r="CJ51" s="97"/>
      <c r="CK51" s="97"/>
      <c r="CL51" s="97"/>
      <c r="CM51" s="97"/>
      <c r="CN51" s="97"/>
      <c r="CO51" s="97"/>
      <c r="CP51" s="97"/>
      <c r="CQ51" s="97"/>
      <c r="CR51" s="97"/>
      <c r="CS51" s="97"/>
    </row>
    <row r="52" spans="1:97">
      <c r="K52" s="109"/>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row>
    <row r="53" spans="1:97">
      <c r="K53" s="109"/>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c r="CC53" s="97"/>
      <c r="CD53" s="97"/>
      <c r="CE53" s="97"/>
      <c r="CF53" s="97"/>
      <c r="CG53" s="97"/>
      <c r="CH53" s="97"/>
      <c r="CI53" s="97"/>
      <c r="CJ53" s="97"/>
      <c r="CK53" s="97"/>
      <c r="CL53" s="97"/>
      <c r="CM53" s="97"/>
      <c r="CN53" s="97"/>
      <c r="CO53" s="97"/>
      <c r="CP53" s="97"/>
      <c r="CQ53" s="97"/>
      <c r="CR53" s="97"/>
      <c r="CS53" s="97"/>
    </row>
    <row r="54" spans="1:97">
      <c r="K54" s="109"/>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c r="CC54" s="97"/>
      <c r="CD54" s="97"/>
      <c r="CE54" s="97"/>
      <c r="CF54" s="97"/>
      <c r="CG54" s="97"/>
      <c r="CH54" s="97"/>
      <c r="CI54" s="97"/>
      <c r="CJ54" s="97"/>
      <c r="CK54" s="97"/>
      <c r="CL54" s="97"/>
      <c r="CM54" s="97"/>
      <c r="CN54" s="97"/>
      <c r="CO54" s="97"/>
      <c r="CP54" s="97"/>
      <c r="CQ54" s="97"/>
      <c r="CR54" s="97"/>
      <c r="CS54" s="97"/>
    </row>
    <row r="55" spans="1:97">
      <c r="K55" s="109"/>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c r="CC55" s="97"/>
      <c r="CD55" s="97"/>
      <c r="CE55" s="97"/>
      <c r="CF55" s="97"/>
      <c r="CG55" s="97"/>
      <c r="CH55" s="97"/>
      <c r="CI55" s="97"/>
      <c r="CJ55" s="97"/>
      <c r="CK55" s="97"/>
      <c r="CL55" s="97"/>
      <c r="CM55" s="97"/>
      <c r="CN55" s="97"/>
      <c r="CO55" s="97"/>
      <c r="CP55" s="97"/>
      <c r="CQ55" s="97"/>
      <c r="CR55" s="97"/>
      <c r="CS55" s="97"/>
    </row>
    <row r="56" spans="1:97">
      <c r="K56" s="109"/>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C56" s="97"/>
      <c r="CD56" s="97"/>
      <c r="CE56" s="97"/>
      <c r="CF56" s="97"/>
      <c r="CG56" s="97"/>
      <c r="CH56" s="97"/>
      <c r="CI56" s="97"/>
      <c r="CJ56" s="97"/>
      <c r="CK56" s="97"/>
      <c r="CL56" s="97"/>
      <c r="CM56" s="97"/>
      <c r="CN56" s="97"/>
      <c r="CO56" s="97"/>
      <c r="CP56" s="97"/>
      <c r="CQ56" s="97"/>
      <c r="CR56" s="97"/>
      <c r="CS56" s="97"/>
    </row>
    <row r="57" spans="1:97">
      <c r="K57" s="109"/>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c r="CC57" s="97"/>
      <c r="CD57" s="97"/>
      <c r="CE57" s="97"/>
      <c r="CF57" s="97"/>
      <c r="CG57" s="97"/>
      <c r="CH57" s="97"/>
      <c r="CI57" s="97"/>
      <c r="CJ57" s="97"/>
      <c r="CK57" s="97"/>
      <c r="CL57" s="97"/>
      <c r="CM57" s="97"/>
      <c r="CN57" s="97"/>
      <c r="CO57" s="97"/>
      <c r="CP57" s="97"/>
      <c r="CQ57" s="97"/>
      <c r="CR57" s="97"/>
      <c r="CS57" s="97"/>
    </row>
    <row r="58" spans="1:97">
      <c r="K58" s="109"/>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c r="CC58" s="97"/>
      <c r="CD58" s="97"/>
      <c r="CE58" s="97"/>
      <c r="CF58" s="97"/>
      <c r="CG58" s="97"/>
      <c r="CH58" s="97"/>
      <c r="CI58" s="97"/>
      <c r="CJ58" s="97"/>
      <c r="CK58" s="97"/>
      <c r="CL58" s="97"/>
      <c r="CM58" s="97"/>
      <c r="CN58" s="97"/>
      <c r="CO58" s="97"/>
      <c r="CP58" s="97"/>
      <c r="CQ58" s="97"/>
      <c r="CR58" s="97"/>
      <c r="CS58" s="97"/>
    </row>
    <row r="59" spans="1:97">
      <c r="K59" s="109"/>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7"/>
      <c r="CH59" s="97"/>
      <c r="CI59" s="97"/>
      <c r="CJ59" s="97"/>
      <c r="CK59" s="97"/>
      <c r="CL59" s="97"/>
      <c r="CM59" s="97"/>
      <c r="CN59" s="97"/>
      <c r="CO59" s="97"/>
      <c r="CP59" s="97"/>
      <c r="CQ59" s="97"/>
      <c r="CR59" s="97"/>
      <c r="CS59" s="97"/>
    </row>
    <row r="60" spans="1:97">
      <c r="K60" s="109"/>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row>
    <row r="61" spans="1:97">
      <c r="K61" s="109"/>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row>
    <row r="62" spans="1:97">
      <c r="K62" s="109"/>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C62" s="97"/>
      <c r="CD62" s="97"/>
      <c r="CE62" s="97"/>
      <c r="CF62" s="97"/>
      <c r="CG62" s="97"/>
      <c r="CH62" s="97"/>
      <c r="CI62" s="97"/>
      <c r="CJ62" s="97"/>
      <c r="CK62" s="97"/>
      <c r="CL62" s="97"/>
      <c r="CM62" s="97"/>
      <c r="CN62" s="97"/>
      <c r="CO62" s="97"/>
      <c r="CP62" s="97"/>
      <c r="CQ62" s="97"/>
      <c r="CR62" s="97"/>
      <c r="CS62" s="97"/>
    </row>
    <row r="63" spans="1:97">
      <c r="K63" s="109"/>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c r="CC63" s="97"/>
      <c r="CD63" s="97"/>
      <c r="CE63" s="97"/>
      <c r="CF63" s="97"/>
      <c r="CG63" s="97"/>
      <c r="CH63" s="97"/>
      <c r="CI63" s="97"/>
      <c r="CJ63" s="97"/>
      <c r="CK63" s="97"/>
      <c r="CL63" s="97"/>
      <c r="CM63" s="97"/>
      <c r="CN63" s="97"/>
      <c r="CO63" s="97"/>
      <c r="CP63" s="97"/>
      <c r="CQ63" s="97"/>
      <c r="CR63" s="97"/>
      <c r="CS63" s="97"/>
    </row>
    <row r="64" spans="1:97">
      <c r="K64" s="109"/>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c r="CC64" s="97"/>
      <c r="CD64" s="97"/>
      <c r="CE64" s="97"/>
      <c r="CF64" s="97"/>
      <c r="CG64" s="97"/>
      <c r="CH64" s="97"/>
      <c r="CI64" s="97"/>
      <c r="CJ64" s="97"/>
      <c r="CK64" s="97"/>
      <c r="CL64" s="97"/>
      <c r="CM64" s="97"/>
      <c r="CN64" s="97"/>
      <c r="CO64" s="97"/>
      <c r="CP64" s="97"/>
      <c r="CQ64" s="97"/>
      <c r="CR64" s="97"/>
      <c r="CS64" s="97"/>
    </row>
    <row r="65" spans="11:97">
      <c r="K65" s="109"/>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C65" s="97"/>
      <c r="CD65" s="97"/>
      <c r="CE65" s="97"/>
      <c r="CF65" s="97"/>
      <c r="CG65" s="97"/>
      <c r="CH65" s="97"/>
      <c r="CI65" s="97"/>
      <c r="CJ65" s="97"/>
      <c r="CK65" s="97"/>
      <c r="CL65" s="97"/>
      <c r="CM65" s="97"/>
      <c r="CN65" s="97"/>
      <c r="CO65" s="97"/>
      <c r="CP65" s="97"/>
      <c r="CQ65" s="97"/>
      <c r="CR65" s="97"/>
      <c r="CS65" s="97"/>
    </row>
    <row r="66" spans="11:97">
      <c r="K66" s="109"/>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7"/>
      <c r="CH66" s="97"/>
      <c r="CI66" s="97"/>
      <c r="CJ66" s="97"/>
      <c r="CK66" s="97"/>
      <c r="CL66" s="97"/>
      <c r="CM66" s="97"/>
      <c r="CN66" s="97"/>
      <c r="CO66" s="97"/>
      <c r="CP66" s="97"/>
      <c r="CQ66" s="97"/>
      <c r="CR66" s="97"/>
      <c r="CS66" s="97"/>
    </row>
    <row r="67" spans="11:97">
      <c r="K67" s="109"/>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c r="CC67" s="97"/>
      <c r="CD67" s="97"/>
      <c r="CE67" s="97"/>
      <c r="CF67" s="97"/>
      <c r="CG67" s="97"/>
      <c r="CH67" s="97"/>
      <c r="CI67" s="97"/>
      <c r="CJ67" s="97"/>
      <c r="CK67" s="97"/>
      <c r="CL67" s="97"/>
      <c r="CM67" s="97"/>
      <c r="CN67" s="97"/>
      <c r="CO67" s="97"/>
      <c r="CP67" s="97"/>
      <c r="CQ67" s="97"/>
      <c r="CR67" s="97"/>
      <c r="CS67" s="97"/>
    </row>
    <row r="68" spans="11:97">
      <c r="K68" s="109"/>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row>
    <row r="69" spans="11:97">
      <c r="K69" s="109"/>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c r="CC69" s="97"/>
      <c r="CD69" s="97"/>
      <c r="CE69" s="97"/>
      <c r="CF69" s="97"/>
      <c r="CG69" s="97"/>
      <c r="CH69" s="97"/>
      <c r="CI69" s="97"/>
      <c r="CJ69" s="97"/>
      <c r="CK69" s="97"/>
      <c r="CL69" s="97"/>
      <c r="CM69" s="97"/>
      <c r="CN69" s="97"/>
      <c r="CO69" s="97"/>
      <c r="CP69" s="97"/>
      <c r="CQ69" s="97"/>
      <c r="CR69" s="97"/>
      <c r="CS69" s="97"/>
    </row>
    <row r="70" spans="11:97">
      <c r="K70" s="109"/>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c r="CC70" s="97"/>
      <c r="CD70" s="97"/>
      <c r="CE70" s="97"/>
      <c r="CF70" s="97"/>
      <c r="CG70" s="97"/>
      <c r="CH70" s="97"/>
      <c r="CI70" s="97"/>
      <c r="CJ70" s="97"/>
      <c r="CK70" s="97"/>
      <c r="CL70" s="97"/>
      <c r="CM70" s="97"/>
      <c r="CN70" s="97"/>
      <c r="CO70" s="97"/>
      <c r="CP70" s="97"/>
      <c r="CQ70" s="97"/>
      <c r="CR70" s="97"/>
      <c r="CS70" s="97"/>
    </row>
    <row r="71" spans="11:97">
      <c r="K71" s="109"/>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c r="CC71" s="97"/>
      <c r="CD71" s="97"/>
      <c r="CE71" s="97"/>
      <c r="CF71" s="97"/>
      <c r="CG71" s="97"/>
      <c r="CH71" s="97"/>
      <c r="CI71" s="97"/>
      <c r="CJ71" s="97"/>
      <c r="CK71" s="97"/>
      <c r="CL71" s="97"/>
      <c r="CM71" s="97"/>
      <c r="CN71" s="97"/>
      <c r="CO71" s="97"/>
      <c r="CP71" s="97"/>
      <c r="CQ71" s="97"/>
      <c r="CR71" s="97"/>
      <c r="CS71" s="97"/>
    </row>
    <row r="72" spans="11:97">
      <c r="K72" s="109"/>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c r="CC72" s="97"/>
      <c r="CD72" s="97"/>
      <c r="CE72" s="97"/>
      <c r="CF72" s="97"/>
      <c r="CG72" s="97"/>
      <c r="CH72" s="97"/>
      <c r="CI72" s="97"/>
      <c r="CJ72" s="97"/>
      <c r="CK72" s="97"/>
      <c r="CL72" s="97"/>
      <c r="CM72" s="97"/>
      <c r="CN72" s="97"/>
      <c r="CO72" s="97"/>
      <c r="CP72" s="97"/>
      <c r="CQ72" s="97"/>
      <c r="CR72" s="97"/>
      <c r="CS72" s="97"/>
    </row>
    <row r="73" spans="11:97">
      <c r="K73" s="109"/>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C73" s="97"/>
      <c r="CD73" s="97"/>
      <c r="CE73" s="97"/>
      <c r="CF73" s="97"/>
      <c r="CG73" s="97"/>
      <c r="CH73" s="97"/>
      <c r="CI73" s="97"/>
      <c r="CJ73" s="97"/>
      <c r="CK73" s="97"/>
      <c r="CL73" s="97"/>
      <c r="CM73" s="97"/>
      <c r="CN73" s="97"/>
      <c r="CO73" s="97"/>
      <c r="CP73" s="97"/>
      <c r="CQ73" s="97"/>
      <c r="CR73" s="97"/>
      <c r="CS73" s="97"/>
    </row>
    <row r="74" spans="11:97">
      <c r="K74" s="109"/>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row>
    <row r="75" spans="11:97">
      <c r="K75" s="109"/>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7"/>
      <c r="CG75" s="97"/>
      <c r="CH75" s="97"/>
      <c r="CI75" s="97"/>
      <c r="CJ75" s="97"/>
      <c r="CK75" s="97"/>
      <c r="CL75" s="97"/>
      <c r="CM75" s="97"/>
      <c r="CN75" s="97"/>
      <c r="CO75" s="97"/>
      <c r="CP75" s="97"/>
      <c r="CQ75" s="97"/>
      <c r="CR75" s="97"/>
      <c r="CS75" s="97"/>
    </row>
    <row r="76" spans="11:97">
      <c r="K76" s="109"/>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c r="CC76" s="97"/>
      <c r="CD76" s="97"/>
      <c r="CE76" s="97"/>
      <c r="CF76" s="97"/>
      <c r="CG76" s="97"/>
      <c r="CH76" s="97"/>
      <c r="CI76" s="97"/>
      <c r="CJ76" s="97"/>
      <c r="CK76" s="97"/>
      <c r="CL76" s="97"/>
      <c r="CM76" s="97"/>
      <c r="CN76" s="97"/>
      <c r="CO76" s="97"/>
      <c r="CP76" s="97"/>
      <c r="CQ76" s="97"/>
      <c r="CR76" s="97"/>
      <c r="CS76" s="97"/>
    </row>
    <row r="77" spans="11:97">
      <c r="K77" s="109"/>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row>
    <row r="78" spans="11:97">
      <c r="K78" s="109"/>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row>
    <row r="79" spans="11:97">
      <c r="K79" s="109"/>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c r="BL79" s="97"/>
      <c r="BM79" s="97"/>
      <c r="BN79" s="97"/>
      <c r="BO79" s="97"/>
      <c r="BP79" s="97"/>
      <c r="BQ79" s="97"/>
      <c r="BR79" s="97"/>
      <c r="BS79" s="97"/>
      <c r="BT79" s="97"/>
      <c r="BU79" s="97"/>
      <c r="BV79" s="97"/>
      <c r="BW79" s="97"/>
      <c r="BX79" s="97"/>
      <c r="BY79" s="97"/>
      <c r="BZ79" s="97"/>
      <c r="CA79" s="97"/>
      <c r="CB79" s="97"/>
      <c r="CC79" s="97"/>
      <c r="CD79" s="97"/>
      <c r="CE79" s="97"/>
      <c r="CF79" s="97"/>
      <c r="CG79" s="97"/>
      <c r="CH79" s="97"/>
      <c r="CI79" s="97"/>
      <c r="CJ79" s="97"/>
      <c r="CK79" s="97"/>
      <c r="CL79" s="97"/>
      <c r="CM79" s="97"/>
      <c r="CN79" s="97"/>
      <c r="CO79" s="97"/>
      <c r="CP79" s="97"/>
      <c r="CQ79" s="97"/>
      <c r="CR79" s="97"/>
      <c r="CS79" s="97"/>
    </row>
    <row r="80" spans="11:97">
      <c r="K80" s="109"/>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7"/>
      <c r="BR80" s="97"/>
      <c r="BS80" s="97"/>
      <c r="BT80" s="97"/>
      <c r="BU80" s="97"/>
      <c r="BV80" s="97"/>
      <c r="BW80" s="97"/>
      <c r="BX80" s="97"/>
      <c r="BY80" s="97"/>
      <c r="BZ80" s="97"/>
      <c r="CA80" s="97"/>
      <c r="CB80" s="97"/>
      <c r="CC80" s="97"/>
      <c r="CD80" s="97"/>
      <c r="CE80" s="97"/>
      <c r="CF80" s="97"/>
      <c r="CG80" s="97"/>
      <c r="CH80" s="97"/>
      <c r="CI80" s="97"/>
      <c r="CJ80" s="97"/>
      <c r="CK80" s="97"/>
      <c r="CL80" s="97"/>
      <c r="CM80" s="97"/>
      <c r="CN80" s="97"/>
      <c r="CO80" s="97"/>
      <c r="CP80" s="97"/>
      <c r="CQ80" s="97"/>
      <c r="CR80" s="97"/>
      <c r="CS80" s="97"/>
    </row>
    <row r="81" spans="11:97">
      <c r="K81" s="109"/>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c r="BW81" s="97"/>
      <c r="BX81" s="97"/>
      <c r="BY81" s="97"/>
      <c r="BZ81" s="97"/>
      <c r="CA81" s="97"/>
      <c r="CB81" s="97"/>
      <c r="CC81" s="97"/>
      <c r="CD81" s="97"/>
      <c r="CE81" s="97"/>
      <c r="CF81" s="97"/>
      <c r="CG81" s="97"/>
      <c r="CH81" s="97"/>
      <c r="CI81" s="97"/>
      <c r="CJ81" s="97"/>
      <c r="CK81" s="97"/>
      <c r="CL81" s="97"/>
      <c r="CM81" s="97"/>
      <c r="CN81" s="97"/>
      <c r="CO81" s="97"/>
      <c r="CP81" s="97"/>
      <c r="CQ81" s="97"/>
      <c r="CR81" s="97"/>
      <c r="CS81" s="97"/>
    </row>
    <row r="82" spans="11:97">
      <c r="K82" s="109"/>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row>
    <row r="83" spans="11:97">
      <c r="K83" s="109"/>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7"/>
      <c r="BR83" s="97"/>
      <c r="BS83" s="97"/>
      <c r="BT83" s="97"/>
      <c r="BU83" s="97"/>
      <c r="BV83" s="97"/>
      <c r="BW83" s="97"/>
      <c r="BX83" s="97"/>
      <c r="BY83" s="97"/>
      <c r="BZ83" s="97"/>
      <c r="CA83" s="97"/>
      <c r="CB83" s="97"/>
      <c r="CC83" s="97"/>
      <c r="CD83" s="97"/>
      <c r="CE83" s="97"/>
      <c r="CF83" s="97"/>
      <c r="CG83" s="97"/>
      <c r="CH83" s="97"/>
      <c r="CI83" s="97"/>
      <c r="CJ83" s="97"/>
      <c r="CK83" s="97"/>
      <c r="CL83" s="97"/>
      <c r="CM83" s="97"/>
      <c r="CN83" s="97"/>
      <c r="CO83" s="97"/>
      <c r="CP83" s="97"/>
      <c r="CQ83" s="97"/>
      <c r="CR83" s="97"/>
      <c r="CS83" s="97"/>
    </row>
    <row r="84" spans="11:97">
      <c r="K84" s="109"/>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7"/>
      <c r="BR84" s="97"/>
      <c r="BS84" s="97"/>
      <c r="BT84" s="97"/>
      <c r="BU84" s="97"/>
      <c r="BV84" s="97"/>
      <c r="BW84" s="97"/>
      <c r="BX84" s="97"/>
      <c r="BY84" s="97"/>
      <c r="BZ84" s="97"/>
      <c r="CA84" s="97"/>
      <c r="CB84" s="97"/>
      <c r="CC84" s="97"/>
      <c r="CD84" s="97"/>
      <c r="CE84" s="97"/>
      <c r="CF84" s="97"/>
      <c r="CG84" s="97"/>
      <c r="CH84" s="97"/>
      <c r="CI84" s="97"/>
      <c r="CJ84" s="97"/>
      <c r="CK84" s="97"/>
      <c r="CL84" s="97"/>
      <c r="CM84" s="97"/>
      <c r="CN84" s="97"/>
      <c r="CO84" s="97"/>
      <c r="CP84" s="97"/>
      <c r="CQ84" s="97"/>
      <c r="CR84" s="97"/>
      <c r="CS84" s="97"/>
    </row>
    <row r="85" spans="11:97">
      <c r="K85" s="109"/>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97"/>
      <c r="BS85" s="97"/>
      <c r="BT85" s="97"/>
      <c r="BU85" s="97"/>
      <c r="BV85" s="97"/>
      <c r="BW85" s="97"/>
      <c r="BX85" s="97"/>
      <c r="BY85" s="97"/>
      <c r="BZ85" s="97"/>
      <c r="CA85" s="97"/>
      <c r="CB85" s="97"/>
      <c r="CC85" s="97"/>
      <c r="CD85" s="97"/>
      <c r="CE85" s="97"/>
      <c r="CF85" s="97"/>
      <c r="CG85" s="97"/>
      <c r="CH85" s="97"/>
      <c r="CI85" s="97"/>
      <c r="CJ85" s="97"/>
      <c r="CK85" s="97"/>
      <c r="CL85" s="97"/>
      <c r="CM85" s="97"/>
      <c r="CN85" s="97"/>
      <c r="CO85" s="97"/>
      <c r="CP85" s="97"/>
      <c r="CQ85" s="97"/>
      <c r="CR85" s="97"/>
      <c r="CS85" s="97"/>
    </row>
    <row r="86" spans="11:97">
      <c r="K86" s="109"/>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c r="BL86" s="97"/>
      <c r="BM86" s="97"/>
      <c r="BN86" s="97"/>
      <c r="BO86" s="97"/>
      <c r="BP86" s="97"/>
      <c r="BQ86" s="97"/>
      <c r="BR86" s="97"/>
      <c r="BS86" s="97"/>
      <c r="BT86" s="97"/>
      <c r="BU86" s="97"/>
      <c r="BV86" s="97"/>
      <c r="BW86" s="97"/>
      <c r="BX86" s="97"/>
      <c r="BY86" s="97"/>
      <c r="BZ86" s="97"/>
      <c r="CA86" s="97"/>
      <c r="CB86" s="97"/>
      <c r="CC86" s="97"/>
      <c r="CD86" s="97"/>
      <c r="CE86" s="97"/>
      <c r="CF86" s="97"/>
      <c r="CG86" s="97"/>
      <c r="CH86" s="97"/>
      <c r="CI86" s="97"/>
      <c r="CJ86" s="97"/>
      <c r="CK86" s="97"/>
      <c r="CL86" s="97"/>
      <c r="CM86" s="97"/>
      <c r="CN86" s="97"/>
      <c r="CO86" s="97"/>
      <c r="CP86" s="97"/>
      <c r="CQ86" s="97"/>
      <c r="CR86" s="97"/>
      <c r="CS86" s="97"/>
    </row>
    <row r="87" spans="11:97">
      <c r="K87" s="109"/>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7"/>
      <c r="BR87" s="97"/>
      <c r="BS87" s="97"/>
      <c r="BT87" s="97"/>
      <c r="BU87" s="97"/>
      <c r="BV87" s="97"/>
      <c r="BW87" s="97"/>
      <c r="BX87" s="97"/>
      <c r="BY87" s="97"/>
      <c r="BZ87" s="97"/>
      <c r="CA87" s="97"/>
      <c r="CB87" s="97"/>
      <c r="CC87" s="97"/>
      <c r="CD87" s="97"/>
      <c r="CE87" s="97"/>
      <c r="CF87" s="97"/>
      <c r="CG87" s="97"/>
      <c r="CH87" s="97"/>
      <c r="CI87" s="97"/>
      <c r="CJ87" s="97"/>
      <c r="CK87" s="97"/>
      <c r="CL87" s="97"/>
      <c r="CM87" s="97"/>
      <c r="CN87" s="97"/>
      <c r="CO87" s="97"/>
      <c r="CP87" s="97"/>
      <c r="CQ87" s="97"/>
      <c r="CR87" s="97"/>
      <c r="CS87" s="97"/>
    </row>
    <row r="88" spans="11:97">
      <c r="K88" s="109"/>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row>
    <row r="89" spans="11:97">
      <c r="K89" s="109"/>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row>
    <row r="90" spans="11:97">
      <c r="K90" s="109"/>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row>
    <row r="91" spans="11:97">
      <c r="K91" s="109"/>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c r="BL91" s="97"/>
      <c r="BM91" s="97"/>
      <c r="BN91" s="97"/>
      <c r="BO91" s="97"/>
      <c r="BP91" s="97"/>
      <c r="BQ91" s="97"/>
      <c r="BR91" s="97"/>
      <c r="BS91" s="97"/>
      <c r="BT91" s="97"/>
      <c r="BU91" s="97"/>
      <c r="BV91" s="97"/>
      <c r="BW91" s="97"/>
      <c r="BX91" s="97"/>
      <c r="BY91" s="97"/>
      <c r="BZ91" s="97"/>
      <c r="CA91" s="97"/>
      <c r="CB91" s="97"/>
      <c r="CC91" s="97"/>
      <c r="CD91" s="97"/>
      <c r="CE91" s="97"/>
      <c r="CF91" s="97"/>
      <c r="CG91" s="97"/>
      <c r="CH91" s="97"/>
      <c r="CI91" s="97"/>
      <c r="CJ91" s="97"/>
      <c r="CK91" s="97"/>
      <c r="CL91" s="97"/>
      <c r="CM91" s="97"/>
      <c r="CN91" s="97"/>
      <c r="CO91" s="97"/>
      <c r="CP91" s="97"/>
      <c r="CQ91" s="97"/>
      <c r="CR91" s="97"/>
      <c r="CS91" s="97"/>
    </row>
    <row r="92" spans="11:97">
      <c r="K92" s="109"/>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c r="BT92" s="97"/>
      <c r="BU92" s="97"/>
      <c r="BV92" s="97"/>
      <c r="BW92" s="97"/>
      <c r="BX92" s="97"/>
      <c r="BY92" s="97"/>
      <c r="BZ92" s="97"/>
      <c r="CA92" s="97"/>
      <c r="CB92" s="97"/>
      <c r="CC92" s="97"/>
      <c r="CD92" s="97"/>
      <c r="CE92" s="97"/>
      <c r="CF92" s="97"/>
      <c r="CG92" s="97"/>
      <c r="CH92" s="97"/>
      <c r="CI92" s="97"/>
      <c r="CJ92" s="97"/>
      <c r="CK92" s="97"/>
      <c r="CL92" s="97"/>
      <c r="CM92" s="97"/>
      <c r="CN92" s="97"/>
      <c r="CO92" s="97"/>
      <c r="CP92" s="97"/>
      <c r="CQ92" s="97"/>
      <c r="CR92" s="97"/>
      <c r="CS92" s="97"/>
    </row>
    <row r="93" spans="11:97">
      <c r="K93" s="109"/>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c r="BL93" s="97"/>
      <c r="BM93" s="97"/>
      <c r="BN93" s="97"/>
      <c r="BO93" s="97"/>
      <c r="BP93" s="97"/>
      <c r="BQ93" s="97"/>
      <c r="BR93" s="97"/>
      <c r="BS93" s="97"/>
      <c r="BT93" s="97"/>
      <c r="BU93" s="97"/>
      <c r="BV93" s="97"/>
      <c r="BW93" s="97"/>
      <c r="BX93" s="97"/>
      <c r="BY93" s="97"/>
      <c r="BZ93" s="97"/>
      <c r="CA93" s="97"/>
      <c r="CB93" s="97"/>
      <c r="CC93" s="97"/>
      <c r="CD93" s="97"/>
      <c r="CE93" s="97"/>
      <c r="CF93" s="97"/>
      <c r="CG93" s="97"/>
      <c r="CH93" s="97"/>
      <c r="CI93" s="97"/>
      <c r="CJ93" s="97"/>
      <c r="CK93" s="97"/>
      <c r="CL93" s="97"/>
      <c r="CM93" s="97"/>
      <c r="CN93" s="97"/>
      <c r="CO93" s="97"/>
      <c r="CP93" s="97"/>
      <c r="CQ93" s="97"/>
      <c r="CR93" s="97"/>
      <c r="CS93" s="97"/>
    </row>
    <row r="94" spans="11:97">
      <c r="K94" s="109"/>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row>
    <row r="95" spans="11:97">
      <c r="K95" s="109"/>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7"/>
      <c r="BR95" s="97"/>
      <c r="BS95" s="97"/>
      <c r="BT95" s="97"/>
      <c r="BU95" s="97"/>
      <c r="BV95" s="97"/>
      <c r="BW95" s="97"/>
      <c r="BX95" s="97"/>
      <c r="BY95" s="97"/>
      <c r="BZ95" s="97"/>
      <c r="CA95" s="97"/>
      <c r="CB95" s="97"/>
      <c r="CC95" s="97"/>
      <c r="CD95" s="97"/>
      <c r="CE95" s="97"/>
      <c r="CF95" s="97"/>
      <c r="CG95" s="97"/>
      <c r="CH95" s="97"/>
      <c r="CI95" s="97"/>
      <c r="CJ95" s="97"/>
      <c r="CK95" s="97"/>
      <c r="CL95" s="97"/>
      <c r="CM95" s="97"/>
      <c r="CN95" s="97"/>
      <c r="CO95" s="97"/>
      <c r="CP95" s="97"/>
      <c r="CQ95" s="97"/>
      <c r="CR95" s="97"/>
      <c r="CS95" s="97"/>
    </row>
    <row r="96" spans="11:97">
      <c r="K96" s="109"/>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7"/>
      <c r="BR96" s="97"/>
      <c r="BS96" s="97"/>
      <c r="BT96" s="97"/>
      <c r="BU96" s="97"/>
      <c r="BV96" s="97"/>
      <c r="BW96" s="97"/>
      <c r="BX96" s="97"/>
      <c r="BY96" s="97"/>
      <c r="BZ96" s="97"/>
      <c r="CA96" s="97"/>
      <c r="CB96" s="97"/>
      <c r="CC96" s="97"/>
      <c r="CD96" s="97"/>
      <c r="CE96" s="97"/>
      <c r="CF96" s="97"/>
      <c r="CG96" s="97"/>
      <c r="CH96" s="97"/>
      <c r="CI96" s="97"/>
      <c r="CJ96" s="97"/>
      <c r="CK96" s="97"/>
      <c r="CL96" s="97"/>
      <c r="CM96" s="97"/>
      <c r="CN96" s="97"/>
      <c r="CO96" s="97"/>
      <c r="CP96" s="97"/>
      <c r="CQ96" s="97"/>
      <c r="CR96" s="97"/>
      <c r="CS96" s="97"/>
    </row>
    <row r="97" spans="11:97">
      <c r="K97" s="109"/>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7"/>
      <c r="BR97" s="97"/>
      <c r="BS97" s="97"/>
      <c r="BT97" s="97"/>
      <c r="BU97" s="97"/>
      <c r="BV97" s="97"/>
      <c r="BW97" s="97"/>
      <c r="BX97" s="97"/>
      <c r="BY97" s="97"/>
      <c r="BZ97" s="97"/>
      <c r="CA97" s="97"/>
      <c r="CB97" s="97"/>
      <c r="CC97" s="97"/>
      <c r="CD97" s="97"/>
      <c r="CE97" s="97"/>
      <c r="CF97" s="97"/>
      <c r="CG97" s="97"/>
      <c r="CH97" s="97"/>
      <c r="CI97" s="97"/>
      <c r="CJ97" s="97"/>
      <c r="CK97" s="97"/>
      <c r="CL97" s="97"/>
      <c r="CM97" s="97"/>
      <c r="CN97" s="97"/>
      <c r="CO97" s="97"/>
      <c r="CP97" s="97"/>
      <c r="CQ97" s="97"/>
      <c r="CR97" s="97"/>
      <c r="CS97" s="97"/>
    </row>
    <row r="98" spans="11:97">
      <c r="K98" s="109"/>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c r="BL98" s="97"/>
      <c r="BM98" s="97"/>
      <c r="BN98" s="97"/>
      <c r="BO98" s="97"/>
      <c r="BP98" s="97"/>
      <c r="BQ98" s="97"/>
      <c r="BR98" s="97"/>
      <c r="BS98" s="97"/>
      <c r="BT98" s="97"/>
      <c r="BU98" s="97"/>
      <c r="BV98" s="97"/>
      <c r="BW98" s="97"/>
      <c r="BX98" s="97"/>
      <c r="BY98" s="97"/>
      <c r="BZ98" s="97"/>
      <c r="CA98" s="97"/>
      <c r="CB98" s="97"/>
      <c r="CC98" s="97"/>
      <c r="CD98" s="97"/>
      <c r="CE98" s="97"/>
      <c r="CF98" s="97"/>
      <c r="CG98" s="97"/>
      <c r="CH98" s="97"/>
      <c r="CI98" s="97"/>
      <c r="CJ98" s="97"/>
      <c r="CK98" s="97"/>
      <c r="CL98" s="97"/>
      <c r="CM98" s="97"/>
      <c r="CN98" s="97"/>
      <c r="CO98" s="97"/>
      <c r="CP98" s="97"/>
      <c r="CQ98" s="97"/>
      <c r="CR98" s="97"/>
      <c r="CS98" s="97"/>
    </row>
    <row r="99" spans="11:97">
      <c r="K99" s="109"/>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row>
    <row r="100" spans="11:97">
      <c r="K100" s="109"/>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c r="CA100" s="97"/>
      <c r="CB100" s="97"/>
      <c r="CC100" s="97"/>
      <c r="CD100" s="97"/>
      <c r="CE100" s="97"/>
      <c r="CF100" s="97"/>
      <c r="CG100" s="97"/>
      <c r="CH100" s="97"/>
      <c r="CI100" s="97"/>
      <c r="CJ100" s="97"/>
      <c r="CK100" s="97"/>
      <c r="CL100" s="97"/>
      <c r="CM100" s="97"/>
      <c r="CN100" s="97"/>
      <c r="CO100" s="97"/>
      <c r="CP100" s="97"/>
      <c r="CQ100" s="97"/>
      <c r="CR100" s="97"/>
      <c r="CS100" s="97"/>
    </row>
    <row r="101" spans="11:97">
      <c r="K101" s="109"/>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c r="BL101" s="97"/>
      <c r="BM101" s="97"/>
      <c r="BN101" s="97"/>
      <c r="BO101" s="97"/>
      <c r="BP101" s="97"/>
      <c r="BQ101" s="97"/>
      <c r="BR101" s="97"/>
      <c r="BS101" s="97"/>
      <c r="BT101" s="97"/>
      <c r="BU101" s="97"/>
      <c r="BV101" s="97"/>
      <c r="BW101" s="97"/>
      <c r="BX101" s="97"/>
      <c r="BY101" s="97"/>
      <c r="BZ101" s="97"/>
      <c r="CA101" s="97"/>
      <c r="CB101" s="97"/>
      <c r="CC101" s="97"/>
      <c r="CD101" s="97"/>
      <c r="CE101" s="97"/>
      <c r="CF101" s="97"/>
      <c r="CG101" s="97"/>
      <c r="CH101" s="97"/>
      <c r="CI101" s="97"/>
      <c r="CJ101" s="97"/>
      <c r="CK101" s="97"/>
      <c r="CL101" s="97"/>
      <c r="CM101" s="97"/>
      <c r="CN101" s="97"/>
      <c r="CO101" s="97"/>
      <c r="CP101" s="97"/>
      <c r="CQ101" s="97"/>
      <c r="CR101" s="97"/>
      <c r="CS101" s="97"/>
    </row>
    <row r="102" spans="11:97">
      <c r="K102" s="109"/>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7"/>
      <c r="BR102" s="97"/>
      <c r="BS102" s="97"/>
      <c r="BT102" s="97"/>
      <c r="BU102" s="97"/>
      <c r="BV102" s="97"/>
      <c r="BW102" s="97"/>
      <c r="BX102" s="97"/>
      <c r="BY102" s="97"/>
      <c r="BZ102" s="97"/>
      <c r="CA102" s="97"/>
      <c r="CB102" s="97"/>
      <c r="CC102" s="97"/>
      <c r="CD102" s="97"/>
      <c r="CE102" s="97"/>
      <c r="CF102" s="97"/>
      <c r="CG102" s="97"/>
      <c r="CH102" s="97"/>
      <c r="CI102" s="97"/>
      <c r="CJ102" s="97"/>
      <c r="CK102" s="97"/>
      <c r="CL102" s="97"/>
      <c r="CM102" s="97"/>
      <c r="CN102" s="97"/>
      <c r="CO102" s="97"/>
      <c r="CP102" s="97"/>
      <c r="CQ102" s="97"/>
      <c r="CR102" s="97"/>
      <c r="CS102" s="97"/>
    </row>
    <row r="103" spans="11:97">
      <c r="K103" s="109"/>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row>
    <row r="104" spans="11:97">
      <c r="K104" s="109"/>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c r="BL104" s="97"/>
      <c r="BM104" s="97"/>
      <c r="BN104" s="97"/>
      <c r="BO104" s="97"/>
      <c r="BP104" s="97"/>
      <c r="BQ104" s="97"/>
      <c r="BR104" s="97"/>
      <c r="BS104" s="97"/>
      <c r="BT104" s="97"/>
      <c r="BU104" s="97"/>
      <c r="BV104" s="97"/>
      <c r="BW104" s="97"/>
      <c r="BX104" s="97"/>
      <c r="BY104" s="97"/>
      <c r="BZ104" s="97"/>
      <c r="CA104" s="97"/>
      <c r="CB104" s="97"/>
      <c r="CC104" s="97"/>
      <c r="CD104" s="97"/>
      <c r="CE104" s="97"/>
      <c r="CF104" s="97"/>
      <c r="CG104" s="97"/>
      <c r="CH104" s="97"/>
      <c r="CI104" s="97"/>
      <c r="CJ104" s="97"/>
      <c r="CK104" s="97"/>
      <c r="CL104" s="97"/>
      <c r="CM104" s="97"/>
      <c r="CN104" s="97"/>
      <c r="CO104" s="97"/>
      <c r="CP104" s="97"/>
      <c r="CQ104" s="97"/>
      <c r="CR104" s="97"/>
      <c r="CS104" s="97"/>
    </row>
    <row r="105" spans="11:97">
      <c r="K105" s="109"/>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97"/>
      <c r="BP105" s="97"/>
      <c r="BQ105" s="97"/>
      <c r="BR105" s="97"/>
      <c r="BS105" s="97"/>
      <c r="BT105" s="97"/>
      <c r="BU105" s="97"/>
      <c r="BV105" s="97"/>
      <c r="BW105" s="97"/>
      <c r="BX105" s="97"/>
      <c r="BY105" s="97"/>
      <c r="BZ105" s="97"/>
      <c r="CA105" s="97"/>
      <c r="CB105" s="97"/>
      <c r="CC105" s="97"/>
      <c r="CD105" s="97"/>
      <c r="CE105" s="97"/>
      <c r="CF105" s="97"/>
      <c r="CG105" s="97"/>
      <c r="CH105" s="97"/>
      <c r="CI105" s="97"/>
      <c r="CJ105" s="97"/>
      <c r="CK105" s="97"/>
      <c r="CL105" s="97"/>
      <c r="CM105" s="97"/>
      <c r="CN105" s="97"/>
      <c r="CO105" s="97"/>
      <c r="CP105" s="97"/>
      <c r="CQ105" s="97"/>
      <c r="CR105" s="97"/>
      <c r="CS105" s="97"/>
    </row>
    <row r="106" spans="11:97">
      <c r="K106" s="109"/>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row>
    <row r="107" spans="11:97">
      <c r="K107" s="109"/>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row>
    <row r="108" spans="11:97">
      <c r="K108" s="109"/>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c r="BL108" s="97"/>
      <c r="BM108" s="97"/>
      <c r="BN108" s="97"/>
      <c r="BO108" s="97"/>
      <c r="BP108" s="97"/>
      <c r="BQ108" s="97"/>
      <c r="BR108" s="97"/>
      <c r="BS108" s="97"/>
      <c r="BT108" s="97"/>
      <c r="BU108" s="97"/>
      <c r="BV108" s="97"/>
      <c r="BW108" s="97"/>
      <c r="BX108" s="97"/>
      <c r="BY108" s="97"/>
      <c r="BZ108" s="97"/>
      <c r="CA108" s="97"/>
      <c r="CB108" s="97"/>
      <c r="CC108" s="97"/>
      <c r="CD108" s="97"/>
      <c r="CE108" s="97"/>
      <c r="CF108" s="97"/>
      <c r="CG108" s="97"/>
      <c r="CH108" s="97"/>
      <c r="CI108" s="97"/>
      <c r="CJ108" s="97"/>
      <c r="CK108" s="97"/>
      <c r="CL108" s="97"/>
      <c r="CM108" s="97"/>
      <c r="CN108" s="97"/>
      <c r="CO108" s="97"/>
      <c r="CP108" s="97"/>
      <c r="CQ108" s="97"/>
      <c r="CR108" s="97"/>
      <c r="CS108" s="97"/>
    </row>
    <row r="109" spans="11:97">
      <c r="K109" s="109"/>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97"/>
      <c r="BO109" s="97"/>
      <c r="BP109" s="97"/>
      <c r="BQ109" s="97"/>
      <c r="BR109" s="97"/>
      <c r="BS109" s="97"/>
      <c r="BT109" s="97"/>
      <c r="BU109" s="97"/>
      <c r="BV109" s="97"/>
      <c r="BW109" s="97"/>
      <c r="BX109" s="97"/>
      <c r="BY109" s="97"/>
      <c r="BZ109" s="97"/>
      <c r="CA109" s="97"/>
      <c r="CB109" s="97"/>
      <c r="CC109" s="97"/>
      <c r="CD109" s="97"/>
      <c r="CE109" s="97"/>
      <c r="CF109" s="97"/>
      <c r="CG109" s="97"/>
      <c r="CH109" s="97"/>
      <c r="CI109" s="97"/>
      <c r="CJ109" s="97"/>
      <c r="CK109" s="97"/>
      <c r="CL109" s="97"/>
      <c r="CM109" s="97"/>
      <c r="CN109" s="97"/>
      <c r="CO109" s="97"/>
      <c r="CP109" s="97"/>
      <c r="CQ109" s="97"/>
      <c r="CR109" s="97"/>
      <c r="CS109" s="97"/>
    </row>
    <row r="110" spans="11:97">
      <c r="K110" s="109"/>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c r="BL110" s="97"/>
      <c r="BM110" s="97"/>
      <c r="BN110" s="97"/>
      <c r="BO110" s="97"/>
      <c r="BP110" s="97"/>
      <c r="BQ110" s="97"/>
      <c r="BR110" s="97"/>
      <c r="BS110" s="97"/>
      <c r="BT110" s="97"/>
      <c r="BU110" s="97"/>
      <c r="BV110" s="97"/>
      <c r="BW110" s="97"/>
      <c r="BX110" s="97"/>
      <c r="BY110" s="97"/>
      <c r="BZ110" s="97"/>
      <c r="CA110" s="97"/>
      <c r="CB110" s="97"/>
      <c r="CC110" s="97"/>
      <c r="CD110" s="97"/>
      <c r="CE110" s="97"/>
      <c r="CF110" s="97"/>
      <c r="CG110" s="97"/>
      <c r="CH110" s="97"/>
      <c r="CI110" s="97"/>
      <c r="CJ110" s="97"/>
      <c r="CK110" s="97"/>
      <c r="CL110" s="97"/>
      <c r="CM110" s="97"/>
      <c r="CN110" s="97"/>
      <c r="CO110" s="97"/>
      <c r="CP110" s="97"/>
      <c r="CQ110" s="97"/>
      <c r="CR110" s="97"/>
      <c r="CS110" s="97"/>
    </row>
    <row r="111" spans="11:97">
      <c r="K111" s="109"/>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c r="BL111" s="97"/>
      <c r="BM111" s="97"/>
      <c r="BN111" s="97"/>
      <c r="BO111" s="97"/>
      <c r="BP111" s="97"/>
      <c r="BQ111" s="97"/>
      <c r="BR111" s="97"/>
      <c r="BS111" s="97"/>
      <c r="BT111" s="97"/>
      <c r="BU111" s="97"/>
      <c r="BV111" s="97"/>
      <c r="BW111" s="97"/>
      <c r="BX111" s="97"/>
      <c r="BY111" s="97"/>
      <c r="BZ111" s="97"/>
      <c r="CA111" s="97"/>
      <c r="CB111" s="97"/>
      <c r="CC111" s="97"/>
      <c r="CD111" s="97"/>
      <c r="CE111" s="97"/>
      <c r="CF111" s="97"/>
      <c r="CG111" s="97"/>
      <c r="CH111" s="97"/>
      <c r="CI111" s="97"/>
      <c r="CJ111" s="97"/>
      <c r="CK111" s="97"/>
      <c r="CL111" s="97"/>
      <c r="CM111" s="97"/>
      <c r="CN111" s="97"/>
      <c r="CO111" s="97"/>
      <c r="CP111" s="97"/>
      <c r="CQ111" s="97"/>
      <c r="CR111" s="97"/>
      <c r="CS111" s="97"/>
    </row>
    <row r="112" spans="11:97">
      <c r="K112" s="109"/>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7"/>
      <c r="BR112" s="97"/>
      <c r="BS112" s="97"/>
      <c r="BT112" s="97"/>
      <c r="BU112" s="97"/>
      <c r="BV112" s="97"/>
      <c r="BW112" s="97"/>
      <c r="BX112" s="97"/>
      <c r="BY112" s="97"/>
      <c r="BZ112" s="97"/>
      <c r="CA112" s="97"/>
      <c r="CB112" s="97"/>
      <c r="CC112" s="97"/>
      <c r="CD112" s="97"/>
      <c r="CE112" s="97"/>
      <c r="CF112" s="97"/>
      <c r="CG112" s="97"/>
      <c r="CH112" s="97"/>
      <c r="CI112" s="97"/>
      <c r="CJ112" s="97"/>
      <c r="CK112" s="97"/>
      <c r="CL112" s="97"/>
      <c r="CM112" s="97"/>
      <c r="CN112" s="97"/>
      <c r="CO112" s="97"/>
      <c r="CP112" s="97"/>
      <c r="CQ112" s="97"/>
      <c r="CR112" s="97"/>
      <c r="CS112" s="97"/>
    </row>
    <row r="113" spans="11:97">
      <c r="K113" s="109"/>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7"/>
      <c r="BR113" s="97"/>
      <c r="BS113" s="97"/>
      <c r="BT113" s="97"/>
      <c r="BU113" s="97"/>
      <c r="BV113" s="97"/>
      <c r="BW113" s="97"/>
      <c r="BX113" s="97"/>
      <c r="BY113" s="97"/>
      <c r="BZ113" s="97"/>
      <c r="CA113" s="97"/>
      <c r="CB113" s="97"/>
      <c r="CC113" s="97"/>
      <c r="CD113" s="97"/>
      <c r="CE113" s="97"/>
      <c r="CF113" s="97"/>
      <c r="CG113" s="97"/>
      <c r="CH113" s="97"/>
      <c r="CI113" s="97"/>
      <c r="CJ113" s="97"/>
      <c r="CK113" s="97"/>
      <c r="CL113" s="97"/>
      <c r="CM113" s="97"/>
      <c r="CN113" s="97"/>
      <c r="CO113" s="97"/>
      <c r="CP113" s="97"/>
      <c r="CQ113" s="97"/>
      <c r="CR113" s="97"/>
      <c r="CS113" s="97"/>
    </row>
    <row r="114" spans="11:97">
      <c r="K114" s="109"/>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7"/>
      <c r="BR114" s="97"/>
      <c r="BS114" s="97"/>
      <c r="BT114" s="97"/>
      <c r="BU114" s="97"/>
      <c r="BV114" s="97"/>
      <c r="BW114" s="97"/>
      <c r="BX114" s="97"/>
      <c r="BY114" s="97"/>
      <c r="BZ114" s="97"/>
      <c r="CA114" s="97"/>
      <c r="CB114" s="97"/>
      <c r="CC114" s="97"/>
      <c r="CD114" s="97"/>
      <c r="CE114" s="97"/>
      <c r="CF114" s="97"/>
      <c r="CG114" s="97"/>
      <c r="CH114" s="97"/>
      <c r="CI114" s="97"/>
      <c r="CJ114" s="97"/>
      <c r="CK114" s="97"/>
      <c r="CL114" s="97"/>
      <c r="CM114" s="97"/>
      <c r="CN114" s="97"/>
      <c r="CO114" s="97"/>
      <c r="CP114" s="97"/>
      <c r="CQ114" s="97"/>
      <c r="CR114" s="97"/>
      <c r="CS114" s="97"/>
    </row>
    <row r="115" spans="11:97">
      <c r="K115" s="109"/>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c r="BL115" s="97"/>
      <c r="BM115" s="97"/>
      <c r="BN115" s="97"/>
      <c r="BO115" s="97"/>
      <c r="BP115" s="97"/>
      <c r="BQ115" s="97"/>
      <c r="BR115" s="97"/>
      <c r="BS115" s="97"/>
      <c r="BT115" s="97"/>
      <c r="BU115" s="97"/>
      <c r="BV115" s="97"/>
      <c r="BW115" s="97"/>
      <c r="BX115" s="97"/>
      <c r="BY115" s="97"/>
      <c r="BZ115" s="97"/>
      <c r="CA115" s="97"/>
      <c r="CB115" s="97"/>
      <c r="CC115" s="97"/>
      <c r="CD115" s="97"/>
      <c r="CE115" s="97"/>
      <c r="CF115" s="97"/>
      <c r="CG115" s="97"/>
      <c r="CH115" s="97"/>
      <c r="CI115" s="97"/>
      <c r="CJ115" s="97"/>
      <c r="CK115" s="97"/>
      <c r="CL115" s="97"/>
      <c r="CM115" s="97"/>
      <c r="CN115" s="97"/>
      <c r="CO115" s="97"/>
      <c r="CP115" s="97"/>
      <c r="CQ115" s="97"/>
      <c r="CR115" s="97"/>
      <c r="CS115" s="97"/>
    </row>
    <row r="116" spans="11:97">
      <c r="K116" s="109"/>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row>
    <row r="117" spans="11:97">
      <c r="K117" s="109"/>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7"/>
      <c r="BU117" s="97"/>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row>
    <row r="118" spans="11:97">
      <c r="K118" s="109"/>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7"/>
      <c r="BU118" s="97"/>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row>
    <row r="119" spans="11:97">
      <c r="K119" s="109"/>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7"/>
      <c r="BU119" s="97"/>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row>
    <row r="120" spans="11:97">
      <c r="K120" s="109"/>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7"/>
      <c r="BU120" s="97"/>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row>
    <row r="121" spans="11:97">
      <c r="K121" s="109"/>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7"/>
      <c r="BU121" s="97"/>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row>
    <row r="122" spans="11:97">
      <c r="K122" s="109"/>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7"/>
      <c r="BU122" s="97"/>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row>
    <row r="123" spans="11:97">
      <c r="K123" s="109"/>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97"/>
      <c r="CM123" s="97"/>
      <c r="CN123" s="97"/>
      <c r="CO123" s="97"/>
      <c r="CP123" s="97"/>
      <c r="CQ123" s="97"/>
      <c r="CR123" s="97"/>
      <c r="CS123" s="97"/>
    </row>
    <row r="124" spans="11:97">
      <c r="K124" s="109"/>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row>
    <row r="125" spans="11:97">
      <c r="K125" s="109"/>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7"/>
      <c r="BU125" s="97"/>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row>
    <row r="126" spans="11:97">
      <c r="K126" s="109"/>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7"/>
      <c r="BU126" s="97"/>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row>
    <row r="127" spans="11:97">
      <c r="K127" s="109"/>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7"/>
      <c r="BU127" s="97"/>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row>
    <row r="128" spans="11:97">
      <c r="K128" s="109"/>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7"/>
      <c r="BU128" s="97"/>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row>
    <row r="129" spans="11:97">
      <c r="K129" s="109"/>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7"/>
      <c r="BU129" s="97"/>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row>
    <row r="130" spans="11:97">
      <c r="K130" s="109"/>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7"/>
      <c r="BU130" s="97"/>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row>
    <row r="131" spans="11:97">
      <c r="K131" s="109"/>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c r="BL131" s="97"/>
      <c r="BM131" s="97"/>
      <c r="BN131" s="97"/>
      <c r="BO131" s="97"/>
      <c r="BP131" s="97"/>
      <c r="BQ131" s="97"/>
      <c r="BR131" s="97"/>
      <c r="BS131" s="97"/>
      <c r="BT131" s="97"/>
      <c r="BU131" s="97"/>
      <c r="BV131" s="97"/>
      <c r="BW131" s="97"/>
      <c r="BX131" s="97"/>
      <c r="BY131" s="97"/>
      <c r="BZ131" s="97"/>
      <c r="CA131" s="97"/>
      <c r="CB131" s="97"/>
      <c r="CC131" s="97"/>
      <c r="CD131" s="97"/>
      <c r="CE131" s="97"/>
      <c r="CF131" s="97"/>
      <c r="CG131" s="97"/>
      <c r="CH131" s="97"/>
      <c r="CI131" s="97"/>
      <c r="CJ131" s="97"/>
      <c r="CK131" s="97"/>
      <c r="CL131" s="97"/>
      <c r="CM131" s="97"/>
      <c r="CN131" s="97"/>
      <c r="CO131" s="97"/>
      <c r="CP131" s="97"/>
      <c r="CQ131" s="97"/>
      <c r="CR131" s="97"/>
      <c r="CS131" s="97"/>
    </row>
    <row r="132" spans="11:97">
      <c r="K132" s="109"/>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row>
    <row r="133" spans="11:97">
      <c r="K133" s="109"/>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row>
    <row r="134" spans="11:97">
      <c r="K134" s="109"/>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7"/>
      <c r="BU134" s="97"/>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row>
    <row r="135" spans="11:97">
      <c r="K135" s="109"/>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7"/>
      <c r="BU135" s="97"/>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row>
    <row r="136" spans="11:97">
      <c r="K136" s="109"/>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7"/>
      <c r="BU136" s="97"/>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row>
    <row r="137" spans="11:97">
      <c r="K137" s="109"/>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7"/>
      <c r="BU137" s="97"/>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row>
    <row r="138" spans="11:97">
      <c r="K138" s="109"/>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7"/>
      <c r="BU138" s="97"/>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row>
    <row r="139" spans="11:97">
      <c r="K139" s="109"/>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97"/>
      <c r="BP139" s="97"/>
      <c r="BQ139" s="97"/>
      <c r="BR139" s="97"/>
      <c r="BS139" s="97"/>
      <c r="BT139" s="97"/>
      <c r="BU139" s="97"/>
      <c r="BV139" s="97"/>
      <c r="BW139" s="97"/>
      <c r="BX139" s="97"/>
      <c r="BY139" s="97"/>
      <c r="BZ139" s="97"/>
      <c r="CA139" s="97"/>
      <c r="CB139" s="97"/>
      <c r="CC139" s="97"/>
      <c r="CD139" s="97"/>
      <c r="CE139" s="97"/>
      <c r="CF139" s="97"/>
      <c r="CG139" s="97"/>
      <c r="CH139" s="97"/>
      <c r="CI139" s="97"/>
      <c r="CJ139" s="97"/>
      <c r="CK139" s="97"/>
      <c r="CL139" s="97"/>
      <c r="CM139" s="97"/>
      <c r="CN139" s="97"/>
      <c r="CO139" s="97"/>
      <c r="CP139" s="97"/>
      <c r="CQ139" s="97"/>
      <c r="CR139" s="97"/>
      <c r="CS139" s="97"/>
    </row>
    <row r="140" spans="11:97">
      <c r="K140" s="109"/>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7"/>
      <c r="BU140" s="97"/>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row>
    <row r="141" spans="11:97">
      <c r="K141" s="109"/>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7"/>
      <c r="BU141" s="97"/>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row>
    <row r="142" spans="11:97">
      <c r="K142" s="109"/>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7"/>
      <c r="BU142" s="97"/>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row>
    <row r="143" spans="11:97">
      <c r="K143" s="109"/>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7"/>
      <c r="BU143" s="97"/>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row>
    <row r="144" spans="11:97">
      <c r="K144" s="109"/>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7"/>
      <c r="BU144" s="97"/>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row>
    <row r="145" spans="11:97">
      <c r="K145" s="109"/>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7"/>
      <c r="BU145" s="97"/>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row>
    <row r="146" spans="11:97">
      <c r="K146" s="109"/>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7"/>
      <c r="BU146" s="97"/>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row>
    <row r="147" spans="11:97">
      <c r="K147" s="109"/>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c r="BI147" s="97"/>
      <c r="BJ147" s="97"/>
      <c r="BK147" s="97"/>
      <c r="BL147" s="97"/>
      <c r="BM147" s="97"/>
      <c r="BN147" s="97"/>
      <c r="BO147" s="97"/>
      <c r="BP147" s="97"/>
      <c r="BQ147" s="97"/>
      <c r="BR147" s="97"/>
      <c r="BS147" s="97"/>
      <c r="BT147" s="97"/>
      <c r="BU147" s="97"/>
      <c r="BV147" s="97"/>
      <c r="BW147" s="97"/>
      <c r="BX147" s="97"/>
      <c r="BY147" s="97"/>
      <c r="BZ147" s="97"/>
      <c r="CA147" s="97"/>
      <c r="CB147" s="97"/>
      <c r="CC147" s="97"/>
      <c r="CD147" s="97"/>
      <c r="CE147" s="97"/>
      <c r="CF147" s="97"/>
      <c r="CG147" s="97"/>
      <c r="CH147" s="97"/>
      <c r="CI147" s="97"/>
      <c r="CJ147" s="97"/>
      <c r="CK147" s="97"/>
      <c r="CL147" s="97"/>
      <c r="CM147" s="97"/>
      <c r="CN147" s="97"/>
      <c r="CO147" s="97"/>
      <c r="CP147" s="97"/>
      <c r="CQ147" s="97"/>
      <c r="CR147" s="97"/>
      <c r="CS147" s="97"/>
    </row>
    <row r="148" spans="11:97">
      <c r="K148" s="109"/>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7"/>
      <c r="BU148" s="97"/>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row>
    <row r="149" spans="11:97">
      <c r="K149" s="109"/>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7"/>
      <c r="BU149" s="97"/>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row>
    <row r="150" spans="11:97">
      <c r="K150" s="109"/>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7"/>
      <c r="BU150" s="97"/>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row>
    <row r="151" spans="11:97">
      <c r="K151" s="109"/>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7"/>
      <c r="BU151" s="97"/>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row>
    <row r="152" spans="11:97">
      <c r="K152" s="109"/>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7"/>
      <c r="BU152" s="97"/>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row>
    <row r="153" spans="11:97">
      <c r="K153" s="109"/>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7"/>
      <c r="BU153" s="97"/>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row>
    <row r="154" spans="11:97">
      <c r="K154" s="109"/>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row>
    <row r="155" spans="11:97">
      <c r="K155" s="109"/>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row>
    <row r="156" spans="11:97">
      <c r="K156" s="109"/>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97"/>
      <c r="BP156" s="97"/>
      <c r="BQ156" s="97"/>
      <c r="BR156" s="97"/>
      <c r="BS156" s="97"/>
      <c r="BT156" s="97"/>
      <c r="BU156" s="97"/>
      <c r="BV156" s="97"/>
      <c r="BW156" s="97"/>
      <c r="BX156" s="97"/>
      <c r="BY156" s="97"/>
      <c r="BZ156" s="97"/>
      <c r="CA156" s="97"/>
      <c r="CB156" s="97"/>
      <c r="CC156" s="97"/>
      <c r="CD156" s="97"/>
      <c r="CE156" s="97"/>
      <c r="CF156" s="97"/>
      <c r="CG156" s="97"/>
      <c r="CH156" s="97"/>
      <c r="CI156" s="97"/>
      <c r="CJ156" s="97"/>
      <c r="CK156" s="97"/>
      <c r="CL156" s="97"/>
      <c r="CM156" s="97"/>
      <c r="CN156" s="97"/>
      <c r="CO156" s="97"/>
      <c r="CP156" s="97"/>
      <c r="CQ156" s="97"/>
      <c r="CR156" s="97"/>
      <c r="CS156" s="97"/>
    </row>
    <row r="157" spans="11:97">
      <c r="K157" s="109"/>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c r="BI157" s="97"/>
      <c r="BJ157" s="97"/>
      <c r="BK157" s="97"/>
      <c r="BL157" s="97"/>
      <c r="BM157" s="97"/>
      <c r="BN157" s="97"/>
      <c r="BO157" s="97"/>
      <c r="BP157" s="97"/>
      <c r="BQ157" s="97"/>
      <c r="BR157" s="97"/>
      <c r="BS157" s="97"/>
      <c r="BT157" s="97"/>
      <c r="BU157" s="97"/>
      <c r="BV157" s="97"/>
      <c r="BW157" s="97"/>
      <c r="BX157" s="97"/>
      <c r="BY157" s="97"/>
      <c r="BZ157" s="97"/>
      <c r="CA157" s="97"/>
      <c r="CB157" s="97"/>
      <c r="CC157" s="97"/>
      <c r="CD157" s="97"/>
      <c r="CE157" s="97"/>
      <c r="CF157" s="97"/>
      <c r="CG157" s="97"/>
      <c r="CH157" s="97"/>
      <c r="CI157" s="97"/>
      <c r="CJ157" s="97"/>
      <c r="CK157" s="97"/>
      <c r="CL157" s="97"/>
      <c r="CM157" s="97"/>
      <c r="CN157" s="97"/>
      <c r="CO157" s="97"/>
      <c r="CP157" s="97"/>
      <c r="CQ157" s="97"/>
      <c r="CR157" s="97"/>
      <c r="CS157" s="97"/>
    </row>
    <row r="158" spans="11:97">
      <c r="K158" s="109"/>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c r="BI158" s="97"/>
      <c r="BJ158" s="97"/>
      <c r="BK158" s="97"/>
      <c r="BL158" s="97"/>
      <c r="BM158" s="97"/>
      <c r="BN158" s="97"/>
      <c r="BO158" s="97"/>
      <c r="BP158" s="97"/>
      <c r="BQ158" s="97"/>
      <c r="BR158" s="97"/>
      <c r="BS158" s="97"/>
      <c r="BT158" s="97"/>
      <c r="BU158" s="97"/>
      <c r="BV158" s="97"/>
      <c r="BW158" s="97"/>
      <c r="BX158" s="97"/>
      <c r="BY158" s="97"/>
      <c r="BZ158" s="97"/>
      <c r="CA158" s="97"/>
      <c r="CB158" s="97"/>
      <c r="CC158" s="97"/>
      <c r="CD158" s="97"/>
      <c r="CE158" s="97"/>
      <c r="CF158" s="97"/>
      <c r="CG158" s="97"/>
      <c r="CH158" s="97"/>
      <c r="CI158" s="97"/>
      <c r="CJ158" s="97"/>
      <c r="CK158" s="97"/>
      <c r="CL158" s="97"/>
      <c r="CM158" s="97"/>
      <c r="CN158" s="97"/>
      <c r="CO158" s="97"/>
      <c r="CP158" s="97"/>
      <c r="CQ158" s="97"/>
      <c r="CR158" s="97"/>
      <c r="CS158" s="97"/>
    </row>
    <row r="159" spans="11:97">
      <c r="K159" s="109"/>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97"/>
      <c r="BN159" s="97"/>
      <c r="BO159" s="97"/>
      <c r="BP159" s="97"/>
      <c r="BQ159" s="97"/>
      <c r="BR159" s="97"/>
      <c r="BS159" s="97"/>
      <c r="BT159" s="97"/>
      <c r="BU159" s="97"/>
      <c r="BV159" s="97"/>
      <c r="BW159" s="97"/>
      <c r="BX159" s="97"/>
      <c r="BY159" s="97"/>
      <c r="BZ159" s="97"/>
      <c r="CA159" s="97"/>
      <c r="CB159" s="97"/>
      <c r="CC159" s="97"/>
      <c r="CD159" s="97"/>
      <c r="CE159" s="97"/>
      <c r="CF159" s="97"/>
      <c r="CG159" s="97"/>
      <c r="CH159" s="97"/>
      <c r="CI159" s="97"/>
      <c r="CJ159" s="97"/>
      <c r="CK159" s="97"/>
      <c r="CL159" s="97"/>
      <c r="CM159" s="97"/>
      <c r="CN159" s="97"/>
      <c r="CO159" s="97"/>
      <c r="CP159" s="97"/>
      <c r="CQ159" s="97"/>
      <c r="CR159" s="97"/>
      <c r="CS159" s="97"/>
    </row>
    <row r="160" spans="11:97">
      <c r="K160" s="109"/>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7"/>
      <c r="BR160" s="97"/>
      <c r="BS160" s="97"/>
      <c r="BT160" s="97"/>
      <c r="BU160" s="97"/>
      <c r="BV160" s="97"/>
      <c r="BW160" s="97"/>
      <c r="BX160" s="97"/>
      <c r="BY160" s="97"/>
      <c r="BZ160" s="97"/>
      <c r="CA160" s="97"/>
      <c r="CB160" s="97"/>
      <c r="CC160" s="97"/>
      <c r="CD160" s="97"/>
      <c r="CE160" s="97"/>
      <c r="CF160" s="97"/>
      <c r="CG160" s="97"/>
      <c r="CH160" s="97"/>
      <c r="CI160" s="97"/>
      <c r="CJ160" s="97"/>
      <c r="CK160" s="97"/>
      <c r="CL160" s="97"/>
      <c r="CM160" s="97"/>
      <c r="CN160" s="97"/>
      <c r="CO160" s="97"/>
      <c r="CP160" s="97"/>
      <c r="CQ160" s="97"/>
      <c r="CR160" s="97"/>
      <c r="CS160" s="97"/>
    </row>
    <row r="161" spans="11:97">
      <c r="K161" s="109"/>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7"/>
      <c r="BR161" s="97"/>
      <c r="BS161" s="97"/>
      <c r="BT161" s="97"/>
      <c r="BU161" s="97"/>
      <c r="BV161" s="97"/>
      <c r="BW161" s="97"/>
      <c r="BX161" s="97"/>
      <c r="BY161" s="97"/>
      <c r="BZ161" s="97"/>
      <c r="CA161" s="97"/>
      <c r="CB161" s="97"/>
      <c r="CC161" s="97"/>
      <c r="CD161" s="97"/>
      <c r="CE161" s="97"/>
      <c r="CF161" s="97"/>
      <c r="CG161" s="97"/>
      <c r="CH161" s="97"/>
      <c r="CI161" s="97"/>
      <c r="CJ161" s="97"/>
      <c r="CK161" s="97"/>
      <c r="CL161" s="97"/>
      <c r="CM161" s="97"/>
      <c r="CN161" s="97"/>
      <c r="CO161" s="97"/>
      <c r="CP161" s="97"/>
      <c r="CQ161" s="97"/>
      <c r="CR161" s="97"/>
      <c r="CS161" s="97"/>
    </row>
    <row r="162" spans="11:97">
      <c r="K162" s="109"/>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7"/>
      <c r="BR162" s="97"/>
      <c r="BS162" s="97"/>
      <c r="BT162" s="97"/>
      <c r="BU162" s="97"/>
      <c r="BV162" s="97"/>
      <c r="BW162" s="97"/>
      <c r="BX162" s="97"/>
      <c r="BY162" s="97"/>
      <c r="BZ162" s="97"/>
      <c r="CA162" s="97"/>
      <c r="CB162" s="97"/>
      <c r="CC162" s="97"/>
      <c r="CD162" s="97"/>
      <c r="CE162" s="97"/>
      <c r="CF162" s="97"/>
      <c r="CG162" s="97"/>
      <c r="CH162" s="97"/>
      <c r="CI162" s="97"/>
      <c r="CJ162" s="97"/>
      <c r="CK162" s="97"/>
      <c r="CL162" s="97"/>
      <c r="CM162" s="97"/>
      <c r="CN162" s="97"/>
      <c r="CO162" s="97"/>
      <c r="CP162" s="97"/>
      <c r="CQ162" s="97"/>
      <c r="CR162" s="97"/>
      <c r="CS162" s="97"/>
    </row>
    <row r="163" spans="11:97">
      <c r="K163" s="109"/>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c r="BI163" s="97"/>
      <c r="BJ163" s="97"/>
      <c r="BK163" s="97"/>
      <c r="BL163" s="97"/>
      <c r="BM163" s="97"/>
      <c r="BN163" s="97"/>
      <c r="BO163" s="97"/>
      <c r="BP163" s="97"/>
      <c r="BQ163" s="97"/>
      <c r="BR163" s="97"/>
      <c r="BS163" s="97"/>
      <c r="BT163" s="97"/>
      <c r="BU163" s="97"/>
      <c r="BV163" s="97"/>
      <c r="BW163" s="97"/>
      <c r="BX163" s="97"/>
      <c r="BY163" s="97"/>
      <c r="BZ163" s="97"/>
      <c r="CA163" s="97"/>
      <c r="CB163" s="97"/>
      <c r="CC163" s="97"/>
      <c r="CD163" s="97"/>
      <c r="CE163" s="97"/>
      <c r="CF163" s="97"/>
      <c r="CG163" s="97"/>
      <c r="CH163" s="97"/>
      <c r="CI163" s="97"/>
      <c r="CJ163" s="97"/>
      <c r="CK163" s="97"/>
      <c r="CL163" s="97"/>
      <c r="CM163" s="97"/>
      <c r="CN163" s="97"/>
      <c r="CO163" s="97"/>
      <c r="CP163" s="97"/>
      <c r="CQ163" s="97"/>
      <c r="CR163" s="97"/>
      <c r="CS163" s="97"/>
    </row>
    <row r="164" spans="11:97">
      <c r="K164" s="109"/>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c r="BI164" s="97"/>
      <c r="BJ164" s="97"/>
      <c r="BK164" s="97"/>
      <c r="BL164" s="97"/>
      <c r="BM164" s="97"/>
      <c r="BN164" s="97"/>
      <c r="BO164" s="97"/>
      <c r="BP164" s="97"/>
      <c r="BQ164" s="97"/>
      <c r="BR164" s="97"/>
      <c r="BS164" s="97"/>
      <c r="BT164" s="97"/>
      <c r="BU164" s="97"/>
      <c r="BV164" s="97"/>
      <c r="BW164" s="97"/>
      <c r="BX164" s="97"/>
      <c r="BY164" s="97"/>
      <c r="BZ164" s="97"/>
      <c r="CA164" s="97"/>
      <c r="CB164" s="97"/>
      <c r="CC164" s="97"/>
      <c r="CD164" s="97"/>
      <c r="CE164" s="97"/>
      <c r="CF164" s="97"/>
      <c r="CG164" s="97"/>
      <c r="CH164" s="97"/>
      <c r="CI164" s="97"/>
      <c r="CJ164" s="97"/>
      <c r="CK164" s="97"/>
      <c r="CL164" s="97"/>
      <c r="CM164" s="97"/>
      <c r="CN164" s="97"/>
      <c r="CO164" s="97"/>
      <c r="CP164" s="97"/>
      <c r="CQ164" s="97"/>
      <c r="CR164" s="97"/>
      <c r="CS164" s="97"/>
    </row>
    <row r="165" spans="11:97">
      <c r="K165" s="109"/>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c r="BI165" s="97"/>
      <c r="BJ165" s="97"/>
      <c r="BK165" s="97"/>
      <c r="BL165" s="97"/>
      <c r="BM165" s="97"/>
      <c r="BN165" s="97"/>
      <c r="BO165" s="97"/>
      <c r="BP165" s="97"/>
      <c r="BQ165" s="97"/>
      <c r="BR165" s="97"/>
      <c r="BS165" s="97"/>
      <c r="BT165" s="97"/>
      <c r="BU165" s="97"/>
      <c r="BV165" s="97"/>
      <c r="BW165" s="97"/>
      <c r="BX165" s="97"/>
      <c r="BY165" s="97"/>
      <c r="BZ165" s="97"/>
      <c r="CA165" s="97"/>
      <c r="CB165" s="97"/>
      <c r="CC165" s="97"/>
      <c r="CD165" s="97"/>
      <c r="CE165" s="97"/>
      <c r="CF165" s="97"/>
      <c r="CG165" s="97"/>
      <c r="CH165" s="97"/>
      <c r="CI165" s="97"/>
      <c r="CJ165" s="97"/>
      <c r="CK165" s="97"/>
      <c r="CL165" s="97"/>
      <c r="CM165" s="97"/>
      <c r="CN165" s="97"/>
      <c r="CO165" s="97"/>
      <c r="CP165" s="97"/>
      <c r="CQ165" s="97"/>
      <c r="CR165" s="97"/>
      <c r="CS165" s="97"/>
    </row>
    <row r="166" spans="11:97">
      <c r="K166" s="109"/>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c r="BI166" s="97"/>
      <c r="BJ166" s="97"/>
      <c r="BK166" s="97"/>
      <c r="BL166" s="97"/>
      <c r="BM166" s="97"/>
      <c r="BN166" s="97"/>
      <c r="BO166" s="97"/>
      <c r="BP166" s="97"/>
      <c r="BQ166" s="97"/>
      <c r="BR166" s="97"/>
      <c r="BS166" s="97"/>
      <c r="BT166" s="97"/>
      <c r="BU166" s="97"/>
      <c r="BV166" s="97"/>
      <c r="BW166" s="97"/>
      <c r="BX166" s="97"/>
      <c r="BY166" s="97"/>
      <c r="BZ166" s="97"/>
      <c r="CA166" s="97"/>
      <c r="CB166" s="97"/>
      <c r="CC166" s="97"/>
      <c r="CD166" s="97"/>
      <c r="CE166" s="97"/>
      <c r="CF166" s="97"/>
      <c r="CG166" s="97"/>
      <c r="CH166" s="97"/>
      <c r="CI166" s="97"/>
      <c r="CJ166" s="97"/>
      <c r="CK166" s="97"/>
      <c r="CL166" s="97"/>
      <c r="CM166" s="97"/>
      <c r="CN166" s="97"/>
      <c r="CO166" s="97"/>
      <c r="CP166" s="97"/>
      <c r="CQ166" s="97"/>
      <c r="CR166" s="97"/>
      <c r="CS166" s="97"/>
    </row>
    <row r="167" spans="11:97">
      <c r="K167" s="109"/>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7"/>
      <c r="BR167" s="97"/>
      <c r="BS167" s="97"/>
      <c r="BT167" s="97"/>
      <c r="BU167" s="97"/>
      <c r="BV167" s="97"/>
      <c r="BW167" s="97"/>
      <c r="BX167" s="97"/>
      <c r="BY167" s="97"/>
      <c r="BZ167" s="97"/>
      <c r="CA167" s="97"/>
      <c r="CB167" s="97"/>
      <c r="CC167" s="97"/>
      <c r="CD167" s="97"/>
      <c r="CE167" s="97"/>
      <c r="CF167" s="97"/>
      <c r="CG167" s="97"/>
      <c r="CH167" s="97"/>
      <c r="CI167" s="97"/>
      <c r="CJ167" s="97"/>
      <c r="CK167" s="97"/>
      <c r="CL167" s="97"/>
      <c r="CM167" s="97"/>
      <c r="CN167" s="97"/>
      <c r="CO167" s="97"/>
      <c r="CP167" s="97"/>
      <c r="CQ167" s="97"/>
      <c r="CR167" s="97"/>
      <c r="CS167" s="97"/>
    </row>
    <row r="168" spans="11:97">
      <c r="K168" s="109"/>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7"/>
      <c r="BR168" s="97"/>
      <c r="BS168" s="97"/>
      <c r="BT168" s="97"/>
      <c r="BU168" s="97"/>
      <c r="BV168" s="97"/>
      <c r="BW168" s="97"/>
      <c r="BX168" s="97"/>
      <c r="BY168" s="97"/>
      <c r="BZ168" s="97"/>
      <c r="CA168" s="97"/>
      <c r="CB168" s="97"/>
      <c r="CC168" s="97"/>
      <c r="CD168" s="97"/>
      <c r="CE168" s="97"/>
      <c r="CF168" s="97"/>
      <c r="CG168" s="97"/>
      <c r="CH168" s="97"/>
      <c r="CI168" s="97"/>
      <c r="CJ168" s="97"/>
      <c r="CK168" s="97"/>
      <c r="CL168" s="97"/>
      <c r="CM168" s="97"/>
      <c r="CN168" s="97"/>
      <c r="CO168" s="97"/>
      <c r="CP168" s="97"/>
      <c r="CQ168" s="97"/>
      <c r="CR168" s="97"/>
      <c r="CS168" s="97"/>
    </row>
    <row r="169" spans="11:97">
      <c r="K169" s="109"/>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c r="BM169" s="97"/>
      <c r="BN169" s="97"/>
      <c r="BO169" s="97"/>
      <c r="BP169" s="97"/>
      <c r="BQ169" s="97"/>
      <c r="BR169" s="97"/>
      <c r="BS169" s="97"/>
      <c r="BT169" s="97"/>
      <c r="BU169" s="97"/>
      <c r="BV169" s="97"/>
      <c r="BW169" s="97"/>
      <c r="BX169" s="97"/>
      <c r="BY169" s="97"/>
      <c r="BZ169" s="97"/>
      <c r="CA169" s="97"/>
      <c r="CB169" s="97"/>
      <c r="CC169" s="97"/>
      <c r="CD169" s="97"/>
      <c r="CE169" s="97"/>
      <c r="CF169" s="97"/>
      <c r="CG169" s="97"/>
      <c r="CH169" s="97"/>
      <c r="CI169" s="97"/>
      <c r="CJ169" s="97"/>
      <c r="CK169" s="97"/>
      <c r="CL169" s="97"/>
      <c r="CM169" s="97"/>
      <c r="CN169" s="97"/>
      <c r="CO169" s="97"/>
      <c r="CP169" s="97"/>
      <c r="CQ169" s="97"/>
      <c r="CR169" s="97"/>
      <c r="CS169" s="97"/>
    </row>
    <row r="170" spans="11:97">
      <c r="K170" s="109"/>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c r="BI170" s="97"/>
      <c r="BJ170" s="97"/>
      <c r="BK170" s="97"/>
      <c r="BL170" s="97"/>
      <c r="BM170" s="97"/>
      <c r="BN170" s="97"/>
      <c r="BO170" s="97"/>
      <c r="BP170" s="97"/>
      <c r="BQ170" s="97"/>
      <c r="BR170" s="97"/>
      <c r="BS170" s="97"/>
      <c r="BT170" s="97"/>
      <c r="BU170" s="97"/>
      <c r="BV170" s="97"/>
      <c r="BW170" s="97"/>
      <c r="BX170" s="97"/>
      <c r="BY170" s="97"/>
      <c r="BZ170" s="97"/>
      <c r="CA170" s="97"/>
      <c r="CB170" s="97"/>
      <c r="CC170" s="97"/>
      <c r="CD170" s="97"/>
      <c r="CE170" s="97"/>
      <c r="CF170" s="97"/>
      <c r="CG170" s="97"/>
      <c r="CH170" s="97"/>
      <c r="CI170" s="97"/>
      <c r="CJ170" s="97"/>
      <c r="CK170" s="97"/>
      <c r="CL170" s="97"/>
      <c r="CM170" s="97"/>
      <c r="CN170" s="97"/>
      <c r="CO170" s="97"/>
      <c r="CP170" s="97"/>
      <c r="CQ170" s="97"/>
      <c r="CR170" s="97"/>
      <c r="CS170" s="97"/>
    </row>
    <row r="171" spans="11:97">
      <c r="K171" s="109"/>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c r="BI171" s="97"/>
      <c r="BJ171" s="97"/>
      <c r="BK171" s="97"/>
      <c r="BL171" s="97"/>
      <c r="BM171" s="97"/>
      <c r="BN171" s="97"/>
      <c r="BO171" s="97"/>
      <c r="BP171" s="97"/>
      <c r="BQ171" s="97"/>
      <c r="BR171" s="97"/>
      <c r="BS171" s="97"/>
      <c r="BT171" s="97"/>
      <c r="BU171" s="97"/>
      <c r="BV171" s="97"/>
      <c r="BW171" s="97"/>
      <c r="BX171" s="97"/>
      <c r="BY171" s="97"/>
      <c r="BZ171" s="97"/>
      <c r="CA171" s="97"/>
      <c r="CB171" s="97"/>
      <c r="CC171" s="97"/>
      <c r="CD171" s="97"/>
      <c r="CE171" s="97"/>
      <c r="CF171" s="97"/>
      <c r="CG171" s="97"/>
      <c r="CH171" s="97"/>
      <c r="CI171" s="97"/>
      <c r="CJ171" s="97"/>
      <c r="CK171" s="97"/>
      <c r="CL171" s="97"/>
      <c r="CM171" s="97"/>
      <c r="CN171" s="97"/>
      <c r="CO171" s="97"/>
      <c r="CP171" s="97"/>
      <c r="CQ171" s="97"/>
      <c r="CR171" s="97"/>
      <c r="CS171" s="97"/>
    </row>
    <row r="172" spans="11:97">
      <c r="K172" s="109"/>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c r="BI172" s="97"/>
      <c r="BJ172" s="97"/>
      <c r="BK172" s="97"/>
      <c r="BL172" s="97"/>
      <c r="BM172" s="97"/>
      <c r="BN172" s="97"/>
      <c r="BO172" s="97"/>
      <c r="BP172" s="97"/>
      <c r="BQ172" s="97"/>
      <c r="BR172" s="97"/>
      <c r="BS172" s="97"/>
      <c r="BT172" s="97"/>
      <c r="BU172" s="97"/>
      <c r="BV172" s="97"/>
      <c r="BW172" s="97"/>
      <c r="BX172" s="97"/>
      <c r="BY172" s="97"/>
      <c r="BZ172" s="97"/>
      <c r="CA172" s="97"/>
      <c r="CB172" s="97"/>
      <c r="CC172" s="97"/>
      <c r="CD172" s="97"/>
      <c r="CE172" s="97"/>
      <c r="CF172" s="97"/>
      <c r="CG172" s="97"/>
      <c r="CH172" s="97"/>
      <c r="CI172" s="97"/>
      <c r="CJ172" s="97"/>
      <c r="CK172" s="97"/>
      <c r="CL172" s="97"/>
      <c r="CM172" s="97"/>
      <c r="CN172" s="97"/>
      <c r="CO172" s="97"/>
      <c r="CP172" s="97"/>
      <c r="CQ172" s="97"/>
      <c r="CR172" s="97"/>
      <c r="CS172" s="97"/>
    </row>
    <row r="173" spans="11:97">
      <c r="K173" s="109"/>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97"/>
      <c r="BP173" s="97"/>
      <c r="BQ173" s="97"/>
      <c r="BR173" s="97"/>
      <c r="BS173" s="97"/>
      <c r="BT173" s="97"/>
      <c r="BU173" s="97"/>
      <c r="BV173" s="97"/>
      <c r="BW173" s="97"/>
      <c r="BX173" s="97"/>
      <c r="BY173" s="97"/>
      <c r="BZ173" s="97"/>
      <c r="CA173" s="97"/>
      <c r="CB173" s="97"/>
      <c r="CC173" s="97"/>
      <c r="CD173" s="97"/>
      <c r="CE173" s="97"/>
      <c r="CF173" s="97"/>
      <c r="CG173" s="97"/>
      <c r="CH173" s="97"/>
      <c r="CI173" s="97"/>
      <c r="CJ173" s="97"/>
      <c r="CK173" s="97"/>
      <c r="CL173" s="97"/>
      <c r="CM173" s="97"/>
      <c r="CN173" s="97"/>
      <c r="CO173" s="97"/>
      <c r="CP173" s="97"/>
      <c r="CQ173" s="97"/>
      <c r="CR173" s="97"/>
      <c r="CS173" s="97"/>
    </row>
    <row r="174" spans="11:97">
      <c r="K174" s="109"/>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c r="BI174" s="97"/>
      <c r="BJ174" s="97"/>
      <c r="BK174" s="97"/>
      <c r="BL174" s="97"/>
      <c r="BM174" s="97"/>
      <c r="BN174" s="97"/>
      <c r="BO174" s="97"/>
      <c r="BP174" s="97"/>
      <c r="BQ174" s="97"/>
      <c r="BR174" s="97"/>
      <c r="BS174" s="97"/>
      <c r="BT174" s="97"/>
      <c r="BU174" s="97"/>
      <c r="BV174" s="97"/>
      <c r="BW174" s="97"/>
      <c r="BX174" s="97"/>
      <c r="BY174" s="97"/>
      <c r="BZ174" s="97"/>
      <c r="CA174" s="97"/>
      <c r="CB174" s="97"/>
      <c r="CC174" s="97"/>
      <c r="CD174" s="97"/>
      <c r="CE174" s="97"/>
      <c r="CF174" s="97"/>
      <c r="CG174" s="97"/>
      <c r="CH174" s="97"/>
      <c r="CI174" s="97"/>
      <c r="CJ174" s="97"/>
      <c r="CK174" s="97"/>
      <c r="CL174" s="97"/>
      <c r="CM174" s="97"/>
      <c r="CN174" s="97"/>
      <c r="CO174" s="97"/>
      <c r="CP174" s="97"/>
      <c r="CQ174" s="97"/>
      <c r="CR174" s="97"/>
      <c r="CS174" s="97"/>
    </row>
    <row r="175" spans="11:97">
      <c r="K175" s="109"/>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c r="BI175" s="97"/>
      <c r="BJ175" s="97"/>
      <c r="BK175" s="97"/>
      <c r="BL175" s="97"/>
      <c r="BM175" s="97"/>
      <c r="BN175" s="97"/>
      <c r="BO175" s="97"/>
      <c r="BP175" s="97"/>
      <c r="BQ175" s="97"/>
      <c r="BR175" s="97"/>
      <c r="BS175" s="97"/>
      <c r="BT175" s="97"/>
      <c r="BU175" s="97"/>
      <c r="BV175" s="97"/>
      <c r="BW175" s="97"/>
      <c r="BX175" s="97"/>
      <c r="BY175" s="97"/>
      <c r="BZ175" s="97"/>
      <c r="CA175" s="97"/>
      <c r="CB175" s="97"/>
      <c r="CC175" s="97"/>
      <c r="CD175" s="97"/>
      <c r="CE175" s="97"/>
      <c r="CF175" s="97"/>
      <c r="CG175" s="97"/>
      <c r="CH175" s="97"/>
      <c r="CI175" s="97"/>
      <c r="CJ175" s="97"/>
      <c r="CK175" s="97"/>
      <c r="CL175" s="97"/>
      <c r="CM175" s="97"/>
      <c r="CN175" s="97"/>
      <c r="CO175" s="97"/>
      <c r="CP175" s="97"/>
      <c r="CQ175" s="97"/>
      <c r="CR175" s="97"/>
      <c r="CS175" s="97"/>
    </row>
    <row r="176" spans="11:97">
      <c r="K176" s="109"/>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c r="BS176" s="97"/>
      <c r="BT176" s="97"/>
      <c r="BU176" s="97"/>
      <c r="BV176" s="97"/>
      <c r="BW176" s="97"/>
      <c r="BX176" s="97"/>
      <c r="BY176" s="97"/>
      <c r="BZ176" s="97"/>
      <c r="CA176" s="97"/>
      <c r="CB176" s="97"/>
      <c r="CC176" s="97"/>
      <c r="CD176" s="97"/>
      <c r="CE176" s="97"/>
      <c r="CF176" s="97"/>
      <c r="CG176" s="97"/>
      <c r="CH176" s="97"/>
      <c r="CI176" s="97"/>
      <c r="CJ176" s="97"/>
      <c r="CK176" s="97"/>
      <c r="CL176" s="97"/>
      <c r="CM176" s="97"/>
      <c r="CN176" s="97"/>
      <c r="CO176" s="97"/>
      <c r="CP176" s="97"/>
      <c r="CQ176" s="97"/>
      <c r="CR176" s="97"/>
      <c r="CS176" s="97"/>
    </row>
    <row r="177" spans="11:97">
      <c r="K177" s="109"/>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c r="BI177" s="97"/>
      <c r="BJ177" s="97"/>
      <c r="BK177" s="97"/>
      <c r="BL177" s="97"/>
      <c r="BM177" s="97"/>
      <c r="BN177" s="97"/>
      <c r="BO177" s="97"/>
      <c r="BP177" s="97"/>
      <c r="BQ177" s="97"/>
      <c r="BR177" s="97"/>
      <c r="BS177" s="97"/>
      <c r="BT177" s="97"/>
      <c r="BU177" s="97"/>
      <c r="BV177" s="97"/>
      <c r="BW177" s="97"/>
      <c r="BX177" s="97"/>
      <c r="BY177" s="97"/>
      <c r="BZ177" s="97"/>
      <c r="CA177" s="97"/>
      <c r="CB177" s="97"/>
      <c r="CC177" s="97"/>
      <c r="CD177" s="97"/>
      <c r="CE177" s="97"/>
      <c r="CF177" s="97"/>
      <c r="CG177" s="97"/>
      <c r="CH177" s="97"/>
      <c r="CI177" s="97"/>
      <c r="CJ177" s="97"/>
      <c r="CK177" s="97"/>
      <c r="CL177" s="97"/>
      <c r="CM177" s="97"/>
      <c r="CN177" s="97"/>
      <c r="CO177" s="97"/>
      <c r="CP177" s="97"/>
      <c r="CQ177" s="97"/>
      <c r="CR177" s="97"/>
      <c r="CS177" s="97"/>
    </row>
    <row r="178" spans="11:97">
      <c r="K178" s="109"/>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c r="BI178" s="97"/>
      <c r="BJ178" s="97"/>
      <c r="BK178" s="97"/>
      <c r="BL178" s="97"/>
      <c r="BM178" s="97"/>
      <c r="BN178" s="97"/>
      <c r="BO178" s="97"/>
      <c r="BP178" s="97"/>
      <c r="BQ178" s="97"/>
      <c r="BR178" s="97"/>
      <c r="BS178" s="97"/>
      <c r="BT178" s="97"/>
      <c r="BU178" s="97"/>
      <c r="BV178" s="97"/>
      <c r="BW178" s="97"/>
      <c r="BX178" s="97"/>
      <c r="BY178" s="97"/>
      <c r="BZ178" s="97"/>
      <c r="CA178" s="97"/>
      <c r="CB178" s="97"/>
      <c r="CC178" s="97"/>
      <c r="CD178" s="97"/>
      <c r="CE178" s="97"/>
      <c r="CF178" s="97"/>
      <c r="CG178" s="97"/>
      <c r="CH178" s="97"/>
      <c r="CI178" s="97"/>
      <c r="CJ178" s="97"/>
      <c r="CK178" s="97"/>
      <c r="CL178" s="97"/>
      <c r="CM178" s="97"/>
      <c r="CN178" s="97"/>
      <c r="CO178" s="97"/>
      <c r="CP178" s="97"/>
      <c r="CQ178" s="97"/>
      <c r="CR178" s="97"/>
      <c r="CS178" s="97"/>
    </row>
    <row r="179" spans="11:97">
      <c r="K179" s="109"/>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c r="BI179" s="97"/>
      <c r="BJ179" s="97"/>
      <c r="BK179" s="97"/>
      <c r="BL179" s="97"/>
      <c r="BM179" s="97"/>
      <c r="BN179" s="97"/>
      <c r="BO179" s="97"/>
      <c r="BP179" s="97"/>
      <c r="BQ179" s="97"/>
      <c r="BR179" s="97"/>
      <c r="BS179" s="97"/>
      <c r="BT179" s="97"/>
      <c r="BU179" s="97"/>
      <c r="BV179" s="97"/>
      <c r="BW179" s="97"/>
      <c r="BX179" s="97"/>
      <c r="BY179" s="97"/>
      <c r="BZ179" s="97"/>
      <c r="CA179" s="97"/>
      <c r="CB179" s="97"/>
      <c r="CC179" s="97"/>
      <c r="CD179" s="97"/>
      <c r="CE179" s="97"/>
      <c r="CF179" s="97"/>
      <c r="CG179" s="97"/>
      <c r="CH179" s="97"/>
      <c r="CI179" s="97"/>
      <c r="CJ179" s="97"/>
      <c r="CK179" s="97"/>
      <c r="CL179" s="97"/>
      <c r="CM179" s="97"/>
      <c r="CN179" s="97"/>
      <c r="CO179" s="97"/>
      <c r="CP179" s="97"/>
      <c r="CQ179" s="97"/>
      <c r="CR179" s="97"/>
      <c r="CS179" s="97"/>
    </row>
    <row r="180" spans="11:97">
      <c r="K180" s="109"/>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c r="BI180" s="97"/>
      <c r="BJ180" s="97"/>
      <c r="BK180" s="97"/>
      <c r="BL180" s="97"/>
      <c r="BM180" s="97"/>
      <c r="BN180" s="97"/>
      <c r="BO180" s="97"/>
      <c r="BP180" s="97"/>
      <c r="BQ180" s="97"/>
      <c r="BR180" s="97"/>
      <c r="BS180" s="97"/>
      <c r="BT180" s="97"/>
      <c r="BU180" s="97"/>
      <c r="BV180" s="97"/>
      <c r="BW180" s="97"/>
      <c r="BX180" s="97"/>
      <c r="BY180" s="97"/>
      <c r="BZ180" s="97"/>
      <c r="CA180" s="97"/>
      <c r="CB180" s="97"/>
      <c r="CC180" s="97"/>
      <c r="CD180" s="97"/>
      <c r="CE180" s="97"/>
      <c r="CF180" s="97"/>
      <c r="CG180" s="97"/>
      <c r="CH180" s="97"/>
      <c r="CI180" s="97"/>
      <c r="CJ180" s="97"/>
      <c r="CK180" s="97"/>
      <c r="CL180" s="97"/>
      <c r="CM180" s="97"/>
      <c r="CN180" s="97"/>
      <c r="CO180" s="97"/>
      <c r="CP180" s="97"/>
      <c r="CQ180" s="97"/>
      <c r="CR180" s="97"/>
      <c r="CS180" s="97"/>
    </row>
    <row r="181" spans="11:97">
      <c r="K181" s="109"/>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c r="BI181" s="97"/>
      <c r="BJ181" s="97"/>
      <c r="BK181" s="97"/>
      <c r="BL181" s="97"/>
      <c r="BM181" s="97"/>
      <c r="BN181" s="97"/>
      <c r="BO181" s="97"/>
      <c r="BP181" s="97"/>
      <c r="BQ181" s="97"/>
      <c r="BR181" s="97"/>
      <c r="BS181" s="97"/>
      <c r="BT181" s="97"/>
      <c r="BU181" s="97"/>
      <c r="BV181" s="97"/>
      <c r="BW181" s="97"/>
      <c r="BX181" s="97"/>
      <c r="BY181" s="97"/>
      <c r="BZ181" s="97"/>
      <c r="CA181" s="97"/>
      <c r="CB181" s="97"/>
      <c r="CC181" s="97"/>
      <c r="CD181" s="97"/>
      <c r="CE181" s="97"/>
      <c r="CF181" s="97"/>
      <c r="CG181" s="97"/>
      <c r="CH181" s="97"/>
      <c r="CI181" s="97"/>
      <c r="CJ181" s="97"/>
      <c r="CK181" s="97"/>
      <c r="CL181" s="97"/>
      <c r="CM181" s="97"/>
      <c r="CN181" s="97"/>
      <c r="CO181" s="97"/>
      <c r="CP181" s="97"/>
      <c r="CQ181" s="97"/>
      <c r="CR181" s="97"/>
      <c r="CS181" s="97"/>
    </row>
    <row r="182" spans="11:97">
      <c r="K182" s="109"/>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c r="BI182" s="97"/>
      <c r="BJ182" s="97"/>
      <c r="BK182" s="97"/>
      <c r="BL182" s="97"/>
      <c r="BM182" s="97"/>
      <c r="BN182" s="97"/>
      <c r="BO182" s="97"/>
      <c r="BP182" s="97"/>
      <c r="BQ182" s="97"/>
      <c r="BR182" s="97"/>
      <c r="BS182" s="97"/>
      <c r="BT182" s="97"/>
      <c r="BU182" s="97"/>
      <c r="BV182" s="97"/>
      <c r="BW182" s="97"/>
      <c r="BX182" s="97"/>
      <c r="BY182" s="97"/>
      <c r="BZ182" s="97"/>
      <c r="CA182" s="97"/>
      <c r="CB182" s="97"/>
      <c r="CC182" s="97"/>
      <c r="CD182" s="97"/>
      <c r="CE182" s="97"/>
      <c r="CF182" s="97"/>
      <c r="CG182" s="97"/>
      <c r="CH182" s="97"/>
      <c r="CI182" s="97"/>
      <c r="CJ182" s="97"/>
      <c r="CK182" s="97"/>
      <c r="CL182" s="97"/>
      <c r="CM182" s="97"/>
      <c r="CN182" s="97"/>
      <c r="CO182" s="97"/>
      <c r="CP182" s="97"/>
      <c r="CQ182" s="97"/>
      <c r="CR182" s="97"/>
      <c r="CS182" s="97"/>
    </row>
    <row r="183" spans="11:97">
      <c r="K183" s="109"/>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c r="BI183" s="97"/>
      <c r="BJ183" s="97"/>
      <c r="BK183" s="97"/>
      <c r="BL183" s="97"/>
      <c r="BM183" s="97"/>
      <c r="BN183" s="97"/>
      <c r="BO183" s="97"/>
      <c r="BP183" s="97"/>
      <c r="BQ183" s="97"/>
      <c r="BR183" s="97"/>
      <c r="BS183" s="97"/>
      <c r="BT183" s="97"/>
      <c r="BU183" s="97"/>
      <c r="BV183" s="97"/>
      <c r="BW183" s="97"/>
      <c r="BX183" s="97"/>
      <c r="BY183" s="97"/>
      <c r="BZ183" s="97"/>
      <c r="CA183" s="97"/>
      <c r="CB183" s="97"/>
      <c r="CC183" s="97"/>
      <c r="CD183" s="97"/>
      <c r="CE183" s="97"/>
      <c r="CF183" s="97"/>
      <c r="CG183" s="97"/>
      <c r="CH183" s="97"/>
      <c r="CI183" s="97"/>
      <c r="CJ183" s="97"/>
      <c r="CK183" s="97"/>
      <c r="CL183" s="97"/>
      <c r="CM183" s="97"/>
      <c r="CN183" s="97"/>
      <c r="CO183" s="97"/>
      <c r="CP183" s="97"/>
      <c r="CQ183" s="97"/>
      <c r="CR183" s="97"/>
      <c r="CS183" s="97"/>
    </row>
    <row r="184" spans="11:97">
      <c r="K184" s="109"/>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c r="BI184" s="97"/>
      <c r="BJ184" s="97"/>
      <c r="BK184" s="97"/>
      <c r="BL184" s="97"/>
      <c r="BM184" s="97"/>
      <c r="BN184" s="97"/>
      <c r="BO184" s="97"/>
      <c r="BP184" s="97"/>
      <c r="BQ184" s="97"/>
      <c r="BR184" s="97"/>
      <c r="BS184" s="97"/>
      <c r="BT184" s="97"/>
      <c r="BU184" s="97"/>
      <c r="BV184" s="97"/>
      <c r="BW184" s="97"/>
      <c r="BX184" s="97"/>
      <c r="BY184" s="97"/>
      <c r="BZ184" s="97"/>
      <c r="CA184" s="97"/>
      <c r="CB184" s="97"/>
      <c r="CC184" s="97"/>
      <c r="CD184" s="97"/>
      <c r="CE184" s="97"/>
      <c r="CF184" s="97"/>
      <c r="CG184" s="97"/>
      <c r="CH184" s="97"/>
      <c r="CI184" s="97"/>
      <c r="CJ184" s="97"/>
      <c r="CK184" s="97"/>
      <c r="CL184" s="97"/>
      <c r="CM184" s="97"/>
      <c r="CN184" s="97"/>
      <c r="CO184" s="97"/>
      <c r="CP184" s="97"/>
      <c r="CQ184" s="97"/>
      <c r="CR184" s="97"/>
      <c r="CS184" s="97"/>
    </row>
    <row r="185" spans="11:97">
      <c r="K185" s="109"/>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c r="BI185" s="97"/>
      <c r="BJ185" s="97"/>
      <c r="BK185" s="97"/>
      <c r="BL185" s="97"/>
      <c r="BM185" s="97"/>
      <c r="BN185" s="97"/>
      <c r="BO185" s="97"/>
      <c r="BP185" s="97"/>
      <c r="BQ185" s="97"/>
      <c r="BR185" s="97"/>
      <c r="BS185" s="97"/>
      <c r="BT185" s="97"/>
      <c r="BU185" s="97"/>
      <c r="BV185" s="97"/>
      <c r="BW185" s="97"/>
      <c r="BX185" s="97"/>
      <c r="BY185" s="97"/>
      <c r="BZ185" s="97"/>
      <c r="CA185" s="97"/>
      <c r="CB185" s="97"/>
      <c r="CC185" s="97"/>
      <c r="CD185" s="97"/>
      <c r="CE185" s="97"/>
      <c r="CF185" s="97"/>
      <c r="CG185" s="97"/>
      <c r="CH185" s="97"/>
      <c r="CI185" s="97"/>
      <c r="CJ185" s="97"/>
      <c r="CK185" s="97"/>
      <c r="CL185" s="97"/>
      <c r="CM185" s="97"/>
      <c r="CN185" s="97"/>
      <c r="CO185" s="97"/>
      <c r="CP185" s="97"/>
      <c r="CQ185" s="97"/>
      <c r="CR185" s="97"/>
      <c r="CS185" s="97"/>
    </row>
    <row r="186" spans="11:97">
      <c r="K186" s="109"/>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c r="BI186" s="97"/>
      <c r="BJ186" s="97"/>
      <c r="BK186" s="97"/>
      <c r="BL186" s="97"/>
      <c r="BM186" s="97"/>
      <c r="BN186" s="97"/>
      <c r="BO186" s="97"/>
      <c r="BP186" s="97"/>
      <c r="BQ186" s="97"/>
      <c r="BR186" s="97"/>
      <c r="BS186" s="97"/>
      <c r="BT186" s="97"/>
      <c r="BU186" s="97"/>
      <c r="BV186" s="97"/>
      <c r="BW186" s="97"/>
      <c r="BX186" s="97"/>
      <c r="BY186" s="97"/>
      <c r="BZ186" s="97"/>
      <c r="CA186" s="97"/>
      <c r="CB186" s="97"/>
      <c r="CC186" s="97"/>
      <c r="CD186" s="97"/>
      <c r="CE186" s="97"/>
      <c r="CF186" s="97"/>
      <c r="CG186" s="97"/>
      <c r="CH186" s="97"/>
      <c r="CI186" s="97"/>
      <c r="CJ186" s="97"/>
      <c r="CK186" s="97"/>
      <c r="CL186" s="97"/>
      <c r="CM186" s="97"/>
      <c r="CN186" s="97"/>
      <c r="CO186" s="97"/>
      <c r="CP186" s="97"/>
      <c r="CQ186" s="97"/>
      <c r="CR186" s="97"/>
      <c r="CS186" s="97"/>
    </row>
    <row r="187" spans="11:97">
      <c r="K187" s="109"/>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c r="BI187" s="97"/>
      <c r="BJ187" s="97"/>
      <c r="BK187" s="97"/>
      <c r="BL187" s="97"/>
      <c r="BM187" s="97"/>
      <c r="BN187" s="97"/>
      <c r="BO187" s="97"/>
      <c r="BP187" s="97"/>
      <c r="BQ187" s="97"/>
      <c r="BR187" s="97"/>
      <c r="BS187" s="97"/>
      <c r="BT187" s="97"/>
      <c r="BU187" s="97"/>
      <c r="BV187" s="97"/>
      <c r="BW187" s="97"/>
      <c r="BX187" s="97"/>
      <c r="BY187" s="97"/>
      <c r="BZ187" s="97"/>
      <c r="CA187" s="97"/>
      <c r="CB187" s="97"/>
      <c r="CC187" s="97"/>
      <c r="CD187" s="97"/>
      <c r="CE187" s="97"/>
      <c r="CF187" s="97"/>
      <c r="CG187" s="97"/>
      <c r="CH187" s="97"/>
      <c r="CI187" s="97"/>
      <c r="CJ187" s="97"/>
      <c r="CK187" s="97"/>
      <c r="CL187" s="97"/>
      <c r="CM187" s="97"/>
      <c r="CN187" s="97"/>
      <c r="CO187" s="97"/>
      <c r="CP187" s="97"/>
      <c r="CQ187" s="97"/>
      <c r="CR187" s="97"/>
      <c r="CS187" s="97"/>
    </row>
    <row r="188" spans="11:97">
      <c r="K188" s="109"/>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c r="BI188" s="97"/>
      <c r="BJ188" s="97"/>
      <c r="BK188" s="97"/>
      <c r="BL188" s="97"/>
      <c r="BM188" s="97"/>
      <c r="BN188" s="97"/>
      <c r="BO188" s="97"/>
      <c r="BP188" s="97"/>
      <c r="BQ188" s="97"/>
      <c r="BR188" s="97"/>
      <c r="BS188" s="97"/>
      <c r="BT188" s="97"/>
      <c r="BU188" s="97"/>
      <c r="BV188" s="97"/>
      <c r="BW188" s="97"/>
      <c r="BX188" s="97"/>
      <c r="BY188" s="97"/>
      <c r="BZ188" s="97"/>
      <c r="CA188" s="97"/>
      <c r="CB188" s="97"/>
      <c r="CC188" s="97"/>
      <c r="CD188" s="97"/>
      <c r="CE188" s="97"/>
      <c r="CF188" s="97"/>
      <c r="CG188" s="97"/>
      <c r="CH188" s="97"/>
      <c r="CI188" s="97"/>
      <c r="CJ188" s="97"/>
      <c r="CK188" s="97"/>
      <c r="CL188" s="97"/>
      <c r="CM188" s="97"/>
      <c r="CN188" s="97"/>
      <c r="CO188" s="97"/>
      <c r="CP188" s="97"/>
      <c r="CQ188" s="97"/>
      <c r="CR188" s="97"/>
      <c r="CS188" s="97"/>
    </row>
    <row r="189" spans="11:97">
      <c r="K189" s="109"/>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97"/>
      <c r="BS189" s="97"/>
      <c r="BT189" s="97"/>
      <c r="BU189" s="97"/>
      <c r="BV189" s="97"/>
      <c r="BW189" s="97"/>
      <c r="BX189" s="97"/>
      <c r="BY189" s="97"/>
      <c r="BZ189" s="97"/>
      <c r="CA189" s="97"/>
      <c r="CB189" s="97"/>
      <c r="CC189" s="97"/>
      <c r="CD189" s="97"/>
      <c r="CE189" s="97"/>
      <c r="CF189" s="97"/>
      <c r="CG189" s="97"/>
      <c r="CH189" s="97"/>
      <c r="CI189" s="97"/>
      <c r="CJ189" s="97"/>
      <c r="CK189" s="97"/>
      <c r="CL189" s="97"/>
      <c r="CM189" s="97"/>
      <c r="CN189" s="97"/>
      <c r="CO189" s="97"/>
      <c r="CP189" s="97"/>
      <c r="CQ189" s="97"/>
      <c r="CR189" s="97"/>
      <c r="CS189" s="97"/>
    </row>
    <row r="190" spans="11:97">
      <c r="K190" s="109"/>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c r="BS190" s="97"/>
      <c r="BT190" s="97"/>
      <c r="BU190" s="97"/>
      <c r="BV190" s="97"/>
      <c r="BW190" s="97"/>
      <c r="BX190" s="97"/>
      <c r="BY190" s="97"/>
      <c r="BZ190" s="97"/>
      <c r="CA190" s="97"/>
      <c r="CB190" s="97"/>
      <c r="CC190" s="97"/>
      <c r="CD190" s="97"/>
      <c r="CE190" s="97"/>
      <c r="CF190" s="97"/>
      <c r="CG190" s="97"/>
      <c r="CH190" s="97"/>
      <c r="CI190" s="97"/>
      <c r="CJ190" s="97"/>
      <c r="CK190" s="97"/>
      <c r="CL190" s="97"/>
      <c r="CM190" s="97"/>
      <c r="CN190" s="97"/>
      <c r="CO190" s="97"/>
      <c r="CP190" s="97"/>
      <c r="CQ190" s="97"/>
      <c r="CR190" s="97"/>
      <c r="CS190" s="97"/>
    </row>
    <row r="191" spans="11:97">
      <c r="K191" s="109"/>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7"/>
      <c r="BR191" s="97"/>
      <c r="BS191" s="97"/>
      <c r="BT191" s="97"/>
      <c r="BU191" s="97"/>
      <c r="BV191" s="97"/>
      <c r="BW191" s="97"/>
      <c r="BX191" s="97"/>
      <c r="BY191" s="97"/>
      <c r="BZ191" s="97"/>
      <c r="CA191" s="97"/>
      <c r="CB191" s="97"/>
      <c r="CC191" s="97"/>
      <c r="CD191" s="97"/>
      <c r="CE191" s="97"/>
      <c r="CF191" s="97"/>
      <c r="CG191" s="97"/>
      <c r="CH191" s="97"/>
      <c r="CI191" s="97"/>
      <c r="CJ191" s="97"/>
      <c r="CK191" s="97"/>
      <c r="CL191" s="97"/>
      <c r="CM191" s="97"/>
      <c r="CN191" s="97"/>
      <c r="CO191" s="97"/>
      <c r="CP191" s="97"/>
      <c r="CQ191" s="97"/>
      <c r="CR191" s="97"/>
      <c r="CS191" s="97"/>
    </row>
    <row r="192" spans="11:97">
      <c r="K192" s="109"/>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7"/>
      <c r="BR192" s="97"/>
      <c r="BS192" s="97"/>
      <c r="BT192" s="97"/>
      <c r="BU192" s="97"/>
      <c r="BV192" s="97"/>
      <c r="BW192" s="97"/>
      <c r="BX192" s="97"/>
      <c r="BY192" s="97"/>
      <c r="BZ192" s="97"/>
      <c r="CA192" s="97"/>
      <c r="CB192" s="97"/>
      <c r="CC192" s="97"/>
      <c r="CD192" s="97"/>
      <c r="CE192" s="97"/>
      <c r="CF192" s="97"/>
      <c r="CG192" s="97"/>
      <c r="CH192" s="97"/>
      <c r="CI192" s="97"/>
      <c r="CJ192" s="97"/>
      <c r="CK192" s="97"/>
      <c r="CL192" s="97"/>
      <c r="CM192" s="97"/>
      <c r="CN192" s="97"/>
      <c r="CO192" s="97"/>
      <c r="CP192" s="97"/>
      <c r="CQ192" s="97"/>
      <c r="CR192" s="97"/>
      <c r="CS192" s="97"/>
    </row>
    <row r="193" spans="11:97">
      <c r="K193" s="109"/>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7"/>
      <c r="BR193" s="97"/>
      <c r="BS193" s="97"/>
      <c r="BT193" s="97"/>
      <c r="BU193" s="97"/>
      <c r="BV193" s="97"/>
      <c r="BW193" s="97"/>
      <c r="BX193" s="97"/>
      <c r="BY193" s="97"/>
      <c r="BZ193" s="97"/>
      <c r="CA193" s="97"/>
      <c r="CB193" s="97"/>
      <c r="CC193" s="97"/>
      <c r="CD193" s="97"/>
      <c r="CE193" s="97"/>
      <c r="CF193" s="97"/>
      <c r="CG193" s="97"/>
      <c r="CH193" s="97"/>
      <c r="CI193" s="97"/>
      <c r="CJ193" s="97"/>
      <c r="CK193" s="97"/>
      <c r="CL193" s="97"/>
      <c r="CM193" s="97"/>
      <c r="CN193" s="97"/>
      <c r="CO193" s="97"/>
      <c r="CP193" s="97"/>
      <c r="CQ193" s="97"/>
      <c r="CR193" s="97"/>
      <c r="CS193" s="97"/>
    </row>
    <row r="194" spans="11:97">
      <c r="K194" s="109"/>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7"/>
      <c r="BN194" s="97"/>
      <c r="BO194" s="97"/>
      <c r="BP194" s="97"/>
      <c r="BQ194" s="97"/>
      <c r="BR194" s="97"/>
      <c r="BS194" s="97"/>
      <c r="BT194" s="97"/>
      <c r="BU194" s="97"/>
      <c r="BV194" s="97"/>
      <c r="BW194" s="97"/>
      <c r="BX194" s="97"/>
      <c r="BY194" s="97"/>
      <c r="BZ194" s="97"/>
      <c r="CA194" s="97"/>
      <c r="CB194" s="97"/>
      <c r="CC194" s="97"/>
      <c r="CD194" s="97"/>
      <c r="CE194" s="97"/>
      <c r="CF194" s="97"/>
      <c r="CG194" s="97"/>
      <c r="CH194" s="97"/>
      <c r="CI194" s="97"/>
      <c r="CJ194" s="97"/>
      <c r="CK194" s="97"/>
      <c r="CL194" s="97"/>
      <c r="CM194" s="97"/>
      <c r="CN194" s="97"/>
      <c r="CO194" s="97"/>
      <c r="CP194" s="97"/>
      <c r="CQ194" s="97"/>
      <c r="CR194" s="97"/>
      <c r="CS194" s="97"/>
    </row>
    <row r="195" spans="11:97">
      <c r="K195" s="109"/>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c r="BI195" s="97"/>
      <c r="BJ195" s="97"/>
      <c r="BK195" s="97"/>
      <c r="BL195" s="97"/>
      <c r="BM195" s="97"/>
      <c r="BN195" s="97"/>
      <c r="BO195" s="97"/>
      <c r="BP195" s="97"/>
      <c r="BQ195" s="97"/>
      <c r="BR195" s="97"/>
      <c r="BS195" s="97"/>
      <c r="BT195" s="97"/>
      <c r="BU195" s="97"/>
      <c r="BV195" s="97"/>
      <c r="BW195" s="97"/>
      <c r="BX195" s="97"/>
      <c r="BY195" s="97"/>
      <c r="BZ195" s="97"/>
      <c r="CA195" s="97"/>
      <c r="CB195" s="97"/>
      <c r="CC195" s="97"/>
      <c r="CD195" s="97"/>
      <c r="CE195" s="97"/>
      <c r="CF195" s="97"/>
      <c r="CG195" s="97"/>
      <c r="CH195" s="97"/>
      <c r="CI195" s="97"/>
      <c r="CJ195" s="97"/>
      <c r="CK195" s="97"/>
      <c r="CL195" s="97"/>
      <c r="CM195" s="97"/>
      <c r="CN195" s="97"/>
      <c r="CO195" s="97"/>
      <c r="CP195" s="97"/>
      <c r="CQ195" s="97"/>
      <c r="CR195" s="97"/>
      <c r="CS195" s="97"/>
    </row>
    <row r="196" spans="11:97">
      <c r="K196" s="109"/>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c r="BI196" s="97"/>
      <c r="BJ196" s="97"/>
      <c r="BK196" s="97"/>
      <c r="BL196" s="97"/>
      <c r="BM196" s="97"/>
      <c r="BN196" s="97"/>
      <c r="BO196" s="97"/>
      <c r="BP196" s="97"/>
      <c r="BQ196" s="97"/>
      <c r="BR196" s="97"/>
      <c r="BS196" s="97"/>
      <c r="BT196" s="97"/>
      <c r="BU196" s="97"/>
      <c r="BV196" s="97"/>
      <c r="BW196" s="97"/>
      <c r="BX196" s="97"/>
      <c r="BY196" s="97"/>
      <c r="BZ196" s="97"/>
      <c r="CA196" s="97"/>
      <c r="CB196" s="97"/>
      <c r="CC196" s="97"/>
      <c r="CD196" s="97"/>
      <c r="CE196" s="97"/>
      <c r="CF196" s="97"/>
      <c r="CG196" s="97"/>
      <c r="CH196" s="97"/>
      <c r="CI196" s="97"/>
      <c r="CJ196" s="97"/>
      <c r="CK196" s="97"/>
      <c r="CL196" s="97"/>
      <c r="CM196" s="97"/>
      <c r="CN196" s="97"/>
      <c r="CO196" s="97"/>
      <c r="CP196" s="97"/>
      <c r="CQ196" s="97"/>
      <c r="CR196" s="97"/>
      <c r="CS196" s="97"/>
    </row>
    <row r="197" spans="11:97">
      <c r="K197" s="109"/>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c r="BI197" s="97"/>
      <c r="BJ197" s="97"/>
      <c r="BK197" s="97"/>
      <c r="BL197" s="97"/>
      <c r="BM197" s="97"/>
      <c r="BN197" s="97"/>
      <c r="BO197" s="97"/>
      <c r="BP197" s="97"/>
      <c r="BQ197" s="97"/>
      <c r="BR197" s="97"/>
      <c r="BS197" s="97"/>
      <c r="BT197" s="97"/>
      <c r="BU197" s="97"/>
      <c r="BV197" s="97"/>
      <c r="BW197" s="97"/>
      <c r="BX197" s="97"/>
      <c r="BY197" s="97"/>
      <c r="BZ197" s="97"/>
      <c r="CA197" s="97"/>
      <c r="CB197" s="97"/>
      <c r="CC197" s="97"/>
      <c r="CD197" s="97"/>
      <c r="CE197" s="97"/>
      <c r="CF197" s="97"/>
      <c r="CG197" s="97"/>
      <c r="CH197" s="97"/>
      <c r="CI197" s="97"/>
      <c r="CJ197" s="97"/>
      <c r="CK197" s="97"/>
      <c r="CL197" s="97"/>
      <c r="CM197" s="97"/>
      <c r="CN197" s="97"/>
      <c r="CO197" s="97"/>
      <c r="CP197" s="97"/>
      <c r="CQ197" s="97"/>
      <c r="CR197" s="97"/>
      <c r="CS197" s="97"/>
    </row>
    <row r="198" spans="11:97">
      <c r="K198" s="109"/>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7"/>
      <c r="BR198" s="97"/>
      <c r="BS198" s="97"/>
      <c r="BT198" s="97"/>
      <c r="BU198" s="97"/>
      <c r="BV198" s="97"/>
      <c r="BW198" s="97"/>
      <c r="BX198" s="97"/>
      <c r="BY198" s="97"/>
      <c r="BZ198" s="97"/>
      <c r="CA198" s="97"/>
      <c r="CB198" s="97"/>
      <c r="CC198" s="97"/>
      <c r="CD198" s="97"/>
      <c r="CE198" s="97"/>
      <c r="CF198" s="97"/>
      <c r="CG198" s="97"/>
      <c r="CH198" s="97"/>
      <c r="CI198" s="97"/>
      <c r="CJ198" s="97"/>
      <c r="CK198" s="97"/>
      <c r="CL198" s="97"/>
      <c r="CM198" s="97"/>
      <c r="CN198" s="97"/>
      <c r="CO198" s="97"/>
      <c r="CP198" s="97"/>
      <c r="CQ198" s="97"/>
      <c r="CR198" s="97"/>
      <c r="CS198" s="97"/>
    </row>
    <row r="199" spans="11:97">
      <c r="K199" s="109"/>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7"/>
      <c r="BR199" s="97"/>
      <c r="BS199" s="97"/>
      <c r="BT199" s="97"/>
      <c r="BU199" s="97"/>
      <c r="BV199" s="97"/>
      <c r="BW199" s="97"/>
      <c r="BX199" s="97"/>
      <c r="BY199" s="97"/>
      <c r="BZ199" s="97"/>
      <c r="CA199" s="97"/>
      <c r="CB199" s="97"/>
      <c r="CC199" s="97"/>
      <c r="CD199" s="97"/>
      <c r="CE199" s="97"/>
      <c r="CF199" s="97"/>
      <c r="CG199" s="97"/>
      <c r="CH199" s="97"/>
      <c r="CI199" s="97"/>
      <c r="CJ199" s="97"/>
      <c r="CK199" s="97"/>
      <c r="CL199" s="97"/>
      <c r="CM199" s="97"/>
      <c r="CN199" s="97"/>
      <c r="CO199" s="97"/>
      <c r="CP199" s="97"/>
      <c r="CQ199" s="97"/>
      <c r="CR199" s="97"/>
      <c r="CS199" s="97"/>
    </row>
    <row r="200" spans="11:97">
      <c r="K200" s="109"/>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c r="BI200" s="97"/>
      <c r="BJ200" s="97"/>
      <c r="BK200" s="97"/>
      <c r="BL200" s="97"/>
      <c r="BM200" s="97"/>
      <c r="BN200" s="97"/>
      <c r="BO200" s="97"/>
      <c r="BP200" s="97"/>
      <c r="BQ200" s="97"/>
      <c r="BR200" s="97"/>
      <c r="BS200" s="97"/>
      <c r="BT200" s="97"/>
      <c r="BU200" s="97"/>
      <c r="BV200" s="97"/>
      <c r="BW200" s="97"/>
      <c r="BX200" s="97"/>
      <c r="BY200" s="97"/>
      <c r="BZ200" s="97"/>
      <c r="CA200" s="97"/>
      <c r="CB200" s="97"/>
      <c r="CC200" s="97"/>
      <c r="CD200" s="97"/>
      <c r="CE200" s="97"/>
      <c r="CF200" s="97"/>
      <c r="CG200" s="97"/>
      <c r="CH200" s="97"/>
      <c r="CI200" s="97"/>
      <c r="CJ200" s="97"/>
      <c r="CK200" s="97"/>
      <c r="CL200" s="97"/>
      <c r="CM200" s="97"/>
      <c r="CN200" s="97"/>
      <c r="CO200" s="97"/>
      <c r="CP200" s="97"/>
      <c r="CQ200" s="97"/>
      <c r="CR200" s="97"/>
      <c r="CS200" s="97"/>
    </row>
    <row r="201" spans="11:97">
      <c r="K201" s="109"/>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c r="BI201" s="97"/>
      <c r="BJ201" s="97"/>
      <c r="BK201" s="97"/>
      <c r="BL201" s="97"/>
      <c r="BM201" s="97"/>
      <c r="BN201" s="97"/>
      <c r="BO201" s="97"/>
      <c r="BP201" s="97"/>
      <c r="BQ201" s="97"/>
      <c r="BR201" s="97"/>
      <c r="BS201" s="97"/>
      <c r="BT201" s="97"/>
      <c r="BU201" s="97"/>
      <c r="BV201" s="97"/>
      <c r="BW201" s="97"/>
      <c r="BX201" s="97"/>
      <c r="BY201" s="97"/>
      <c r="BZ201" s="97"/>
      <c r="CA201" s="97"/>
      <c r="CB201" s="97"/>
      <c r="CC201" s="97"/>
      <c r="CD201" s="97"/>
      <c r="CE201" s="97"/>
      <c r="CF201" s="97"/>
      <c r="CG201" s="97"/>
      <c r="CH201" s="97"/>
      <c r="CI201" s="97"/>
      <c r="CJ201" s="97"/>
      <c r="CK201" s="97"/>
      <c r="CL201" s="97"/>
      <c r="CM201" s="97"/>
      <c r="CN201" s="97"/>
      <c r="CO201" s="97"/>
      <c r="CP201" s="97"/>
      <c r="CQ201" s="97"/>
      <c r="CR201" s="97"/>
      <c r="CS201" s="97"/>
    </row>
    <row r="202" spans="11:97">
      <c r="K202" s="109"/>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c r="BI202" s="97"/>
      <c r="BJ202" s="97"/>
      <c r="BK202" s="97"/>
      <c r="BL202" s="97"/>
      <c r="BM202" s="97"/>
      <c r="BN202" s="97"/>
      <c r="BO202" s="97"/>
      <c r="BP202" s="97"/>
      <c r="BQ202" s="97"/>
      <c r="BR202" s="97"/>
      <c r="BS202" s="97"/>
      <c r="BT202" s="97"/>
      <c r="BU202" s="97"/>
      <c r="BV202" s="97"/>
      <c r="BW202" s="97"/>
      <c r="BX202" s="97"/>
      <c r="BY202" s="97"/>
      <c r="BZ202" s="97"/>
      <c r="CA202" s="97"/>
      <c r="CB202" s="97"/>
      <c r="CC202" s="97"/>
      <c r="CD202" s="97"/>
      <c r="CE202" s="97"/>
      <c r="CF202" s="97"/>
      <c r="CG202" s="97"/>
      <c r="CH202" s="97"/>
      <c r="CI202" s="97"/>
      <c r="CJ202" s="97"/>
      <c r="CK202" s="97"/>
      <c r="CL202" s="97"/>
      <c r="CM202" s="97"/>
      <c r="CN202" s="97"/>
      <c r="CO202" s="97"/>
      <c r="CP202" s="97"/>
      <c r="CQ202" s="97"/>
      <c r="CR202" s="97"/>
      <c r="CS202" s="97"/>
    </row>
    <row r="203" spans="11:97">
      <c r="K203" s="109"/>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c r="BI203" s="97"/>
      <c r="BJ203" s="97"/>
      <c r="BK203" s="97"/>
      <c r="BL203" s="97"/>
      <c r="BM203" s="97"/>
      <c r="BN203" s="97"/>
      <c r="BO203" s="97"/>
      <c r="BP203" s="97"/>
      <c r="BQ203" s="97"/>
      <c r="BR203" s="97"/>
      <c r="BS203" s="97"/>
      <c r="BT203" s="97"/>
      <c r="BU203" s="97"/>
      <c r="BV203" s="97"/>
      <c r="BW203" s="97"/>
      <c r="BX203" s="97"/>
      <c r="BY203" s="97"/>
      <c r="BZ203" s="97"/>
      <c r="CA203" s="97"/>
      <c r="CB203" s="97"/>
      <c r="CC203" s="97"/>
      <c r="CD203" s="97"/>
      <c r="CE203" s="97"/>
      <c r="CF203" s="97"/>
      <c r="CG203" s="97"/>
      <c r="CH203" s="97"/>
      <c r="CI203" s="97"/>
      <c r="CJ203" s="97"/>
      <c r="CK203" s="97"/>
      <c r="CL203" s="97"/>
      <c r="CM203" s="97"/>
      <c r="CN203" s="97"/>
      <c r="CO203" s="97"/>
      <c r="CP203" s="97"/>
      <c r="CQ203" s="97"/>
      <c r="CR203" s="97"/>
      <c r="CS203" s="97"/>
    </row>
    <row r="204" spans="11:97">
      <c r="K204" s="109"/>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c r="BI204" s="97"/>
      <c r="BJ204" s="97"/>
      <c r="BK204" s="97"/>
      <c r="BL204" s="97"/>
      <c r="BM204" s="97"/>
      <c r="BN204" s="97"/>
      <c r="BO204" s="97"/>
      <c r="BP204" s="97"/>
      <c r="BQ204" s="97"/>
      <c r="BR204" s="97"/>
      <c r="BS204" s="97"/>
      <c r="BT204" s="97"/>
      <c r="BU204" s="97"/>
      <c r="BV204" s="97"/>
      <c r="BW204" s="97"/>
      <c r="BX204" s="97"/>
      <c r="BY204" s="97"/>
      <c r="BZ204" s="97"/>
      <c r="CA204" s="97"/>
      <c r="CB204" s="97"/>
      <c r="CC204" s="97"/>
      <c r="CD204" s="97"/>
      <c r="CE204" s="97"/>
      <c r="CF204" s="97"/>
      <c r="CG204" s="97"/>
      <c r="CH204" s="97"/>
      <c r="CI204" s="97"/>
      <c r="CJ204" s="97"/>
      <c r="CK204" s="97"/>
      <c r="CL204" s="97"/>
      <c r="CM204" s="97"/>
      <c r="CN204" s="97"/>
      <c r="CO204" s="97"/>
      <c r="CP204" s="97"/>
      <c r="CQ204" s="97"/>
      <c r="CR204" s="97"/>
      <c r="CS204" s="97"/>
    </row>
    <row r="205" spans="11:97">
      <c r="K205" s="109"/>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c r="BI205" s="97"/>
      <c r="BJ205" s="97"/>
      <c r="BK205" s="97"/>
      <c r="BL205" s="97"/>
      <c r="BM205" s="97"/>
      <c r="BN205" s="97"/>
      <c r="BO205" s="97"/>
      <c r="BP205" s="97"/>
      <c r="BQ205" s="97"/>
      <c r="BR205" s="97"/>
      <c r="BS205" s="97"/>
      <c r="BT205" s="97"/>
      <c r="BU205" s="97"/>
      <c r="BV205" s="97"/>
      <c r="BW205" s="97"/>
      <c r="BX205" s="97"/>
      <c r="BY205" s="97"/>
      <c r="BZ205" s="97"/>
      <c r="CA205" s="97"/>
      <c r="CB205" s="97"/>
      <c r="CC205" s="97"/>
      <c r="CD205" s="97"/>
      <c r="CE205" s="97"/>
      <c r="CF205" s="97"/>
      <c r="CG205" s="97"/>
      <c r="CH205" s="97"/>
      <c r="CI205" s="97"/>
      <c r="CJ205" s="97"/>
      <c r="CK205" s="97"/>
      <c r="CL205" s="97"/>
      <c r="CM205" s="97"/>
      <c r="CN205" s="97"/>
      <c r="CO205" s="97"/>
      <c r="CP205" s="97"/>
      <c r="CQ205" s="97"/>
      <c r="CR205" s="97"/>
      <c r="CS205" s="97"/>
    </row>
    <row r="206" spans="11:97">
      <c r="K206" s="109"/>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c r="BI206" s="97"/>
      <c r="BJ206" s="97"/>
      <c r="BK206" s="97"/>
      <c r="BL206" s="97"/>
      <c r="BM206" s="97"/>
      <c r="BN206" s="97"/>
      <c r="BO206" s="97"/>
      <c r="BP206" s="97"/>
      <c r="BQ206" s="97"/>
      <c r="BR206" s="97"/>
      <c r="BS206" s="97"/>
      <c r="BT206" s="97"/>
      <c r="BU206" s="97"/>
      <c r="BV206" s="97"/>
      <c r="BW206" s="97"/>
      <c r="BX206" s="97"/>
      <c r="BY206" s="97"/>
      <c r="BZ206" s="97"/>
      <c r="CA206" s="97"/>
      <c r="CB206" s="97"/>
      <c r="CC206" s="97"/>
      <c r="CD206" s="97"/>
      <c r="CE206" s="97"/>
      <c r="CF206" s="97"/>
      <c r="CG206" s="97"/>
      <c r="CH206" s="97"/>
      <c r="CI206" s="97"/>
      <c r="CJ206" s="97"/>
      <c r="CK206" s="97"/>
      <c r="CL206" s="97"/>
      <c r="CM206" s="97"/>
      <c r="CN206" s="97"/>
      <c r="CO206" s="97"/>
      <c r="CP206" s="97"/>
      <c r="CQ206" s="97"/>
      <c r="CR206" s="97"/>
      <c r="CS206" s="97"/>
    </row>
    <row r="207" spans="11:97">
      <c r="K207" s="109"/>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97"/>
      <c r="BP207" s="97"/>
      <c r="BQ207" s="97"/>
      <c r="BR207" s="97"/>
      <c r="BS207" s="97"/>
      <c r="BT207" s="97"/>
      <c r="BU207" s="97"/>
      <c r="BV207" s="97"/>
      <c r="BW207" s="97"/>
      <c r="BX207" s="97"/>
      <c r="BY207" s="97"/>
      <c r="BZ207" s="97"/>
      <c r="CA207" s="97"/>
      <c r="CB207" s="97"/>
      <c r="CC207" s="97"/>
      <c r="CD207" s="97"/>
      <c r="CE207" s="97"/>
      <c r="CF207" s="97"/>
      <c r="CG207" s="97"/>
      <c r="CH207" s="97"/>
      <c r="CI207" s="97"/>
      <c r="CJ207" s="97"/>
      <c r="CK207" s="97"/>
      <c r="CL207" s="97"/>
      <c r="CM207" s="97"/>
      <c r="CN207" s="97"/>
      <c r="CO207" s="97"/>
      <c r="CP207" s="97"/>
      <c r="CQ207" s="97"/>
      <c r="CR207" s="97"/>
      <c r="CS207" s="97"/>
    </row>
    <row r="208" spans="11:97">
      <c r="K208" s="109"/>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c r="BI208" s="97"/>
      <c r="BJ208" s="97"/>
      <c r="BK208" s="97"/>
      <c r="BL208" s="97"/>
      <c r="BM208" s="97"/>
      <c r="BN208" s="97"/>
      <c r="BO208" s="97"/>
      <c r="BP208" s="97"/>
      <c r="BQ208" s="97"/>
      <c r="BR208" s="97"/>
      <c r="BS208" s="97"/>
      <c r="BT208" s="97"/>
      <c r="BU208" s="97"/>
      <c r="BV208" s="97"/>
      <c r="BW208" s="97"/>
      <c r="BX208" s="97"/>
      <c r="BY208" s="97"/>
      <c r="BZ208" s="97"/>
      <c r="CA208" s="97"/>
      <c r="CB208" s="97"/>
      <c r="CC208" s="97"/>
      <c r="CD208" s="97"/>
      <c r="CE208" s="97"/>
      <c r="CF208" s="97"/>
      <c r="CG208" s="97"/>
      <c r="CH208" s="97"/>
      <c r="CI208" s="97"/>
      <c r="CJ208" s="97"/>
      <c r="CK208" s="97"/>
      <c r="CL208" s="97"/>
      <c r="CM208" s="97"/>
      <c r="CN208" s="97"/>
      <c r="CO208" s="97"/>
      <c r="CP208" s="97"/>
      <c r="CQ208" s="97"/>
      <c r="CR208" s="97"/>
      <c r="CS208" s="97"/>
    </row>
    <row r="209" spans="11:97">
      <c r="K209" s="109"/>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c r="BI209" s="97"/>
      <c r="BJ209" s="97"/>
      <c r="BK209" s="97"/>
      <c r="BL209" s="97"/>
      <c r="BM209" s="97"/>
      <c r="BN209" s="97"/>
      <c r="BO209" s="97"/>
      <c r="BP209" s="97"/>
      <c r="BQ209" s="97"/>
      <c r="BR209" s="97"/>
      <c r="BS209" s="97"/>
      <c r="BT209" s="97"/>
      <c r="BU209" s="97"/>
      <c r="BV209" s="97"/>
      <c r="BW209" s="97"/>
      <c r="BX209" s="97"/>
      <c r="BY209" s="97"/>
      <c r="BZ209" s="97"/>
      <c r="CA209" s="97"/>
      <c r="CB209" s="97"/>
      <c r="CC209" s="97"/>
      <c r="CD209" s="97"/>
      <c r="CE209" s="97"/>
      <c r="CF209" s="97"/>
      <c r="CG209" s="97"/>
      <c r="CH209" s="97"/>
      <c r="CI209" s="97"/>
      <c r="CJ209" s="97"/>
      <c r="CK209" s="97"/>
      <c r="CL209" s="97"/>
      <c r="CM209" s="97"/>
      <c r="CN209" s="97"/>
      <c r="CO209" s="97"/>
      <c r="CP209" s="97"/>
      <c r="CQ209" s="97"/>
      <c r="CR209" s="97"/>
      <c r="CS209" s="97"/>
    </row>
    <row r="210" spans="11:97">
      <c r="K210" s="109"/>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c r="BI210" s="97"/>
      <c r="BJ210" s="97"/>
      <c r="BK210" s="97"/>
      <c r="BL210" s="97"/>
      <c r="BM210" s="97"/>
      <c r="BN210" s="97"/>
      <c r="BO210" s="97"/>
      <c r="BP210" s="97"/>
      <c r="BQ210" s="97"/>
      <c r="BR210" s="97"/>
      <c r="BS210" s="97"/>
      <c r="BT210" s="97"/>
      <c r="BU210" s="97"/>
      <c r="BV210" s="97"/>
      <c r="BW210" s="97"/>
      <c r="BX210" s="97"/>
      <c r="BY210" s="97"/>
      <c r="BZ210" s="97"/>
      <c r="CA210" s="97"/>
      <c r="CB210" s="97"/>
      <c r="CC210" s="97"/>
      <c r="CD210" s="97"/>
      <c r="CE210" s="97"/>
      <c r="CF210" s="97"/>
      <c r="CG210" s="97"/>
      <c r="CH210" s="97"/>
      <c r="CI210" s="97"/>
      <c r="CJ210" s="97"/>
      <c r="CK210" s="97"/>
      <c r="CL210" s="97"/>
      <c r="CM210" s="97"/>
      <c r="CN210" s="97"/>
      <c r="CO210" s="97"/>
      <c r="CP210" s="97"/>
      <c r="CQ210" s="97"/>
      <c r="CR210" s="97"/>
      <c r="CS210" s="97"/>
    </row>
    <row r="211" spans="11:97">
      <c r="K211" s="109"/>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c r="BI211" s="97"/>
      <c r="BJ211" s="97"/>
      <c r="BK211" s="97"/>
      <c r="BL211" s="97"/>
      <c r="BM211" s="97"/>
      <c r="BN211" s="97"/>
      <c r="BO211" s="97"/>
      <c r="BP211" s="97"/>
      <c r="BQ211" s="97"/>
      <c r="BR211" s="97"/>
      <c r="BS211" s="97"/>
      <c r="BT211" s="97"/>
      <c r="BU211" s="97"/>
      <c r="BV211" s="97"/>
      <c r="BW211" s="97"/>
      <c r="BX211" s="97"/>
      <c r="BY211" s="97"/>
      <c r="BZ211" s="97"/>
      <c r="CA211" s="97"/>
      <c r="CB211" s="97"/>
      <c r="CC211" s="97"/>
      <c r="CD211" s="97"/>
      <c r="CE211" s="97"/>
      <c r="CF211" s="97"/>
      <c r="CG211" s="97"/>
      <c r="CH211" s="97"/>
      <c r="CI211" s="97"/>
      <c r="CJ211" s="97"/>
      <c r="CK211" s="97"/>
      <c r="CL211" s="97"/>
      <c r="CM211" s="97"/>
      <c r="CN211" s="97"/>
      <c r="CO211" s="97"/>
      <c r="CP211" s="97"/>
      <c r="CQ211" s="97"/>
      <c r="CR211" s="97"/>
      <c r="CS211" s="97"/>
    </row>
    <row r="212" spans="11:97">
      <c r="K212" s="109"/>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c r="BI212" s="97"/>
      <c r="BJ212" s="97"/>
      <c r="BK212" s="97"/>
      <c r="BL212" s="97"/>
      <c r="BM212" s="97"/>
      <c r="BN212" s="97"/>
      <c r="BO212" s="97"/>
      <c r="BP212" s="97"/>
      <c r="BQ212" s="97"/>
      <c r="BR212" s="97"/>
      <c r="BS212" s="97"/>
      <c r="BT212" s="97"/>
      <c r="BU212" s="97"/>
      <c r="BV212" s="97"/>
      <c r="BW212" s="97"/>
      <c r="BX212" s="97"/>
      <c r="BY212" s="97"/>
      <c r="BZ212" s="97"/>
      <c r="CA212" s="97"/>
      <c r="CB212" s="97"/>
      <c r="CC212" s="97"/>
      <c r="CD212" s="97"/>
      <c r="CE212" s="97"/>
      <c r="CF212" s="97"/>
      <c r="CG212" s="97"/>
      <c r="CH212" s="97"/>
      <c r="CI212" s="97"/>
      <c r="CJ212" s="97"/>
      <c r="CK212" s="97"/>
      <c r="CL212" s="97"/>
      <c r="CM212" s="97"/>
      <c r="CN212" s="97"/>
      <c r="CO212" s="97"/>
      <c r="CP212" s="97"/>
      <c r="CQ212" s="97"/>
      <c r="CR212" s="97"/>
      <c r="CS212" s="97"/>
    </row>
    <row r="213" spans="11:97">
      <c r="K213" s="109"/>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c r="BI213" s="97"/>
      <c r="BJ213" s="97"/>
      <c r="BK213" s="97"/>
      <c r="BL213" s="97"/>
      <c r="BM213" s="97"/>
      <c r="BN213" s="97"/>
      <c r="BO213" s="97"/>
      <c r="BP213" s="97"/>
      <c r="BQ213" s="97"/>
      <c r="BR213" s="97"/>
      <c r="BS213" s="97"/>
      <c r="BT213" s="97"/>
      <c r="BU213" s="97"/>
      <c r="BV213" s="97"/>
      <c r="BW213" s="97"/>
      <c r="BX213" s="97"/>
      <c r="BY213" s="97"/>
      <c r="BZ213" s="97"/>
      <c r="CA213" s="97"/>
      <c r="CB213" s="97"/>
      <c r="CC213" s="97"/>
      <c r="CD213" s="97"/>
      <c r="CE213" s="97"/>
      <c r="CF213" s="97"/>
      <c r="CG213" s="97"/>
      <c r="CH213" s="97"/>
      <c r="CI213" s="97"/>
      <c r="CJ213" s="97"/>
      <c r="CK213" s="97"/>
      <c r="CL213" s="97"/>
      <c r="CM213" s="97"/>
      <c r="CN213" s="97"/>
      <c r="CO213" s="97"/>
      <c r="CP213" s="97"/>
      <c r="CQ213" s="97"/>
      <c r="CR213" s="97"/>
      <c r="CS213" s="97"/>
    </row>
    <row r="214" spans="11:97">
      <c r="K214" s="109"/>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c r="BI214" s="97"/>
      <c r="BJ214" s="97"/>
      <c r="BK214" s="97"/>
      <c r="BL214" s="97"/>
      <c r="BM214" s="97"/>
      <c r="BN214" s="97"/>
      <c r="BO214" s="97"/>
      <c r="BP214" s="97"/>
      <c r="BQ214" s="97"/>
      <c r="BR214" s="97"/>
      <c r="BS214" s="97"/>
      <c r="BT214" s="97"/>
      <c r="BU214" s="97"/>
      <c r="BV214" s="97"/>
      <c r="BW214" s="97"/>
      <c r="BX214" s="97"/>
      <c r="BY214" s="97"/>
      <c r="BZ214" s="97"/>
      <c r="CA214" s="97"/>
      <c r="CB214" s="97"/>
      <c r="CC214" s="97"/>
      <c r="CD214" s="97"/>
      <c r="CE214" s="97"/>
      <c r="CF214" s="97"/>
      <c r="CG214" s="97"/>
      <c r="CH214" s="97"/>
      <c r="CI214" s="97"/>
      <c r="CJ214" s="97"/>
      <c r="CK214" s="97"/>
      <c r="CL214" s="97"/>
      <c r="CM214" s="97"/>
      <c r="CN214" s="97"/>
      <c r="CO214" s="97"/>
      <c r="CP214" s="97"/>
      <c r="CQ214" s="97"/>
      <c r="CR214" s="97"/>
      <c r="CS214" s="97"/>
    </row>
    <row r="215" spans="11:97">
      <c r="K215" s="109"/>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c r="BI215" s="97"/>
      <c r="BJ215" s="97"/>
      <c r="BK215" s="97"/>
      <c r="BL215" s="97"/>
      <c r="BM215" s="97"/>
      <c r="BN215" s="97"/>
      <c r="BO215" s="97"/>
      <c r="BP215" s="97"/>
      <c r="BQ215" s="97"/>
      <c r="BR215" s="97"/>
      <c r="BS215" s="97"/>
      <c r="BT215" s="97"/>
      <c r="BU215" s="97"/>
      <c r="BV215" s="97"/>
      <c r="BW215" s="97"/>
      <c r="BX215" s="97"/>
      <c r="BY215" s="97"/>
      <c r="BZ215" s="97"/>
      <c r="CA215" s="97"/>
      <c r="CB215" s="97"/>
      <c r="CC215" s="97"/>
      <c r="CD215" s="97"/>
      <c r="CE215" s="97"/>
      <c r="CF215" s="97"/>
      <c r="CG215" s="97"/>
      <c r="CH215" s="97"/>
      <c r="CI215" s="97"/>
      <c r="CJ215" s="97"/>
      <c r="CK215" s="97"/>
      <c r="CL215" s="97"/>
      <c r="CM215" s="97"/>
      <c r="CN215" s="97"/>
      <c r="CO215" s="97"/>
      <c r="CP215" s="97"/>
      <c r="CQ215" s="97"/>
      <c r="CR215" s="97"/>
      <c r="CS215" s="97"/>
    </row>
    <row r="216" spans="11:97">
      <c r="K216" s="109"/>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c r="BI216" s="97"/>
      <c r="BJ216" s="97"/>
      <c r="BK216" s="97"/>
      <c r="BL216" s="97"/>
      <c r="BM216" s="97"/>
      <c r="BN216" s="97"/>
      <c r="BO216" s="97"/>
      <c r="BP216" s="97"/>
      <c r="BQ216" s="97"/>
      <c r="BR216" s="97"/>
      <c r="BS216" s="97"/>
      <c r="BT216" s="97"/>
      <c r="BU216" s="97"/>
      <c r="BV216" s="97"/>
      <c r="BW216" s="97"/>
      <c r="BX216" s="97"/>
      <c r="BY216" s="97"/>
      <c r="BZ216" s="97"/>
      <c r="CA216" s="97"/>
      <c r="CB216" s="97"/>
      <c r="CC216" s="97"/>
      <c r="CD216" s="97"/>
      <c r="CE216" s="97"/>
      <c r="CF216" s="97"/>
      <c r="CG216" s="97"/>
      <c r="CH216" s="97"/>
      <c r="CI216" s="97"/>
      <c r="CJ216" s="97"/>
      <c r="CK216" s="97"/>
      <c r="CL216" s="97"/>
      <c r="CM216" s="97"/>
      <c r="CN216" s="97"/>
      <c r="CO216" s="97"/>
      <c r="CP216" s="97"/>
      <c r="CQ216" s="97"/>
      <c r="CR216" s="97"/>
      <c r="CS216" s="97"/>
    </row>
    <row r="217" spans="11:97">
      <c r="K217" s="109"/>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c r="BI217" s="97"/>
      <c r="BJ217" s="97"/>
      <c r="BK217" s="97"/>
      <c r="BL217" s="97"/>
      <c r="BM217" s="97"/>
      <c r="BN217" s="97"/>
      <c r="BO217" s="97"/>
      <c r="BP217" s="97"/>
      <c r="BQ217" s="97"/>
      <c r="BR217" s="97"/>
      <c r="BS217" s="97"/>
      <c r="BT217" s="97"/>
      <c r="BU217" s="97"/>
      <c r="BV217" s="97"/>
      <c r="BW217" s="97"/>
      <c r="BX217" s="97"/>
      <c r="BY217" s="97"/>
      <c r="BZ217" s="97"/>
      <c r="CA217" s="97"/>
      <c r="CB217" s="97"/>
      <c r="CC217" s="97"/>
      <c r="CD217" s="97"/>
      <c r="CE217" s="97"/>
      <c r="CF217" s="97"/>
      <c r="CG217" s="97"/>
      <c r="CH217" s="97"/>
      <c r="CI217" s="97"/>
      <c r="CJ217" s="97"/>
      <c r="CK217" s="97"/>
      <c r="CL217" s="97"/>
      <c r="CM217" s="97"/>
      <c r="CN217" s="97"/>
      <c r="CO217" s="97"/>
      <c r="CP217" s="97"/>
      <c r="CQ217" s="97"/>
      <c r="CR217" s="97"/>
      <c r="CS217" s="97"/>
    </row>
    <row r="218" spans="11:97">
      <c r="K218" s="109"/>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c r="BI218" s="97"/>
      <c r="BJ218" s="97"/>
      <c r="BK218" s="97"/>
      <c r="BL218" s="97"/>
      <c r="BM218" s="97"/>
      <c r="BN218" s="97"/>
      <c r="BO218" s="97"/>
      <c r="BP218" s="97"/>
      <c r="BQ218" s="97"/>
      <c r="BR218" s="97"/>
      <c r="BS218" s="97"/>
      <c r="BT218" s="97"/>
      <c r="BU218" s="97"/>
      <c r="BV218" s="97"/>
      <c r="BW218" s="97"/>
      <c r="BX218" s="97"/>
      <c r="BY218" s="97"/>
      <c r="BZ218" s="97"/>
      <c r="CA218" s="97"/>
      <c r="CB218" s="97"/>
      <c r="CC218" s="97"/>
      <c r="CD218" s="97"/>
      <c r="CE218" s="97"/>
      <c r="CF218" s="97"/>
      <c r="CG218" s="97"/>
      <c r="CH218" s="97"/>
      <c r="CI218" s="97"/>
      <c r="CJ218" s="97"/>
      <c r="CK218" s="97"/>
      <c r="CL218" s="97"/>
      <c r="CM218" s="97"/>
      <c r="CN218" s="97"/>
      <c r="CO218" s="97"/>
      <c r="CP218" s="97"/>
      <c r="CQ218" s="97"/>
      <c r="CR218" s="97"/>
      <c r="CS218" s="97"/>
    </row>
    <row r="219" spans="11:97">
      <c r="K219" s="109"/>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c r="BI219" s="97"/>
      <c r="BJ219" s="97"/>
      <c r="BK219" s="97"/>
      <c r="BL219" s="97"/>
      <c r="BM219" s="97"/>
      <c r="BN219" s="97"/>
      <c r="BO219" s="97"/>
      <c r="BP219" s="97"/>
      <c r="BQ219" s="97"/>
      <c r="BR219" s="97"/>
      <c r="BS219" s="97"/>
      <c r="BT219" s="97"/>
      <c r="BU219" s="97"/>
      <c r="BV219" s="97"/>
      <c r="BW219" s="97"/>
      <c r="BX219" s="97"/>
      <c r="BY219" s="97"/>
      <c r="BZ219" s="97"/>
      <c r="CA219" s="97"/>
      <c r="CB219" s="97"/>
      <c r="CC219" s="97"/>
      <c r="CD219" s="97"/>
      <c r="CE219" s="97"/>
      <c r="CF219" s="97"/>
      <c r="CG219" s="97"/>
      <c r="CH219" s="97"/>
      <c r="CI219" s="97"/>
      <c r="CJ219" s="97"/>
      <c r="CK219" s="97"/>
      <c r="CL219" s="97"/>
      <c r="CM219" s="97"/>
      <c r="CN219" s="97"/>
      <c r="CO219" s="97"/>
      <c r="CP219" s="97"/>
      <c r="CQ219" s="97"/>
      <c r="CR219" s="97"/>
      <c r="CS219" s="97"/>
    </row>
    <row r="220" spans="11:97">
      <c r="K220" s="109"/>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c r="BI220" s="97"/>
      <c r="BJ220" s="97"/>
      <c r="BK220" s="97"/>
      <c r="BL220" s="97"/>
      <c r="BM220" s="97"/>
      <c r="BN220" s="97"/>
      <c r="BO220" s="97"/>
      <c r="BP220" s="97"/>
      <c r="BQ220" s="97"/>
      <c r="BR220" s="97"/>
      <c r="BS220" s="97"/>
      <c r="BT220" s="97"/>
      <c r="BU220" s="97"/>
      <c r="BV220" s="97"/>
      <c r="BW220" s="97"/>
      <c r="BX220" s="97"/>
      <c r="BY220" s="97"/>
      <c r="BZ220" s="97"/>
      <c r="CA220" s="97"/>
      <c r="CB220" s="97"/>
      <c r="CC220" s="97"/>
      <c r="CD220" s="97"/>
      <c r="CE220" s="97"/>
      <c r="CF220" s="97"/>
      <c r="CG220" s="97"/>
      <c r="CH220" s="97"/>
      <c r="CI220" s="97"/>
      <c r="CJ220" s="97"/>
      <c r="CK220" s="97"/>
      <c r="CL220" s="97"/>
      <c r="CM220" s="97"/>
      <c r="CN220" s="97"/>
      <c r="CO220" s="97"/>
      <c r="CP220" s="97"/>
      <c r="CQ220" s="97"/>
      <c r="CR220" s="97"/>
      <c r="CS220" s="97"/>
    </row>
    <row r="221" spans="11:97">
      <c r="K221" s="109"/>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c r="BI221" s="97"/>
      <c r="BJ221" s="97"/>
      <c r="BK221" s="97"/>
      <c r="BL221" s="97"/>
      <c r="BM221" s="97"/>
      <c r="BN221" s="97"/>
      <c r="BO221" s="97"/>
      <c r="BP221" s="97"/>
      <c r="BQ221" s="97"/>
      <c r="BR221" s="97"/>
      <c r="BS221" s="97"/>
      <c r="BT221" s="97"/>
      <c r="BU221" s="97"/>
      <c r="BV221" s="97"/>
      <c r="BW221" s="97"/>
      <c r="BX221" s="97"/>
      <c r="BY221" s="97"/>
      <c r="BZ221" s="97"/>
      <c r="CA221" s="97"/>
      <c r="CB221" s="97"/>
      <c r="CC221" s="97"/>
      <c r="CD221" s="97"/>
      <c r="CE221" s="97"/>
      <c r="CF221" s="97"/>
      <c r="CG221" s="97"/>
      <c r="CH221" s="97"/>
      <c r="CI221" s="97"/>
      <c r="CJ221" s="97"/>
      <c r="CK221" s="97"/>
      <c r="CL221" s="97"/>
      <c r="CM221" s="97"/>
      <c r="CN221" s="97"/>
      <c r="CO221" s="97"/>
      <c r="CP221" s="97"/>
      <c r="CQ221" s="97"/>
      <c r="CR221" s="97"/>
      <c r="CS221" s="97"/>
    </row>
    <row r="222" spans="11:97">
      <c r="K222" s="109"/>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7"/>
      <c r="BR222" s="97"/>
      <c r="BS222" s="97"/>
      <c r="BT222" s="97"/>
      <c r="BU222" s="97"/>
      <c r="BV222" s="97"/>
      <c r="BW222" s="97"/>
      <c r="BX222" s="97"/>
      <c r="BY222" s="97"/>
      <c r="BZ222" s="97"/>
      <c r="CA222" s="97"/>
      <c r="CB222" s="97"/>
      <c r="CC222" s="97"/>
      <c r="CD222" s="97"/>
      <c r="CE222" s="97"/>
      <c r="CF222" s="97"/>
      <c r="CG222" s="97"/>
      <c r="CH222" s="97"/>
      <c r="CI222" s="97"/>
      <c r="CJ222" s="97"/>
      <c r="CK222" s="97"/>
      <c r="CL222" s="97"/>
      <c r="CM222" s="97"/>
      <c r="CN222" s="97"/>
      <c r="CO222" s="97"/>
      <c r="CP222" s="97"/>
      <c r="CQ222" s="97"/>
      <c r="CR222" s="97"/>
      <c r="CS222" s="97"/>
    </row>
    <row r="223" spans="11:97">
      <c r="K223" s="109"/>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7"/>
      <c r="BR223" s="97"/>
      <c r="BS223" s="97"/>
      <c r="BT223" s="97"/>
      <c r="BU223" s="97"/>
      <c r="BV223" s="97"/>
      <c r="BW223" s="97"/>
      <c r="BX223" s="97"/>
      <c r="BY223" s="97"/>
      <c r="BZ223" s="97"/>
      <c r="CA223" s="97"/>
      <c r="CB223" s="97"/>
      <c r="CC223" s="97"/>
      <c r="CD223" s="97"/>
      <c r="CE223" s="97"/>
      <c r="CF223" s="97"/>
      <c r="CG223" s="97"/>
      <c r="CH223" s="97"/>
      <c r="CI223" s="97"/>
      <c r="CJ223" s="97"/>
      <c r="CK223" s="97"/>
      <c r="CL223" s="97"/>
      <c r="CM223" s="97"/>
      <c r="CN223" s="97"/>
      <c r="CO223" s="97"/>
      <c r="CP223" s="97"/>
      <c r="CQ223" s="97"/>
      <c r="CR223" s="97"/>
      <c r="CS223" s="97"/>
    </row>
    <row r="224" spans="11:97">
      <c r="K224" s="109"/>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7"/>
      <c r="BR224" s="97"/>
      <c r="BS224" s="97"/>
      <c r="BT224" s="97"/>
      <c r="BU224" s="97"/>
      <c r="BV224" s="97"/>
      <c r="BW224" s="97"/>
      <c r="BX224" s="97"/>
      <c r="BY224" s="97"/>
      <c r="BZ224" s="97"/>
      <c r="CA224" s="97"/>
      <c r="CB224" s="97"/>
      <c r="CC224" s="97"/>
      <c r="CD224" s="97"/>
      <c r="CE224" s="97"/>
      <c r="CF224" s="97"/>
      <c r="CG224" s="97"/>
      <c r="CH224" s="97"/>
      <c r="CI224" s="97"/>
      <c r="CJ224" s="97"/>
      <c r="CK224" s="97"/>
      <c r="CL224" s="97"/>
      <c r="CM224" s="97"/>
      <c r="CN224" s="97"/>
      <c r="CO224" s="97"/>
      <c r="CP224" s="97"/>
      <c r="CQ224" s="97"/>
      <c r="CR224" s="97"/>
      <c r="CS224" s="97"/>
    </row>
    <row r="225" spans="11:97">
      <c r="K225" s="109"/>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c r="BI225" s="97"/>
      <c r="BJ225" s="97"/>
      <c r="BK225" s="97"/>
      <c r="BL225" s="97"/>
      <c r="BM225" s="97"/>
      <c r="BN225" s="97"/>
      <c r="BO225" s="97"/>
      <c r="BP225" s="97"/>
      <c r="BQ225" s="97"/>
      <c r="BR225" s="97"/>
      <c r="BS225" s="97"/>
      <c r="BT225" s="97"/>
      <c r="BU225" s="97"/>
      <c r="BV225" s="97"/>
      <c r="BW225" s="97"/>
      <c r="BX225" s="97"/>
      <c r="BY225" s="97"/>
      <c r="BZ225" s="97"/>
      <c r="CA225" s="97"/>
      <c r="CB225" s="97"/>
      <c r="CC225" s="97"/>
      <c r="CD225" s="97"/>
      <c r="CE225" s="97"/>
      <c r="CF225" s="97"/>
      <c r="CG225" s="97"/>
      <c r="CH225" s="97"/>
      <c r="CI225" s="97"/>
      <c r="CJ225" s="97"/>
      <c r="CK225" s="97"/>
      <c r="CL225" s="97"/>
      <c r="CM225" s="97"/>
      <c r="CN225" s="97"/>
      <c r="CO225" s="97"/>
      <c r="CP225" s="97"/>
      <c r="CQ225" s="97"/>
      <c r="CR225" s="97"/>
      <c r="CS225" s="97"/>
    </row>
    <row r="226" spans="11:97">
      <c r="K226" s="109"/>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c r="BI226" s="97"/>
      <c r="BJ226" s="97"/>
      <c r="BK226" s="97"/>
      <c r="BL226" s="97"/>
      <c r="BM226" s="97"/>
      <c r="BN226" s="97"/>
      <c r="BO226" s="97"/>
      <c r="BP226" s="97"/>
      <c r="BQ226" s="97"/>
      <c r="BR226" s="97"/>
      <c r="BS226" s="97"/>
      <c r="BT226" s="97"/>
      <c r="BU226" s="97"/>
      <c r="BV226" s="97"/>
      <c r="BW226" s="97"/>
      <c r="BX226" s="97"/>
      <c r="BY226" s="97"/>
      <c r="BZ226" s="97"/>
      <c r="CA226" s="97"/>
      <c r="CB226" s="97"/>
      <c r="CC226" s="97"/>
      <c r="CD226" s="97"/>
      <c r="CE226" s="97"/>
      <c r="CF226" s="97"/>
      <c r="CG226" s="97"/>
      <c r="CH226" s="97"/>
      <c r="CI226" s="97"/>
      <c r="CJ226" s="97"/>
      <c r="CK226" s="97"/>
      <c r="CL226" s="97"/>
      <c r="CM226" s="97"/>
      <c r="CN226" s="97"/>
      <c r="CO226" s="97"/>
      <c r="CP226" s="97"/>
      <c r="CQ226" s="97"/>
      <c r="CR226" s="97"/>
      <c r="CS226" s="97"/>
    </row>
    <row r="227" spans="11:97">
      <c r="K227" s="109"/>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c r="BI227" s="97"/>
      <c r="BJ227" s="97"/>
      <c r="BK227" s="97"/>
      <c r="BL227" s="97"/>
      <c r="BM227" s="97"/>
      <c r="BN227" s="97"/>
      <c r="BO227" s="97"/>
      <c r="BP227" s="97"/>
      <c r="BQ227" s="97"/>
      <c r="BR227" s="97"/>
      <c r="BS227" s="97"/>
      <c r="BT227" s="97"/>
      <c r="BU227" s="97"/>
      <c r="BV227" s="97"/>
      <c r="BW227" s="97"/>
      <c r="BX227" s="97"/>
      <c r="BY227" s="97"/>
      <c r="BZ227" s="97"/>
      <c r="CA227" s="97"/>
      <c r="CB227" s="97"/>
      <c r="CC227" s="97"/>
      <c r="CD227" s="97"/>
      <c r="CE227" s="97"/>
      <c r="CF227" s="97"/>
      <c r="CG227" s="97"/>
      <c r="CH227" s="97"/>
      <c r="CI227" s="97"/>
      <c r="CJ227" s="97"/>
      <c r="CK227" s="97"/>
      <c r="CL227" s="97"/>
      <c r="CM227" s="97"/>
      <c r="CN227" s="97"/>
      <c r="CO227" s="97"/>
      <c r="CP227" s="97"/>
      <c r="CQ227" s="97"/>
      <c r="CR227" s="97"/>
      <c r="CS227" s="97"/>
    </row>
    <row r="228" spans="11:97">
      <c r="K228" s="109"/>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c r="BI228" s="97"/>
      <c r="BJ228" s="97"/>
      <c r="BK228" s="97"/>
      <c r="BL228" s="97"/>
      <c r="BM228" s="97"/>
      <c r="BN228" s="97"/>
      <c r="BO228" s="97"/>
      <c r="BP228" s="97"/>
      <c r="BQ228" s="97"/>
      <c r="BR228" s="97"/>
      <c r="BS228" s="97"/>
      <c r="BT228" s="97"/>
      <c r="BU228" s="97"/>
      <c r="BV228" s="97"/>
      <c r="BW228" s="97"/>
      <c r="BX228" s="97"/>
      <c r="BY228" s="97"/>
      <c r="BZ228" s="97"/>
      <c r="CA228" s="97"/>
      <c r="CB228" s="97"/>
      <c r="CC228" s="97"/>
      <c r="CD228" s="97"/>
      <c r="CE228" s="97"/>
      <c r="CF228" s="97"/>
      <c r="CG228" s="97"/>
      <c r="CH228" s="97"/>
      <c r="CI228" s="97"/>
      <c r="CJ228" s="97"/>
      <c r="CK228" s="97"/>
      <c r="CL228" s="97"/>
      <c r="CM228" s="97"/>
      <c r="CN228" s="97"/>
      <c r="CO228" s="97"/>
      <c r="CP228" s="97"/>
      <c r="CQ228" s="97"/>
      <c r="CR228" s="97"/>
      <c r="CS228" s="97"/>
    </row>
    <row r="229" spans="11:97">
      <c r="K229" s="109"/>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7"/>
      <c r="BR229" s="97"/>
      <c r="BS229" s="97"/>
      <c r="BT229" s="97"/>
      <c r="BU229" s="97"/>
      <c r="BV229" s="97"/>
      <c r="BW229" s="97"/>
      <c r="BX229" s="97"/>
      <c r="BY229" s="97"/>
      <c r="BZ229" s="97"/>
      <c r="CA229" s="97"/>
      <c r="CB229" s="97"/>
      <c r="CC229" s="97"/>
      <c r="CD229" s="97"/>
      <c r="CE229" s="97"/>
      <c r="CF229" s="97"/>
      <c r="CG229" s="97"/>
      <c r="CH229" s="97"/>
      <c r="CI229" s="97"/>
      <c r="CJ229" s="97"/>
      <c r="CK229" s="97"/>
      <c r="CL229" s="97"/>
      <c r="CM229" s="97"/>
      <c r="CN229" s="97"/>
      <c r="CO229" s="97"/>
      <c r="CP229" s="97"/>
      <c r="CQ229" s="97"/>
      <c r="CR229" s="97"/>
      <c r="CS229" s="97"/>
    </row>
    <row r="230" spans="11:97">
      <c r="K230" s="109"/>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7"/>
      <c r="BR230" s="97"/>
      <c r="BS230" s="97"/>
      <c r="BT230" s="97"/>
      <c r="BU230" s="97"/>
      <c r="BV230" s="97"/>
      <c r="BW230" s="97"/>
      <c r="BX230" s="97"/>
      <c r="BY230" s="97"/>
      <c r="BZ230" s="97"/>
      <c r="CA230" s="97"/>
      <c r="CB230" s="97"/>
      <c r="CC230" s="97"/>
      <c r="CD230" s="97"/>
      <c r="CE230" s="97"/>
      <c r="CF230" s="97"/>
      <c r="CG230" s="97"/>
      <c r="CH230" s="97"/>
      <c r="CI230" s="97"/>
      <c r="CJ230" s="97"/>
      <c r="CK230" s="97"/>
      <c r="CL230" s="97"/>
      <c r="CM230" s="97"/>
      <c r="CN230" s="97"/>
      <c r="CO230" s="97"/>
      <c r="CP230" s="97"/>
      <c r="CQ230" s="97"/>
      <c r="CR230" s="97"/>
      <c r="CS230" s="97"/>
    </row>
    <row r="231" spans="11:97">
      <c r="K231" s="109"/>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c r="BI231" s="97"/>
      <c r="BJ231" s="97"/>
      <c r="BK231" s="97"/>
      <c r="BL231" s="97"/>
      <c r="BM231" s="97"/>
      <c r="BN231" s="97"/>
      <c r="BO231" s="97"/>
      <c r="BP231" s="97"/>
      <c r="BQ231" s="97"/>
      <c r="BR231" s="97"/>
      <c r="BS231" s="97"/>
      <c r="BT231" s="97"/>
      <c r="BU231" s="97"/>
      <c r="BV231" s="97"/>
      <c r="BW231" s="97"/>
      <c r="BX231" s="97"/>
      <c r="BY231" s="97"/>
      <c r="BZ231" s="97"/>
      <c r="CA231" s="97"/>
      <c r="CB231" s="97"/>
      <c r="CC231" s="97"/>
      <c r="CD231" s="97"/>
      <c r="CE231" s="97"/>
      <c r="CF231" s="97"/>
      <c r="CG231" s="97"/>
      <c r="CH231" s="97"/>
      <c r="CI231" s="97"/>
      <c r="CJ231" s="97"/>
      <c r="CK231" s="97"/>
      <c r="CL231" s="97"/>
      <c r="CM231" s="97"/>
      <c r="CN231" s="97"/>
      <c r="CO231" s="97"/>
      <c r="CP231" s="97"/>
      <c r="CQ231" s="97"/>
      <c r="CR231" s="97"/>
      <c r="CS231" s="97"/>
    </row>
    <row r="232" spans="11:97">
      <c r="K232" s="109"/>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c r="BI232" s="97"/>
      <c r="BJ232" s="97"/>
      <c r="BK232" s="97"/>
      <c r="BL232" s="97"/>
      <c r="BM232" s="97"/>
      <c r="BN232" s="97"/>
      <c r="BO232" s="97"/>
      <c r="BP232" s="97"/>
      <c r="BQ232" s="97"/>
      <c r="BR232" s="97"/>
      <c r="BS232" s="97"/>
      <c r="BT232" s="97"/>
      <c r="BU232" s="97"/>
      <c r="BV232" s="97"/>
      <c r="BW232" s="97"/>
      <c r="BX232" s="97"/>
      <c r="BY232" s="97"/>
      <c r="BZ232" s="97"/>
      <c r="CA232" s="97"/>
      <c r="CB232" s="97"/>
      <c r="CC232" s="97"/>
      <c r="CD232" s="97"/>
      <c r="CE232" s="97"/>
      <c r="CF232" s="97"/>
      <c r="CG232" s="97"/>
      <c r="CH232" s="97"/>
      <c r="CI232" s="97"/>
      <c r="CJ232" s="97"/>
      <c r="CK232" s="97"/>
      <c r="CL232" s="97"/>
      <c r="CM232" s="97"/>
      <c r="CN232" s="97"/>
      <c r="CO232" s="97"/>
      <c r="CP232" s="97"/>
      <c r="CQ232" s="97"/>
      <c r="CR232" s="97"/>
      <c r="CS232" s="97"/>
    </row>
    <row r="233" spans="11:97">
      <c r="K233" s="109"/>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c r="BI233" s="97"/>
      <c r="BJ233" s="97"/>
      <c r="BK233" s="97"/>
      <c r="BL233" s="97"/>
      <c r="BM233" s="97"/>
      <c r="BN233" s="97"/>
      <c r="BO233" s="97"/>
      <c r="BP233" s="97"/>
      <c r="BQ233" s="97"/>
      <c r="BR233" s="97"/>
      <c r="BS233" s="97"/>
      <c r="BT233" s="97"/>
      <c r="BU233" s="97"/>
      <c r="BV233" s="97"/>
      <c r="BW233" s="97"/>
      <c r="BX233" s="97"/>
      <c r="BY233" s="97"/>
      <c r="BZ233" s="97"/>
      <c r="CA233" s="97"/>
      <c r="CB233" s="97"/>
      <c r="CC233" s="97"/>
      <c r="CD233" s="97"/>
      <c r="CE233" s="97"/>
      <c r="CF233" s="97"/>
      <c r="CG233" s="97"/>
      <c r="CH233" s="97"/>
      <c r="CI233" s="97"/>
      <c r="CJ233" s="97"/>
      <c r="CK233" s="97"/>
      <c r="CL233" s="97"/>
      <c r="CM233" s="97"/>
      <c r="CN233" s="97"/>
      <c r="CO233" s="97"/>
      <c r="CP233" s="97"/>
      <c r="CQ233" s="97"/>
      <c r="CR233" s="97"/>
      <c r="CS233" s="97"/>
    </row>
    <row r="234" spans="11:97">
      <c r="K234" s="109"/>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c r="BI234" s="97"/>
      <c r="BJ234" s="97"/>
      <c r="BK234" s="97"/>
      <c r="BL234" s="97"/>
      <c r="BM234" s="97"/>
      <c r="BN234" s="97"/>
      <c r="BO234" s="97"/>
      <c r="BP234" s="97"/>
      <c r="BQ234" s="97"/>
      <c r="BR234" s="97"/>
      <c r="BS234" s="97"/>
      <c r="BT234" s="97"/>
      <c r="BU234" s="97"/>
      <c r="BV234" s="97"/>
      <c r="BW234" s="97"/>
      <c r="BX234" s="97"/>
      <c r="BY234" s="97"/>
      <c r="BZ234" s="97"/>
      <c r="CA234" s="97"/>
      <c r="CB234" s="97"/>
      <c r="CC234" s="97"/>
      <c r="CD234" s="97"/>
      <c r="CE234" s="97"/>
      <c r="CF234" s="97"/>
      <c r="CG234" s="97"/>
      <c r="CH234" s="97"/>
      <c r="CI234" s="97"/>
      <c r="CJ234" s="97"/>
      <c r="CK234" s="97"/>
      <c r="CL234" s="97"/>
      <c r="CM234" s="97"/>
      <c r="CN234" s="97"/>
      <c r="CO234" s="97"/>
      <c r="CP234" s="97"/>
      <c r="CQ234" s="97"/>
      <c r="CR234" s="97"/>
      <c r="CS234" s="97"/>
    </row>
    <row r="235" spans="11:97">
      <c r="K235" s="109"/>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c r="BI235" s="97"/>
      <c r="BJ235" s="97"/>
      <c r="BK235" s="97"/>
      <c r="BL235" s="97"/>
      <c r="BM235" s="97"/>
      <c r="BN235" s="97"/>
      <c r="BO235" s="97"/>
      <c r="BP235" s="97"/>
      <c r="BQ235" s="97"/>
      <c r="BR235" s="97"/>
      <c r="BS235" s="97"/>
      <c r="BT235" s="97"/>
      <c r="BU235" s="97"/>
      <c r="BV235" s="97"/>
      <c r="BW235" s="97"/>
      <c r="BX235" s="97"/>
      <c r="BY235" s="97"/>
      <c r="BZ235" s="97"/>
      <c r="CA235" s="97"/>
      <c r="CB235" s="97"/>
      <c r="CC235" s="97"/>
      <c r="CD235" s="97"/>
      <c r="CE235" s="97"/>
      <c r="CF235" s="97"/>
      <c r="CG235" s="97"/>
      <c r="CH235" s="97"/>
      <c r="CI235" s="97"/>
      <c r="CJ235" s="97"/>
      <c r="CK235" s="97"/>
      <c r="CL235" s="97"/>
      <c r="CM235" s="97"/>
      <c r="CN235" s="97"/>
      <c r="CO235" s="97"/>
      <c r="CP235" s="97"/>
      <c r="CQ235" s="97"/>
      <c r="CR235" s="97"/>
      <c r="CS235" s="97"/>
    </row>
    <row r="236" spans="11:97">
      <c r="K236" s="109"/>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c r="BI236" s="97"/>
      <c r="BJ236" s="97"/>
      <c r="BK236" s="97"/>
      <c r="BL236" s="97"/>
      <c r="BM236" s="97"/>
      <c r="BN236" s="97"/>
      <c r="BO236" s="97"/>
      <c r="BP236" s="97"/>
      <c r="BQ236" s="97"/>
      <c r="BR236" s="97"/>
      <c r="BS236" s="97"/>
      <c r="BT236" s="97"/>
      <c r="BU236" s="97"/>
      <c r="BV236" s="97"/>
      <c r="BW236" s="97"/>
      <c r="BX236" s="97"/>
      <c r="BY236" s="97"/>
      <c r="BZ236" s="97"/>
      <c r="CA236" s="97"/>
      <c r="CB236" s="97"/>
      <c r="CC236" s="97"/>
      <c r="CD236" s="97"/>
      <c r="CE236" s="97"/>
      <c r="CF236" s="97"/>
      <c r="CG236" s="97"/>
      <c r="CH236" s="97"/>
      <c r="CI236" s="97"/>
      <c r="CJ236" s="97"/>
      <c r="CK236" s="97"/>
      <c r="CL236" s="97"/>
      <c r="CM236" s="97"/>
      <c r="CN236" s="97"/>
      <c r="CO236" s="97"/>
      <c r="CP236" s="97"/>
      <c r="CQ236" s="97"/>
      <c r="CR236" s="97"/>
      <c r="CS236" s="97"/>
    </row>
    <row r="237" spans="11:97">
      <c r="K237" s="109"/>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c r="BI237" s="97"/>
      <c r="BJ237" s="97"/>
      <c r="BK237" s="97"/>
      <c r="BL237" s="97"/>
      <c r="BM237" s="97"/>
      <c r="BN237" s="97"/>
      <c r="BO237" s="97"/>
      <c r="BP237" s="97"/>
      <c r="BQ237" s="97"/>
      <c r="BR237" s="97"/>
      <c r="BS237" s="97"/>
      <c r="BT237" s="97"/>
      <c r="BU237" s="97"/>
      <c r="BV237" s="97"/>
      <c r="BW237" s="97"/>
      <c r="BX237" s="97"/>
      <c r="BY237" s="97"/>
      <c r="BZ237" s="97"/>
      <c r="CA237" s="97"/>
      <c r="CB237" s="97"/>
      <c r="CC237" s="97"/>
      <c r="CD237" s="97"/>
      <c r="CE237" s="97"/>
      <c r="CF237" s="97"/>
      <c r="CG237" s="97"/>
      <c r="CH237" s="97"/>
      <c r="CI237" s="97"/>
      <c r="CJ237" s="97"/>
      <c r="CK237" s="97"/>
      <c r="CL237" s="97"/>
      <c r="CM237" s="97"/>
      <c r="CN237" s="97"/>
      <c r="CO237" s="97"/>
      <c r="CP237" s="97"/>
      <c r="CQ237" s="97"/>
      <c r="CR237" s="97"/>
      <c r="CS237" s="97"/>
    </row>
    <row r="238" spans="11:97">
      <c r="K238" s="109"/>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c r="BI238" s="97"/>
      <c r="BJ238" s="97"/>
      <c r="BK238" s="97"/>
      <c r="BL238" s="97"/>
      <c r="BM238" s="97"/>
      <c r="BN238" s="97"/>
      <c r="BO238" s="97"/>
      <c r="BP238" s="97"/>
      <c r="BQ238" s="97"/>
      <c r="BR238" s="97"/>
      <c r="BS238" s="97"/>
      <c r="BT238" s="97"/>
      <c r="BU238" s="97"/>
      <c r="BV238" s="97"/>
      <c r="BW238" s="97"/>
      <c r="BX238" s="97"/>
      <c r="BY238" s="97"/>
      <c r="BZ238" s="97"/>
      <c r="CA238" s="97"/>
      <c r="CB238" s="97"/>
      <c r="CC238" s="97"/>
      <c r="CD238" s="97"/>
      <c r="CE238" s="97"/>
      <c r="CF238" s="97"/>
      <c r="CG238" s="97"/>
      <c r="CH238" s="97"/>
      <c r="CI238" s="97"/>
      <c r="CJ238" s="97"/>
      <c r="CK238" s="97"/>
      <c r="CL238" s="97"/>
      <c r="CM238" s="97"/>
      <c r="CN238" s="97"/>
      <c r="CO238" s="97"/>
      <c r="CP238" s="97"/>
      <c r="CQ238" s="97"/>
      <c r="CR238" s="97"/>
      <c r="CS238" s="97"/>
    </row>
    <row r="239" spans="11:97">
      <c r="K239" s="109"/>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c r="BI239" s="97"/>
      <c r="BJ239" s="97"/>
      <c r="BK239" s="97"/>
      <c r="BL239" s="97"/>
      <c r="BM239" s="97"/>
      <c r="BN239" s="97"/>
      <c r="BO239" s="97"/>
      <c r="BP239" s="97"/>
      <c r="BQ239" s="97"/>
      <c r="BR239" s="97"/>
      <c r="BS239" s="97"/>
      <c r="BT239" s="97"/>
      <c r="BU239" s="97"/>
      <c r="BV239" s="97"/>
      <c r="BW239" s="97"/>
      <c r="BX239" s="97"/>
      <c r="BY239" s="97"/>
      <c r="BZ239" s="97"/>
      <c r="CA239" s="97"/>
      <c r="CB239" s="97"/>
      <c r="CC239" s="97"/>
      <c r="CD239" s="97"/>
      <c r="CE239" s="97"/>
      <c r="CF239" s="97"/>
      <c r="CG239" s="97"/>
      <c r="CH239" s="97"/>
      <c r="CI239" s="97"/>
      <c r="CJ239" s="97"/>
      <c r="CK239" s="97"/>
      <c r="CL239" s="97"/>
      <c r="CM239" s="97"/>
      <c r="CN239" s="97"/>
      <c r="CO239" s="97"/>
      <c r="CP239" s="97"/>
      <c r="CQ239" s="97"/>
      <c r="CR239" s="97"/>
      <c r="CS239" s="97"/>
    </row>
    <row r="240" spans="11:97">
      <c r="K240" s="109"/>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c r="BI240" s="97"/>
      <c r="BJ240" s="97"/>
      <c r="BK240" s="97"/>
      <c r="BL240" s="97"/>
      <c r="BM240" s="97"/>
      <c r="BN240" s="97"/>
      <c r="BO240" s="97"/>
      <c r="BP240" s="97"/>
      <c r="BQ240" s="97"/>
      <c r="BR240" s="97"/>
      <c r="BS240" s="97"/>
      <c r="BT240" s="97"/>
      <c r="BU240" s="97"/>
      <c r="BV240" s="97"/>
      <c r="BW240" s="97"/>
      <c r="BX240" s="97"/>
      <c r="BY240" s="97"/>
      <c r="BZ240" s="97"/>
      <c r="CA240" s="97"/>
      <c r="CB240" s="97"/>
      <c r="CC240" s="97"/>
      <c r="CD240" s="97"/>
      <c r="CE240" s="97"/>
      <c r="CF240" s="97"/>
      <c r="CG240" s="97"/>
      <c r="CH240" s="97"/>
      <c r="CI240" s="97"/>
      <c r="CJ240" s="97"/>
      <c r="CK240" s="97"/>
      <c r="CL240" s="97"/>
      <c r="CM240" s="97"/>
      <c r="CN240" s="97"/>
      <c r="CO240" s="97"/>
      <c r="CP240" s="97"/>
      <c r="CQ240" s="97"/>
      <c r="CR240" s="97"/>
      <c r="CS240" s="97"/>
    </row>
    <row r="241" spans="11:97">
      <c r="K241" s="109"/>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97"/>
      <c r="BP241" s="97"/>
      <c r="BQ241" s="97"/>
      <c r="BR241" s="97"/>
      <c r="BS241" s="97"/>
      <c r="BT241" s="97"/>
      <c r="BU241" s="97"/>
      <c r="BV241" s="97"/>
      <c r="BW241" s="97"/>
      <c r="BX241" s="97"/>
      <c r="BY241" s="97"/>
      <c r="BZ241" s="97"/>
      <c r="CA241" s="97"/>
      <c r="CB241" s="97"/>
      <c r="CC241" s="97"/>
      <c r="CD241" s="97"/>
      <c r="CE241" s="97"/>
      <c r="CF241" s="97"/>
      <c r="CG241" s="97"/>
      <c r="CH241" s="97"/>
      <c r="CI241" s="97"/>
      <c r="CJ241" s="97"/>
      <c r="CK241" s="97"/>
      <c r="CL241" s="97"/>
      <c r="CM241" s="97"/>
      <c r="CN241" s="97"/>
      <c r="CO241" s="97"/>
      <c r="CP241" s="97"/>
      <c r="CQ241" s="97"/>
      <c r="CR241" s="97"/>
      <c r="CS241" s="97"/>
    </row>
    <row r="242" spans="11:97">
      <c r="K242" s="109"/>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row>
    <row r="243" spans="11:97">
      <c r="K243" s="109"/>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c r="BI243" s="97"/>
      <c r="BJ243" s="97"/>
      <c r="BK243" s="97"/>
      <c r="BL243" s="97"/>
      <c r="BM243" s="97"/>
      <c r="BN243" s="97"/>
      <c r="BO243" s="97"/>
      <c r="BP243" s="97"/>
      <c r="BQ243" s="97"/>
      <c r="BR243" s="97"/>
      <c r="BS243" s="97"/>
      <c r="BT243" s="97"/>
      <c r="BU243" s="97"/>
      <c r="BV243" s="97"/>
      <c r="BW243" s="97"/>
      <c r="BX243" s="97"/>
      <c r="BY243" s="97"/>
      <c r="BZ243" s="97"/>
      <c r="CA243" s="97"/>
      <c r="CB243" s="97"/>
      <c r="CC243" s="97"/>
      <c r="CD243" s="97"/>
      <c r="CE243" s="97"/>
      <c r="CF243" s="97"/>
      <c r="CG243" s="97"/>
      <c r="CH243" s="97"/>
      <c r="CI243" s="97"/>
      <c r="CJ243" s="97"/>
      <c r="CK243" s="97"/>
      <c r="CL243" s="97"/>
      <c r="CM243" s="97"/>
      <c r="CN243" s="97"/>
      <c r="CO243" s="97"/>
      <c r="CP243" s="97"/>
      <c r="CQ243" s="97"/>
      <c r="CR243" s="97"/>
      <c r="CS243" s="97"/>
    </row>
    <row r="244" spans="11:97">
      <c r="K244" s="109"/>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c r="BI244" s="97"/>
      <c r="BJ244" s="97"/>
      <c r="BK244" s="97"/>
      <c r="BL244" s="97"/>
      <c r="BM244" s="97"/>
      <c r="BN244" s="97"/>
      <c r="BO244" s="97"/>
      <c r="BP244" s="97"/>
      <c r="BQ244" s="97"/>
      <c r="BR244" s="97"/>
      <c r="BS244" s="97"/>
      <c r="BT244" s="97"/>
      <c r="BU244" s="97"/>
      <c r="BV244" s="97"/>
      <c r="BW244" s="97"/>
      <c r="BX244" s="97"/>
      <c r="BY244" s="97"/>
      <c r="BZ244" s="97"/>
      <c r="CA244" s="97"/>
      <c r="CB244" s="97"/>
      <c r="CC244" s="97"/>
      <c r="CD244" s="97"/>
      <c r="CE244" s="97"/>
      <c r="CF244" s="97"/>
      <c r="CG244" s="97"/>
      <c r="CH244" s="97"/>
      <c r="CI244" s="97"/>
      <c r="CJ244" s="97"/>
      <c r="CK244" s="97"/>
      <c r="CL244" s="97"/>
      <c r="CM244" s="97"/>
      <c r="CN244" s="97"/>
      <c r="CO244" s="97"/>
      <c r="CP244" s="97"/>
      <c r="CQ244" s="97"/>
      <c r="CR244" s="97"/>
      <c r="CS244" s="97"/>
    </row>
    <row r="245" spans="11:97">
      <c r="K245" s="109"/>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7"/>
      <c r="AO245" s="97"/>
      <c r="AP245" s="97"/>
      <c r="AQ245" s="97"/>
      <c r="AR245" s="97"/>
      <c r="AS245" s="97"/>
      <c r="AT245" s="97"/>
      <c r="AU245" s="97"/>
      <c r="AV245" s="97"/>
      <c r="AW245" s="97"/>
      <c r="AX245" s="97"/>
      <c r="AY245" s="97"/>
      <c r="AZ245" s="97"/>
      <c r="BA245" s="97"/>
      <c r="BB245" s="97"/>
      <c r="BC245" s="97"/>
      <c r="BD245" s="97"/>
      <c r="BE245" s="97"/>
      <c r="BF245" s="97"/>
      <c r="BG245" s="97"/>
      <c r="BH245" s="97"/>
      <c r="BI245" s="97"/>
      <c r="BJ245" s="97"/>
      <c r="BK245" s="97"/>
      <c r="BL245" s="97"/>
      <c r="BM245" s="97"/>
      <c r="BN245" s="97"/>
      <c r="BO245" s="97"/>
      <c r="BP245" s="97"/>
      <c r="BQ245" s="97"/>
      <c r="BR245" s="97"/>
      <c r="BS245" s="97"/>
      <c r="BT245" s="97"/>
      <c r="BU245" s="97"/>
      <c r="BV245" s="97"/>
      <c r="BW245" s="97"/>
      <c r="BX245" s="97"/>
      <c r="BY245" s="97"/>
      <c r="BZ245" s="97"/>
      <c r="CA245" s="97"/>
      <c r="CB245" s="97"/>
      <c r="CC245" s="97"/>
      <c r="CD245" s="97"/>
      <c r="CE245" s="97"/>
      <c r="CF245" s="97"/>
      <c r="CG245" s="97"/>
      <c r="CH245" s="97"/>
      <c r="CI245" s="97"/>
      <c r="CJ245" s="97"/>
      <c r="CK245" s="97"/>
      <c r="CL245" s="97"/>
      <c r="CM245" s="97"/>
      <c r="CN245" s="97"/>
      <c r="CO245" s="97"/>
      <c r="CP245" s="97"/>
      <c r="CQ245" s="97"/>
      <c r="CR245" s="97"/>
      <c r="CS245" s="97"/>
    </row>
    <row r="246" spans="11:97">
      <c r="K246" s="109"/>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7"/>
      <c r="AO246" s="97"/>
      <c r="AP246" s="97"/>
      <c r="AQ246" s="97"/>
      <c r="AR246" s="97"/>
      <c r="AS246" s="97"/>
      <c r="AT246" s="97"/>
      <c r="AU246" s="97"/>
      <c r="AV246" s="97"/>
      <c r="AW246" s="97"/>
      <c r="AX246" s="97"/>
      <c r="AY246" s="97"/>
      <c r="AZ246" s="97"/>
      <c r="BA246" s="97"/>
      <c r="BB246" s="97"/>
      <c r="BC246" s="97"/>
      <c r="BD246" s="97"/>
      <c r="BE246" s="97"/>
      <c r="BF246" s="97"/>
      <c r="BG246" s="97"/>
      <c r="BH246" s="97"/>
      <c r="BI246" s="97"/>
      <c r="BJ246" s="97"/>
      <c r="BK246" s="97"/>
      <c r="BL246" s="97"/>
      <c r="BM246" s="97"/>
      <c r="BN246" s="97"/>
      <c r="BO246" s="97"/>
      <c r="BP246" s="97"/>
      <c r="BQ246" s="97"/>
      <c r="BR246" s="97"/>
      <c r="BS246" s="97"/>
      <c r="BT246" s="97"/>
      <c r="BU246" s="97"/>
      <c r="BV246" s="97"/>
      <c r="BW246" s="97"/>
      <c r="BX246" s="97"/>
      <c r="BY246" s="97"/>
      <c r="BZ246" s="97"/>
      <c r="CA246" s="97"/>
      <c r="CB246" s="97"/>
      <c r="CC246" s="97"/>
      <c r="CD246" s="97"/>
      <c r="CE246" s="97"/>
      <c r="CF246" s="97"/>
      <c r="CG246" s="97"/>
      <c r="CH246" s="97"/>
      <c r="CI246" s="97"/>
      <c r="CJ246" s="97"/>
      <c r="CK246" s="97"/>
      <c r="CL246" s="97"/>
      <c r="CM246" s="97"/>
      <c r="CN246" s="97"/>
      <c r="CO246" s="97"/>
      <c r="CP246" s="97"/>
      <c r="CQ246" s="97"/>
      <c r="CR246" s="97"/>
      <c r="CS246" s="97"/>
    </row>
    <row r="247" spans="11:97">
      <c r="K247" s="109"/>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7"/>
      <c r="AO247" s="97"/>
      <c r="AP247" s="97"/>
      <c r="AQ247" s="97"/>
      <c r="AR247" s="97"/>
      <c r="AS247" s="97"/>
      <c r="AT247" s="97"/>
      <c r="AU247" s="97"/>
      <c r="AV247" s="97"/>
      <c r="AW247" s="97"/>
      <c r="AX247" s="97"/>
      <c r="AY247" s="97"/>
      <c r="AZ247" s="97"/>
      <c r="BA247" s="97"/>
      <c r="BB247" s="97"/>
      <c r="BC247" s="97"/>
      <c r="BD247" s="97"/>
      <c r="BE247" s="97"/>
      <c r="BF247" s="97"/>
      <c r="BG247" s="97"/>
      <c r="BH247" s="97"/>
      <c r="BI247" s="97"/>
      <c r="BJ247" s="97"/>
      <c r="BK247" s="97"/>
      <c r="BL247" s="97"/>
      <c r="BM247" s="97"/>
      <c r="BN247" s="97"/>
      <c r="BO247" s="97"/>
      <c r="BP247" s="97"/>
      <c r="BQ247" s="97"/>
      <c r="BR247" s="97"/>
      <c r="BS247" s="97"/>
      <c r="BT247" s="97"/>
      <c r="BU247" s="97"/>
      <c r="BV247" s="97"/>
      <c r="BW247" s="97"/>
      <c r="BX247" s="97"/>
      <c r="BY247" s="97"/>
      <c r="BZ247" s="97"/>
      <c r="CA247" s="97"/>
      <c r="CB247" s="97"/>
      <c r="CC247" s="97"/>
      <c r="CD247" s="97"/>
      <c r="CE247" s="97"/>
      <c r="CF247" s="97"/>
      <c r="CG247" s="97"/>
      <c r="CH247" s="97"/>
      <c r="CI247" s="97"/>
      <c r="CJ247" s="97"/>
      <c r="CK247" s="97"/>
      <c r="CL247" s="97"/>
      <c r="CM247" s="97"/>
      <c r="CN247" s="97"/>
      <c r="CO247" s="97"/>
      <c r="CP247" s="97"/>
      <c r="CQ247" s="97"/>
      <c r="CR247" s="97"/>
      <c r="CS247" s="97"/>
    </row>
    <row r="248" spans="11:97">
      <c r="K248" s="109"/>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7"/>
      <c r="AO248" s="97"/>
      <c r="AP248" s="97"/>
      <c r="AQ248" s="97"/>
      <c r="AR248" s="97"/>
      <c r="AS248" s="97"/>
      <c r="AT248" s="97"/>
      <c r="AU248" s="97"/>
      <c r="AV248" s="97"/>
      <c r="AW248" s="97"/>
      <c r="AX248" s="97"/>
      <c r="AY248" s="97"/>
      <c r="AZ248" s="97"/>
      <c r="BA248" s="97"/>
      <c r="BB248" s="97"/>
      <c r="BC248" s="97"/>
      <c r="BD248" s="97"/>
      <c r="BE248" s="97"/>
      <c r="BF248" s="97"/>
      <c r="BG248" s="97"/>
      <c r="BH248" s="97"/>
      <c r="BI248" s="97"/>
      <c r="BJ248" s="97"/>
      <c r="BK248" s="97"/>
      <c r="BL248" s="97"/>
      <c r="BM248" s="97"/>
      <c r="BN248" s="97"/>
      <c r="BO248" s="97"/>
      <c r="BP248" s="97"/>
      <c r="BQ248" s="97"/>
      <c r="BR248" s="97"/>
      <c r="BS248" s="97"/>
      <c r="BT248" s="97"/>
      <c r="BU248" s="97"/>
      <c r="BV248" s="97"/>
      <c r="BW248" s="97"/>
      <c r="BX248" s="97"/>
      <c r="BY248" s="97"/>
      <c r="BZ248" s="97"/>
      <c r="CA248" s="97"/>
      <c r="CB248" s="97"/>
      <c r="CC248" s="97"/>
      <c r="CD248" s="97"/>
      <c r="CE248" s="97"/>
      <c r="CF248" s="97"/>
      <c r="CG248" s="97"/>
      <c r="CH248" s="97"/>
      <c r="CI248" s="97"/>
      <c r="CJ248" s="97"/>
      <c r="CK248" s="97"/>
      <c r="CL248" s="97"/>
      <c r="CM248" s="97"/>
      <c r="CN248" s="97"/>
      <c r="CO248" s="97"/>
      <c r="CP248" s="97"/>
      <c r="CQ248" s="97"/>
      <c r="CR248" s="97"/>
      <c r="CS248" s="97"/>
    </row>
    <row r="249" spans="11:97">
      <c r="K249" s="109"/>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row>
    <row r="250" spans="11:97">
      <c r="K250" s="109"/>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row>
    <row r="251" spans="11:97">
      <c r="K251" s="109"/>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7"/>
      <c r="AO251" s="97"/>
      <c r="AP251" s="97"/>
      <c r="AQ251" s="97"/>
      <c r="AR251" s="97"/>
      <c r="AS251" s="97"/>
      <c r="AT251" s="97"/>
      <c r="AU251" s="97"/>
      <c r="AV251" s="97"/>
      <c r="AW251" s="97"/>
      <c r="AX251" s="97"/>
      <c r="AY251" s="97"/>
      <c r="AZ251" s="97"/>
      <c r="BA251" s="97"/>
      <c r="BB251" s="97"/>
      <c r="BC251" s="97"/>
      <c r="BD251" s="97"/>
      <c r="BE251" s="97"/>
      <c r="BF251" s="97"/>
      <c r="BG251" s="97"/>
      <c r="BH251" s="97"/>
      <c r="BI251" s="97"/>
      <c r="BJ251" s="97"/>
      <c r="BK251" s="97"/>
      <c r="BL251" s="97"/>
      <c r="BM251" s="97"/>
      <c r="BN251" s="97"/>
      <c r="BO251" s="97"/>
      <c r="BP251" s="97"/>
      <c r="BQ251" s="97"/>
      <c r="BR251" s="97"/>
      <c r="BS251" s="97"/>
      <c r="BT251" s="97"/>
      <c r="BU251" s="97"/>
      <c r="BV251" s="97"/>
      <c r="BW251" s="97"/>
      <c r="BX251" s="97"/>
      <c r="BY251" s="97"/>
      <c r="BZ251" s="97"/>
      <c r="CA251" s="97"/>
      <c r="CB251" s="97"/>
      <c r="CC251" s="97"/>
      <c r="CD251" s="97"/>
      <c r="CE251" s="97"/>
      <c r="CF251" s="97"/>
      <c r="CG251" s="97"/>
      <c r="CH251" s="97"/>
      <c r="CI251" s="97"/>
      <c r="CJ251" s="97"/>
      <c r="CK251" s="97"/>
      <c r="CL251" s="97"/>
      <c r="CM251" s="97"/>
      <c r="CN251" s="97"/>
      <c r="CO251" s="97"/>
      <c r="CP251" s="97"/>
      <c r="CQ251" s="97"/>
      <c r="CR251" s="97"/>
      <c r="CS251" s="97"/>
    </row>
    <row r="252" spans="11:97">
      <c r="K252" s="109"/>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7"/>
      <c r="AO252" s="97"/>
      <c r="AP252" s="97"/>
      <c r="AQ252" s="97"/>
      <c r="AR252" s="97"/>
      <c r="AS252" s="97"/>
      <c r="AT252" s="97"/>
      <c r="AU252" s="97"/>
      <c r="AV252" s="97"/>
      <c r="AW252" s="97"/>
      <c r="AX252" s="97"/>
      <c r="AY252" s="97"/>
      <c r="AZ252" s="97"/>
      <c r="BA252" s="97"/>
      <c r="BB252" s="97"/>
      <c r="BC252" s="97"/>
      <c r="BD252" s="97"/>
      <c r="BE252" s="97"/>
      <c r="BF252" s="97"/>
      <c r="BG252" s="97"/>
      <c r="BH252" s="97"/>
      <c r="BI252" s="97"/>
      <c r="BJ252" s="97"/>
      <c r="BK252" s="97"/>
      <c r="BL252" s="97"/>
      <c r="BM252" s="97"/>
      <c r="BN252" s="97"/>
      <c r="BO252" s="97"/>
      <c r="BP252" s="97"/>
      <c r="BQ252" s="97"/>
      <c r="BR252" s="97"/>
      <c r="BS252" s="97"/>
      <c r="BT252" s="97"/>
      <c r="BU252" s="97"/>
      <c r="BV252" s="97"/>
      <c r="BW252" s="97"/>
      <c r="BX252" s="97"/>
      <c r="BY252" s="97"/>
      <c r="BZ252" s="97"/>
      <c r="CA252" s="97"/>
      <c r="CB252" s="97"/>
      <c r="CC252" s="97"/>
      <c r="CD252" s="97"/>
      <c r="CE252" s="97"/>
      <c r="CF252" s="97"/>
      <c r="CG252" s="97"/>
      <c r="CH252" s="97"/>
      <c r="CI252" s="97"/>
      <c r="CJ252" s="97"/>
      <c r="CK252" s="97"/>
      <c r="CL252" s="97"/>
      <c r="CM252" s="97"/>
      <c r="CN252" s="97"/>
      <c r="CO252" s="97"/>
      <c r="CP252" s="97"/>
      <c r="CQ252" s="97"/>
      <c r="CR252" s="97"/>
      <c r="CS252" s="97"/>
    </row>
    <row r="253" spans="11:97">
      <c r="K253" s="109"/>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7"/>
      <c r="BR253" s="97"/>
      <c r="BS253" s="97"/>
      <c r="BT253" s="97"/>
      <c r="BU253" s="97"/>
      <c r="BV253" s="97"/>
      <c r="BW253" s="97"/>
      <c r="BX253" s="97"/>
      <c r="BY253" s="97"/>
      <c r="BZ253" s="97"/>
      <c r="CA253" s="97"/>
      <c r="CB253" s="97"/>
      <c r="CC253" s="97"/>
      <c r="CD253" s="97"/>
      <c r="CE253" s="97"/>
      <c r="CF253" s="97"/>
      <c r="CG253" s="97"/>
      <c r="CH253" s="97"/>
      <c r="CI253" s="97"/>
      <c r="CJ253" s="97"/>
      <c r="CK253" s="97"/>
      <c r="CL253" s="97"/>
      <c r="CM253" s="97"/>
      <c r="CN253" s="97"/>
      <c r="CO253" s="97"/>
      <c r="CP253" s="97"/>
      <c r="CQ253" s="97"/>
      <c r="CR253" s="97"/>
      <c r="CS253" s="97"/>
    </row>
    <row r="254" spans="11:97">
      <c r="K254" s="109"/>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7"/>
      <c r="BR254" s="97"/>
      <c r="BS254" s="97"/>
      <c r="BT254" s="97"/>
      <c r="BU254" s="97"/>
      <c r="BV254" s="97"/>
      <c r="BW254" s="97"/>
      <c r="BX254" s="97"/>
      <c r="BY254" s="97"/>
      <c r="BZ254" s="97"/>
      <c r="CA254" s="97"/>
      <c r="CB254" s="97"/>
      <c r="CC254" s="97"/>
      <c r="CD254" s="97"/>
      <c r="CE254" s="97"/>
      <c r="CF254" s="97"/>
      <c r="CG254" s="97"/>
      <c r="CH254" s="97"/>
      <c r="CI254" s="97"/>
      <c r="CJ254" s="97"/>
      <c r="CK254" s="97"/>
      <c r="CL254" s="97"/>
      <c r="CM254" s="97"/>
      <c r="CN254" s="97"/>
      <c r="CO254" s="97"/>
      <c r="CP254" s="97"/>
      <c r="CQ254" s="97"/>
      <c r="CR254" s="97"/>
      <c r="CS254" s="97"/>
    </row>
    <row r="255" spans="11:97">
      <c r="K255" s="109"/>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7"/>
      <c r="BR255" s="97"/>
      <c r="BS255" s="97"/>
      <c r="BT255" s="97"/>
      <c r="BU255" s="97"/>
      <c r="BV255" s="97"/>
      <c r="BW255" s="97"/>
      <c r="BX255" s="97"/>
      <c r="BY255" s="97"/>
      <c r="BZ255" s="97"/>
      <c r="CA255" s="97"/>
      <c r="CB255" s="97"/>
      <c r="CC255" s="97"/>
      <c r="CD255" s="97"/>
      <c r="CE255" s="97"/>
      <c r="CF255" s="97"/>
      <c r="CG255" s="97"/>
      <c r="CH255" s="97"/>
      <c r="CI255" s="97"/>
      <c r="CJ255" s="97"/>
      <c r="CK255" s="97"/>
      <c r="CL255" s="97"/>
      <c r="CM255" s="97"/>
      <c r="CN255" s="97"/>
      <c r="CO255" s="97"/>
      <c r="CP255" s="97"/>
      <c r="CQ255" s="97"/>
      <c r="CR255" s="97"/>
      <c r="CS255" s="97"/>
    </row>
    <row r="256" spans="11:97">
      <c r="K256" s="109"/>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7"/>
      <c r="AO256" s="97"/>
      <c r="AP256" s="97"/>
      <c r="AQ256" s="97"/>
      <c r="AR256" s="97"/>
      <c r="AS256" s="97"/>
      <c r="AT256" s="97"/>
      <c r="AU256" s="97"/>
      <c r="AV256" s="97"/>
      <c r="AW256" s="97"/>
      <c r="AX256" s="97"/>
      <c r="AY256" s="97"/>
      <c r="AZ256" s="97"/>
      <c r="BA256" s="97"/>
      <c r="BB256" s="97"/>
      <c r="BC256" s="97"/>
      <c r="BD256" s="97"/>
      <c r="BE256" s="97"/>
      <c r="BF256" s="97"/>
      <c r="BG256" s="97"/>
      <c r="BH256" s="97"/>
      <c r="BI256" s="97"/>
      <c r="BJ256" s="97"/>
      <c r="BK256" s="97"/>
      <c r="BL256" s="97"/>
      <c r="BM256" s="97"/>
      <c r="BN256" s="97"/>
      <c r="BO256" s="97"/>
      <c r="BP256" s="97"/>
      <c r="BQ256" s="97"/>
      <c r="BR256" s="97"/>
      <c r="BS256" s="97"/>
      <c r="BT256" s="97"/>
      <c r="BU256" s="97"/>
      <c r="BV256" s="97"/>
      <c r="BW256" s="97"/>
      <c r="BX256" s="97"/>
      <c r="BY256" s="97"/>
      <c r="BZ256" s="97"/>
      <c r="CA256" s="97"/>
      <c r="CB256" s="97"/>
      <c r="CC256" s="97"/>
      <c r="CD256" s="97"/>
      <c r="CE256" s="97"/>
      <c r="CF256" s="97"/>
      <c r="CG256" s="97"/>
      <c r="CH256" s="97"/>
      <c r="CI256" s="97"/>
      <c r="CJ256" s="97"/>
      <c r="CK256" s="97"/>
      <c r="CL256" s="97"/>
      <c r="CM256" s="97"/>
      <c r="CN256" s="97"/>
      <c r="CO256" s="97"/>
      <c r="CP256" s="97"/>
      <c r="CQ256" s="97"/>
      <c r="CR256" s="97"/>
      <c r="CS256" s="97"/>
    </row>
    <row r="257" spans="11:97">
      <c r="K257" s="109"/>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7"/>
      <c r="AO257" s="97"/>
      <c r="AP257" s="97"/>
      <c r="AQ257" s="97"/>
      <c r="AR257" s="97"/>
      <c r="AS257" s="97"/>
      <c r="AT257" s="97"/>
      <c r="AU257" s="97"/>
      <c r="AV257" s="97"/>
      <c r="AW257" s="97"/>
      <c r="AX257" s="97"/>
      <c r="AY257" s="97"/>
      <c r="AZ257" s="97"/>
      <c r="BA257" s="97"/>
      <c r="BB257" s="97"/>
      <c r="BC257" s="97"/>
      <c r="BD257" s="97"/>
      <c r="BE257" s="97"/>
      <c r="BF257" s="97"/>
      <c r="BG257" s="97"/>
      <c r="BH257" s="97"/>
      <c r="BI257" s="97"/>
      <c r="BJ257" s="97"/>
      <c r="BK257" s="97"/>
      <c r="BL257" s="97"/>
      <c r="BM257" s="97"/>
      <c r="BN257" s="97"/>
      <c r="BO257" s="97"/>
      <c r="BP257" s="97"/>
      <c r="BQ257" s="97"/>
      <c r="BR257" s="97"/>
      <c r="BS257" s="97"/>
      <c r="BT257" s="97"/>
      <c r="BU257" s="97"/>
      <c r="BV257" s="97"/>
      <c r="BW257" s="97"/>
      <c r="BX257" s="97"/>
      <c r="BY257" s="97"/>
      <c r="BZ257" s="97"/>
      <c r="CA257" s="97"/>
      <c r="CB257" s="97"/>
      <c r="CC257" s="97"/>
      <c r="CD257" s="97"/>
      <c r="CE257" s="97"/>
      <c r="CF257" s="97"/>
      <c r="CG257" s="97"/>
      <c r="CH257" s="97"/>
      <c r="CI257" s="97"/>
      <c r="CJ257" s="97"/>
      <c r="CK257" s="97"/>
      <c r="CL257" s="97"/>
      <c r="CM257" s="97"/>
      <c r="CN257" s="97"/>
      <c r="CO257" s="97"/>
      <c r="CP257" s="97"/>
      <c r="CQ257" s="97"/>
      <c r="CR257" s="97"/>
      <c r="CS257" s="97"/>
    </row>
    <row r="258" spans="11:97">
      <c r="K258" s="109"/>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7"/>
      <c r="AO258" s="97"/>
      <c r="AP258" s="97"/>
      <c r="AQ258" s="97"/>
      <c r="AR258" s="97"/>
      <c r="AS258" s="97"/>
      <c r="AT258" s="97"/>
      <c r="AU258" s="97"/>
      <c r="AV258" s="97"/>
      <c r="AW258" s="97"/>
      <c r="AX258" s="97"/>
      <c r="AY258" s="97"/>
      <c r="AZ258" s="97"/>
      <c r="BA258" s="97"/>
      <c r="BB258" s="97"/>
      <c r="BC258" s="97"/>
      <c r="BD258" s="97"/>
      <c r="BE258" s="97"/>
      <c r="BF258" s="97"/>
      <c r="BG258" s="97"/>
      <c r="BH258" s="97"/>
      <c r="BI258" s="97"/>
      <c r="BJ258" s="97"/>
      <c r="BK258" s="97"/>
      <c r="BL258" s="97"/>
      <c r="BM258" s="97"/>
      <c r="BN258" s="97"/>
      <c r="BO258" s="97"/>
      <c r="BP258" s="97"/>
      <c r="BQ258" s="97"/>
      <c r="BR258" s="97"/>
      <c r="BS258" s="97"/>
      <c r="BT258" s="97"/>
      <c r="BU258" s="97"/>
      <c r="BV258" s="97"/>
      <c r="BW258" s="97"/>
      <c r="BX258" s="97"/>
      <c r="BY258" s="97"/>
      <c r="BZ258" s="97"/>
      <c r="CA258" s="97"/>
      <c r="CB258" s="97"/>
      <c r="CC258" s="97"/>
      <c r="CD258" s="97"/>
      <c r="CE258" s="97"/>
      <c r="CF258" s="97"/>
      <c r="CG258" s="97"/>
      <c r="CH258" s="97"/>
      <c r="CI258" s="97"/>
      <c r="CJ258" s="97"/>
      <c r="CK258" s="97"/>
      <c r="CL258" s="97"/>
      <c r="CM258" s="97"/>
      <c r="CN258" s="97"/>
      <c r="CO258" s="97"/>
      <c r="CP258" s="97"/>
      <c r="CQ258" s="97"/>
      <c r="CR258" s="97"/>
      <c r="CS258" s="97"/>
    </row>
    <row r="259" spans="11:97">
      <c r="K259" s="109"/>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7"/>
      <c r="AO259" s="97"/>
      <c r="AP259" s="97"/>
      <c r="AQ259" s="97"/>
      <c r="AR259" s="97"/>
      <c r="AS259" s="97"/>
      <c r="AT259" s="97"/>
      <c r="AU259" s="97"/>
      <c r="AV259" s="97"/>
      <c r="AW259" s="97"/>
      <c r="AX259" s="97"/>
      <c r="AY259" s="97"/>
      <c r="AZ259" s="97"/>
      <c r="BA259" s="97"/>
      <c r="BB259" s="97"/>
      <c r="BC259" s="97"/>
      <c r="BD259" s="97"/>
      <c r="BE259" s="97"/>
      <c r="BF259" s="97"/>
      <c r="BG259" s="97"/>
      <c r="BH259" s="97"/>
      <c r="BI259" s="97"/>
      <c r="BJ259" s="97"/>
      <c r="BK259" s="97"/>
      <c r="BL259" s="97"/>
      <c r="BM259" s="97"/>
      <c r="BN259" s="97"/>
      <c r="BO259" s="97"/>
      <c r="BP259" s="97"/>
      <c r="BQ259" s="97"/>
      <c r="BR259" s="97"/>
      <c r="BS259" s="97"/>
      <c r="BT259" s="97"/>
      <c r="BU259" s="97"/>
      <c r="BV259" s="97"/>
      <c r="BW259" s="97"/>
      <c r="BX259" s="97"/>
      <c r="BY259" s="97"/>
      <c r="BZ259" s="97"/>
      <c r="CA259" s="97"/>
      <c r="CB259" s="97"/>
      <c r="CC259" s="97"/>
      <c r="CD259" s="97"/>
      <c r="CE259" s="97"/>
      <c r="CF259" s="97"/>
      <c r="CG259" s="97"/>
      <c r="CH259" s="97"/>
      <c r="CI259" s="97"/>
      <c r="CJ259" s="97"/>
      <c r="CK259" s="97"/>
      <c r="CL259" s="97"/>
      <c r="CM259" s="97"/>
      <c r="CN259" s="97"/>
      <c r="CO259" s="97"/>
      <c r="CP259" s="97"/>
      <c r="CQ259" s="97"/>
      <c r="CR259" s="97"/>
      <c r="CS259" s="97"/>
    </row>
    <row r="260" spans="11:97">
      <c r="K260" s="109"/>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7"/>
      <c r="BR260" s="97"/>
      <c r="BS260" s="97"/>
      <c r="BT260" s="97"/>
      <c r="BU260" s="97"/>
      <c r="BV260" s="97"/>
      <c r="BW260" s="97"/>
      <c r="BX260" s="97"/>
      <c r="BY260" s="97"/>
      <c r="BZ260" s="97"/>
      <c r="CA260" s="97"/>
      <c r="CB260" s="97"/>
      <c r="CC260" s="97"/>
      <c r="CD260" s="97"/>
      <c r="CE260" s="97"/>
      <c r="CF260" s="97"/>
      <c r="CG260" s="97"/>
      <c r="CH260" s="97"/>
      <c r="CI260" s="97"/>
      <c r="CJ260" s="97"/>
      <c r="CK260" s="97"/>
      <c r="CL260" s="97"/>
      <c r="CM260" s="97"/>
      <c r="CN260" s="97"/>
      <c r="CO260" s="97"/>
      <c r="CP260" s="97"/>
      <c r="CQ260" s="97"/>
      <c r="CR260" s="97"/>
      <c r="CS260" s="97"/>
    </row>
    <row r="261" spans="11: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7"/>
      <c r="BR261" s="97"/>
      <c r="BS261" s="97"/>
      <c r="BT261" s="97"/>
      <c r="BU261" s="97"/>
      <c r="BV261" s="97"/>
      <c r="BW261" s="97"/>
      <c r="BX261" s="97"/>
      <c r="BY261" s="97"/>
      <c r="BZ261" s="97"/>
      <c r="CA261" s="97"/>
      <c r="CB261" s="97"/>
      <c r="CC261" s="97"/>
      <c r="CD261" s="97"/>
      <c r="CE261" s="97"/>
      <c r="CF261" s="97"/>
      <c r="CG261" s="97"/>
      <c r="CH261" s="97"/>
      <c r="CI261" s="97"/>
      <c r="CJ261" s="97"/>
      <c r="CK261" s="97"/>
      <c r="CL261" s="97"/>
      <c r="CM261" s="97"/>
      <c r="CN261" s="97"/>
      <c r="CO261" s="97"/>
      <c r="CP261" s="97"/>
      <c r="CQ261" s="97"/>
      <c r="CR261" s="97"/>
      <c r="CS261" s="97"/>
    </row>
    <row r="262" spans="11: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7"/>
      <c r="AO262" s="97"/>
      <c r="AP262" s="97"/>
      <c r="AQ262" s="97"/>
      <c r="AR262" s="97"/>
      <c r="AS262" s="97"/>
      <c r="AT262" s="97"/>
      <c r="AU262" s="97"/>
      <c r="AV262" s="97"/>
      <c r="AW262" s="97"/>
      <c r="AX262" s="97"/>
      <c r="AY262" s="97"/>
      <c r="AZ262" s="97"/>
      <c r="BA262" s="97"/>
      <c r="BB262" s="97"/>
      <c r="BC262" s="97"/>
      <c r="BD262" s="97"/>
      <c r="BE262" s="97"/>
      <c r="BF262" s="97"/>
      <c r="BG262" s="97"/>
      <c r="BH262" s="97"/>
      <c r="BI262" s="97"/>
      <c r="BJ262" s="97"/>
      <c r="BK262" s="97"/>
      <c r="BL262" s="97"/>
      <c r="BM262" s="97"/>
      <c r="BN262" s="97"/>
      <c r="BO262" s="97"/>
      <c r="BP262" s="97"/>
      <c r="BQ262" s="97"/>
      <c r="BR262" s="97"/>
      <c r="BS262" s="97"/>
      <c r="BT262" s="97"/>
      <c r="BU262" s="97"/>
      <c r="BV262" s="97"/>
      <c r="BW262" s="97"/>
      <c r="BX262" s="97"/>
      <c r="BY262" s="97"/>
      <c r="BZ262" s="97"/>
      <c r="CA262" s="97"/>
      <c r="CB262" s="97"/>
      <c r="CC262" s="97"/>
      <c r="CD262" s="97"/>
      <c r="CE262" s="97"/>
      <c r="CF262" s="97"/>
      <c r="CG262" s="97"/>
      <c r="CH262" s="97"/>
      <c r="CI262" s="97"/>
      <c r="CJ262" s="97"/>
      <c r="CK262" s="97"/>
      <c r="CL262" s="97"/>
      <c r="CM262" s="97"/>
      <c r="CN262" s="97"/>
      <c r="CO262" s="97"/>
      <c r="CP262" s="97"/>
      <c r="CQ262" s="97"/>
      <c r="CR262" s="97"/>
      <c r="CS262" s="97"/>
    </row>
    <row r="263" spans="11: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7"/>
      <c r="AO263" s="97"/>
      <c r="AP263" s="97"/>
      <c r="AQ263" s="97"/>
      <c r="AR263" s="97"/>
      <c r="AS263" s="97"/>
      <c r="AT263" s="97"/>
      <c r="AU263" s="97"/>
      <c r="AV263" s="97"/>
      <c r="AW263" s="97"/>
      <c r="AX263" s="97"/>
      <c r="AY263" s="97"/>
      <c r="AZ263" s="97"/>
      <c r="BA263" s="97"/>
      <c r="BB263" s="97"/>
      <c r="BC263" s="97"/>
      <c r="BD263" s="97"/>
      <c r="BE263" s="97"/>
      <c r="BF263" s="97"/>
      <c r="BG263" s="97"/>
      <c r="BH263" s="97"/>
      <c r="BI263" s="97"/>
      <c r="BJ263" s="97"/>
      <c r="BK263" s="97"/>
      <c r="BL263" s="97"/>
      <c r="BM263" s="97"/>
      <c r="BN263" s="97"/>
      <c r="BO263" s="97"/>
      <c r="BP263" s="97"/>
      <c r="BQ263" s="97"/>
      <c r="BR263" s="97"/>
      <c r="BS263" s="97"/>
      <c r="BT263" s="97"/>
      <c r="BU263" s="97"/>
      <c r="BV263" s="97"/>
      <c r="BW263" s="97"/>
      <c r="BX263" s="97"/>
      <c r="BY263" s="97"/>
      <c r="BZ263" s="97"/>
      <c r="CA263" s="97"/>
      <c r="CB263" s="97"/>
      <c r="CC263" s="97"/>
      <c r="CD263" s="97"/>
      <c r="CE263" s="97"/>
      <c r="CF263" s="97"/>
      <c r="CG263" s="97"/>
      <c r="CH263" s="97"/>
      <c r="CI263" s="97"/>
      <c r="CJ263" s="97"/>
      <c r="CK263" s="97"/>
      <c r="CL263" s="97"/>
      <c r="CM263" s="97"/>
      <c r="CN263" s="97"/>
      <c r="CO263" s="97"/>
      <c r="CP263" s="97"/>
      <c r="CQ263" s="97"/>
      <c r="CR263" s="97"/>
      <c r="CS263" s="97"/>
    </row>
    <row r="264" spans="11: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7"/>
      <c r="AO264" s="97"/>
      <c r="AP264" s="97"/>
      <c r="AQ264" s="97"/>
      <c r="AR264" s="97"/>
      <c r="AS264" s="97"/>
      <c r="AT264" s="97"/>
      <c r="AU264" s="97"/>
      <c r="AV264" s="97"/>
      <c r="AW264" s="97"/>
      <c r="AX264" s="97"/>
      <c r="AY264" s="97"/>
      <c r="AZ264" s="97"/>
      <c r="BA264" s="97"/>
      <c r="BB264" s="97"/>
      <c r="BC264" s="97"/>
      <c r="BD264" s="97"/>
      <c r="BE264" s="97"/>
      <c r="BF264" s="97"/>
      <c r="BG264" s="97"/>
      <c r="BH264" s="97"/>
      <c r="BI264" s="97"/>
      <c r="BJ264" s="97"/>
      <c r="BK264" s="97"/>
      <c r="BL264" s="97"/>
      <c r="BM264" s="97"/>
      <c r="BN264" s="97"/>
      <c r="BO264" s="97"/>
      <c r="BP264" s="97"/>
      <c r="BQ264" s="97"/>
      <c r="BR264" s="97"/>
      <c r="BS264" s="97"/>
      <c r="BT264" s="97"/>
      <c r="BU264" s="97"/>
      <c r="BV264" s="97"/>
      <c r="BW264" s="97"/>
      <c r="BX264" s="97"/>
      <c r="BY264" s="97"/>
      <c r="BZ264" s="97"/>
      <c r="CA264" s="97"/>
      <c r="CB264" s="97"/>
      <c r="CC264" s="97"/>
      <c r="CD264" s="97"/>
      <c r="CE264" s="97"/>
      <c r="CF264" s="97"/>
      <c r="CG264" s="97"/>
      <c r="CH264" s="97"/>
      <c r="CI264" s="97"/>
      <c r="CJ264" s="97"/>
      <c r="CK264" s="97"/>
      <c r="CL264" s="97"/>
      <c r="CM264" s="97"/>
      <c r="CN264" s="97"/>
      <c r="CO264" s="97"/>
      <c r="CP264" s="97"/>
      <c r="CQ264" s="97"/>
      <c r="CR264" s="97"/>
      <c r="CS264" s="97"/>
    </row>
    <row r="265" spans="11:97">
      <c r="CK265" s="97"/>
      <c r="CL265" s="97"/>
      <c r="CM265" s="97"/>
      <c r="CN265" s="97"/>
      <c r="CO265" s="97"/>
      <c r="CP265" s="97"/>
      <c r="CQ265" s="97"/>
      <c r="CR265" s="97"/>
      <c r="CS265" s="97"/>
    </row>
  </sheetData>
  <sheetProtection sheet="1" formatCells="0" formatColumns="0" formatRows="0" selectLockedCells="1"/>
  <mergeCells count="23">
    <mergeCell ref="B3:G3"/>
    <mergeCell ref="B7:C7"/>
    <mergeCell ref="D7:E7"/>
    <mergeCell ref="F7:G7"/>
    <mergeCell ref="B8:C8"/>
    <mergeCell ref="C4:G4"/>
    <mergeCell ref="C5:G5"/>
    <mergeCell ref="J3:L3"/>
    <mergeCell ref="B45:C45"/>
    <mergeCell ref="B47:C47"/>
    <mergeCell ref="D47:F47"/>
    <mergeCell ref="B51:G51"/>
    <mergeCell ref="B48:C48"/>
    <mergeCell ref="D48:F48"/>
    <mergeCell ref="B49:C49"/>
    <mergeCell ref="E49:F49"/>
    <mergeCell ref="B50:C50"/>
    <mergeCell ref="D50:F50"/>
    <mergeCell ref="L19:M19"/>
    <mergeCell ref="B9:C9"/>
    <mergeCell ref="B10:C10"/>
    <mergeCell ref="B11:C11"/>
    <mergeCell ref="B12:C12"/>
  </mergeCells>
  <phoneticPr fontId="3"/>
  <conditionalFormatting sqref="G49:H49">
    <cfRule type="expression" dxfId="9" priority="1">
      <formula>OR(AND($E$49="申請無し",$G$49&lt;&gt;0),AND($E$49="申請有り",$G$49&lt;=0))</formula>
    </cfRule>
  </conditionalFormatting>
  <dataValidations count="3">
    <dataValidation type="list" allowBlank="1" showInputMessage="1" showErrorMessage="1" sqref="E49:F49" xr:uid="{8777984A-2CC9-4028-AF14-ACC9DEC09EE5}">
      <formula1>"申請あり,申請なし"</formula1>
    </dataValidation>
    <dataValidation type="list" allowBlank="1" showInputMessage="1" showErrorMessage="1" sqref="B15:B44" xr:uid="{1CA757AD-9C79-4E37-BCB9-FBD21928B7CA}">
      <formula1>"設計費,設備費,工事費,諸経費,▼助成対象外"</formula1>
    </dataValidation>
    <dataValidation imeMode="off" allowBlank="1" showInputMessage="1" showErrorMessage="1" sqref="D22:E44 D16:D21 G49:H49 D15:E15 G15:H44" xr:uid="{DB8B17D8-7990-44DA-809E-A184D0AB051A}"/>
  </dataValidations>
  <pageMargins left="0.74803149606299213" right="0.43307086614173229" top="0.48" bottom="0.52" header="0.19685039370078741" footer="0.23622047244094491"/>
  <pageSetup paperSize="9" scale="92" orientation="portrait" r:id="rId1"/>
  <headerFooter>
    <oddFooter>&amp;R&amp;"ＭＳ Ｐ明朝,標準"&amp;10（日本産業規格A列4番）</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選択肢 (2)</vt:lpstr>
      <vt:lpstr>９号</vt:lpstr>
      <vt:lpstr>９号別紙（集計）</vt:lpstr>
      <vt:lpstr>９号別紙1-1（製造設備（都内））</vt:lpstr>
      <vt:lpstr>９号別紙1-2（製造設備（都外））</vt:lpstr>
      <vt:lpstr>９号別紙2-1（貯蔵設備（都内））</vt:lpstr>
      <vt:lpstr>９号別紙2-2（貯蔵設備（都外））</vt:lpstr>
      <vt:lpstr>９号別紙3-1（運搬設備（都内））</vt:lpstr>
      <vt:lpstr>９号別紙3-2（運搬設備（都外））</vt:lpstr>
      <vt:lpstr>９号別紙４（純水素型燃料電池）</vt:lpstr>
      <vt:lpstr>９号別紙5-1（水素燃料ボイラー（専焼））</vt:lpstr>
      <vt:lpstr>９号別紙5-2（水素燃料ボイラー（混焼））</vt:lpstr>
      <vt:lpstr>９号別紙6-1（温水発生機（専焼））</vt:lpstr>
      <vt:lpstr>９号別紙6-2（温水発生機（混焼））</vt:lpstr>
      <vt:lpstr>９号別紙7-1 （水素バーナー（専焼））</vt:lpstr>
      <vt:lpstr>９号別紙7-2（水素バーナー（混焼））</vt:lpstr>
      <vt:lpstr>９号別紙8-1（水素エンジン発電機（専焼））</vt:lpstr>
      <vt:lpstr>９号別紙8-2（水素エンジン発電機（混焼））</vt:lpstr>
      <vt:lpstr>'９号'!Print_Area</vt:lpstr>
      <vt:lpstr>'９号別紙（集計）'!Print_Area</vt:lpstr>
      <vt:lpstr>'９号別紙1-1（製造設備（都内））'!Print_Area</vt:lpstr>
      <vt:lpstr>'９号別紙1-2（製造設備（都外））'!Print_Area</vt:lpstr>
      <vt:lpstr>'９号別紙2-1（貯蔵設備（都内））'!Print_Area</vt:lpstr>
      <vt:lpstr>'９号別紙2-2（貯蔵設備（都外））'!Print_Area</vt:lpstr>
      <vt:lpstr>'９号別紙3-1（運搬設備（都内））'!Print_Area</vt:lpstr>
      <vt:lpstr>'９号別紙3-2（運搬設備（都外））'!Print_Area</vt:lpstr>
      <vt:lpstr>'９号別紙４（純水素型燃料電池）'!Print_Area</vt:lpstr>
      <vt:lpstr>'９号別紙5-1（水素燃料ボイラー（専焼））'!Print_Area</vt:lpstr>
      <vt:lpstr>'９号別紙5-2（水素燃料ボイラー（混焼））'!Print_Area</vt:lpstr>
      <vt:lpstr>'９号別紙6-1（温水発生機（専焼））'!Print_Area</vt:lpstr>
      <vt:lpstr>'９号別紙6-2（温水発生機（混焼））'!Print_Area</vt:lpstr>
      <vt:lpstr>'９号別紙7-1 （水素バーナー（専焼））'!Print_Area</vt:lpstr>
      <vt:lpstr>'９号別紙7-2（水素バーナー（混焼））'!Print_Area</vt:lpstr>
      <vt:lpstr>'９号別紙8-1（水素エンジン発電機（専焼））'!Print_Area</vt:lpstr>
      <vt:lpstr>'９号別紙8-2（水素エンジン発電機（混焼））'!Print_Area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2023-02-02T04:43:41Z</dcterms:created>
  <dcterms:modified xsi:type="dcterms:W3CDTF">2025-08-04T04:41:19Z</dcterms:modified>
</cp:coreProperties>
</file>