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95F07FDF-5687-4F4F-8427-6796543DD087}" xr6:coauthVersionLast="47" xr6:coauthVersionMax="47" xr10:uidLastSave="{00000000-0000-0000-0000-000000000000}"/>
  <bookViews>
    <workbookView xWindow="28680" yWindow="-6525" windowWidth="29040" windowHeight="15720" tabRatio="897" xr2:uid="{00000000-000D-0000-FFFF-FFFF00000000}"/>
  </bookViews>
  <sheets>
    <sheet name="第４号様式（車両情報）その１" sheetId="75" r:id="rId1"/>
    <sheet name="第４号様式（車両情報）その２" sheetId="81" r:id="rId2"/>
  </sheets>
  <externalReferences>
    <externalReference r:id="rId3"/>
    <externalReference r:id="rId4"/>
    <externalReference r:id="rId5"/>
    <externalReference r:id="rId6"/>
  </externalReferences>
  <definedNames>
    <definedName name="_xlnm._FilterDatabase" localSheetId="0" hidden="1">'第４号様式（車両情報）その１'!$P$5:$P$25</definedName>
    <definedName name="_xlnm._FilterDatabase" localSheetId="1" hidden="1">'第４号様式（車両情報）その２'!$P$5:$P$25</definedName>
    <definedName name="_xlnm.Print_Area" localSheetId="0">'第４号様式（車両情報）その１'!$A$1:$S$25</definedName>
    <definedName name="_xlnm.Print_Area" localSheetId="1">'第４号様式（車両情報）その２'!$A$1:$S$25</definedName>
    <definedName name="車">[1]車両別集計!$B$4:$B$112</definedName>
    <definedName name="設備">[2]データ参照シート!$B$2</definedName>
    <definedName name="大分類">[3]基本情報!#REF!</definedName>
    <definedName name="燃料の種類">#REF!</definedName>
    <definedName name="別1その2">[4]対策!$K$2:$K$9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75" l="1"/>
  <c r="S4" i="75"/>
  <c r="G4" i="75"/>
  <c r="F4" i="75"/>
  <c r="E4" i="75"/>
  <c r="A1" i="75"/>
  <c r="F4" i="81"/>
  <c r="E4" i="81"/>
  <c r="A1" i="81"/>
  <c r="S5" i="81"/>
  <c r="S4" i="81"/>
  <c r="I5" i="81"/>
  <c r="H5" i="81"/>
  <c r="I4" i="81"/>
  <c r="H4" i="81"/>
  <c r="G4" i="81"/>
  <c r="I5" i="75"/>
  <c r="H5" i="75"/>
  <c r="I4" i="75"/>
  <c r="H4" i="75"/>
  <c r="M25" i="81"/>
  <c r="O25" i="81" s="1"/>
  <c r="Q25" i="81" s="1"/>
  <c r="R25" i="81" s="1"/>
  <c r="M24" i="81"/>
  <c r="O24" i="81" s="1"/>
  <c r="Q24" i="81" s="1"/>
  <c r="R24" i="81" s="1"/>
  <c r="M23" i="81"/>
  <c r="O23" i="81" s="1"/>
  <c r="Q23" i="81" s="1"/>
  <c r="R23" i="81" s="1"/>
  <c r="M22" i="81"/>
  <c r="O22" i="81" s="1"/>
  <c r="Q22" i="81" s="1"/>
  <c r="R22" i="81" s="1"/>
  <c r="M21" i="81"/>
  <c r="O21" i="81" s="1"/>
  <c r="Q21" i="81" s="1"/>
  <c r="R21" i="81" s="1"/>
  <c r="M20" i="81"/>
  <c r="O20" i="81" s="1"/>
  <c r="Q20" i="81" s="1"/>
  <c r="R20" i="81" s="1"/>
  <c r="M19" i="81"/>
  <c r="O19" i="81" s="1"/>
  <c r="Q19" i="81" s="1"/>
  <c r="R19" i="81" s="1"/>
  <c r="M18" i="81"/>
  <c r="O18" i="81" s="1"/>
  <c r="Q18" i="81" s="1"/>
  <c r="R18" i="81" s="1"/>
  <c r="M17" i="81"/>
  <c r="O17" i="81" s="1"/>
  <c r="Q17" i="81" s="1"/>
  <c r="R17" i="81" s="1"/>
  <c r="M16" i="81"/>
  <c r="O16" i="81" s="1"/>
  <c r="Q16" i="81" s="1"/>
  <c r="R16" i="81" s="1"/>
  <c r="M15" i="81"/>
  <c r="O15" i="81" s="1"/>
  <c r="Q15" i="81" s="1"/>
  <c r="R15" i="81" s="1"/>
  <c r="M14" i="81"/>
  <c r="O14" i="81" s="1"/>
  <c r="Q14" i="81" s="1"/>
  <c r="R14" i="81" s="1"/>
  <c r="M13" i="81"/>
  <c r="O13" i="81" s="1"/>
  <c r="Q13" i="81" s="1"/>
  <c r="R13" i="81" s="1"/>
  <c r="M12" i="81"/>
  <c r="O12" i="81" s="1"/>
  <c r="Q12" i="81" s="1"/>
  <c r="R12" i="81" s="1"/>
  <c r="M11" i="81"/>
  <c r="O11" i="81" s="1"/>
  <c r="Q11" i="81" s="1"/>
  <c r="R11" i="81" s="1"/>
  <c r="M10" i="81"/>
  <c r="O10" i="81" s="1"/>
  <c r="Q10" i="81" s="1"/>
  <c r="R10" i="81" s="1"/>
  <c r="M9" i="81"/>
  <c r="O9" i="81" s="1"/>
  <c r="Q9" i="81" s="1"/>
  <c r="R9" i="81" s="1"/>
  <c r="M8" i="81"/>
  <c r="O8" i="81" s="1"/>
  <c r="Q8" i="81" s="1"/>
  <c r="R8" i="81" s="1"/>
  <c r="M7" i="81"/>
  <c r="O7" i="81" s="1"/>
  <c r="Q7" i="81" s="1"/>
  <c r="R7" i="81" s="1"/>
  <c r="M6" i="81"/>
  <c r="O6" i="81" s="1"/>
  <c r="Q6" i="81" s="1"/>
  <c r="R6" i="81" s="1"/>
  <c r="R25" i="75"/>
  <c r="R7" i="75"/>
  <c r="R8" i="75"/>
  <c r="R9" i="75"/>
  <c r="R10" i="75"/>
  <c r="R11" i="75"/>
  <c r="R12" i="75"/>
  <c r="R13" i="75"/>
  <c r="R14" i="75"/>
  <c r="R15" i="75"/>
  <c r="R16" i="75"/>
  <c r="R17" i="75"/>
  <c r="R18" i="75"/>
  <c r="R19" i="75"/>
  <c r="R20" i="75"/>
  <c r="R21" i="75"/>
  <c r="R22" i="75"/>
  <c r="R23" i="75"/>
  <c r="R24" i="75"/>
  <c r="R6" i="75"/>
  <c r="Q11" i="75"/>
  <c r="Q12" i="75"/>
  <c r="Q13" i="75"/>
  <c r="Q14" i="75"/>
  <c r="Q15" i="75"/>
  <c r="Q16" i="75"/>
  <c r="Q17" i="75"/>
  <c r="Q18" i="75"/>
  <c r="Q19" i="75"/>
  <c r="Q20" i="75"/>
  <c r="Q21" i="75"/>
  <c r="Q22" i="75"/>
  <c r="Q23" i="75"/>
  <c r="Q24" i="75"/>
  <c r="Q25" i="75"/>
  <c r="M6" i="75" l="1"/>
  <c r="M7" i="75"/>
  <c r="O7" i="75" l="1"/>
  <c r="Q7" i="75" s="1"/>
  <c r="M8" i="75"/>
  <c r="O8" i="75" s="1"/>
  <c r="Q8" i="75" s="1"/>
  <c r="M9" i="75"/>
  <c r="O9" i="75" s="1"/>
  <c r="M10" i="75"/>
  <c r="O10" i="75" s="1"/>
  <c r="Q10" i="75" s="1"/>
  <c r="M11" i="75"/>
  <c r="O11" i="75" s="1"/>
  <c r="M12" i="75"/>
  <c r="O12" i="75" s="1"/>
  <c r="M13" i="75"/>
  <c r="O13" i="75" s="1"/>
  <c r="M14" i="75"/>
  <c r="O14" i="75" s="1"/>
  <c r="M15" i="75"/>
  <c r="O15" i="75" s="1"/>
  <c r="M16" i="75"/>
  <c r="O16" i="75" s="1"/>
  <c r="M17" i="75"/>
  <c r="O17" i="75" s="1"/>
  <c r="M18" i="75"/>
  <c r="O18" i="75" s="1"/>
  <c r="M19" i="75"/>
  <c r="O19" i="75" s="1"/>
  <c r="M20" i="75"/>
  <c r="O20" i="75" s="1"/>
  <c r="M21" i="75"/>
  <c r="O21" i="75" s="1"/>
  <c r="M22" i="75"/>
  <c r="O22" i="75" s="1"/>
  <c r="M23" i="75"/>
  <c r="O23" i="75" s="1"/>
  <c r="M24" i="75"/>
  <c r="O24" i="75" s="1"/>
  <c r="M25" i="75"/>
  <c r="O25" i="75" s="1"/>
  <c r="O6" i="75"/>
  <c r="Q6" i="75" s="1"/>
  <c r="Q9" i="7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tc={F0B2D217-3A32-497F-8110-96CAB23DE046}</author>
  </authors>
  <commentList>
    <comment ref="E5" authorId="0" shapeId="0" xr:uid="{F0B2D217-3A32-497F-8110-96CAB23DE0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事前申請の場合は、2025年4月１日以降の日付を入力ください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tc={DCB1254D-61C1-4408-AB69-5748F16F2148}</author>
  </authors>
  <commentList>
    <comment ref="E5" authorId="0" shapeId="0" xr:uid="{DCB1254D-61C1-4408-AB69-5748F16F21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事前申請の場合は、2025年4月１日以降の日付を入力ください</t>
      </text>
    </comment>
  </commentList>
</comments>
</file>

<file path=xl/sharedStrings.xml><?xml version="1.0" encoding="utf-8"?>
<sst xmlns="http://schemas.openxmlformats.org/spreadsheetml/2006/main" count="70" uniqueCount="29">
  <si>
    <t>助成対象車両に関する情報</t>
  </si>
  <si>
    <t>No.</t>
    <phoneticPr fontId="16"/>
  </si>
  <si>
    <t>メーカー名</t>
    <phoneticPr fontId="12"/>
  </si>
  <si>
    <t>車名・グレード</t>
  </si>
  <si>
    <t>型式</t>
    <rPh sb="0" eb="2">
      <t>カタシキ</t>
    </rPh>
    <phoneticPr fontId="16"/>
  </si>
  <si>
    <t>国補助基準額</t>
    <rPh sb="0" eb="6">
      <t>クニホジョキジュンガク</t>
    </rPh>
    <phoneticPr fontId="12"/>
  </si>
  <si>
    <t>国の補助予定額</t>
    <rPh sb="0" eb="1">
      <t>クニ</t>
    </rPh>
    <rPh sb="2" eb="7">
      <t>ホジョヨテイガク</t>
    </rPh>
    <phoneticPr fontId="12"/>
  </si>
  <si>
    <t>中小企業である</t>
    <rPh sb="0" eb="4">
      <t>チュウショウキギョウ</t>
    </rPh>
    <phoneticPr fontId="12"/>
  </si>
  <si>
    <t>助成金額</t>
    <rPh sb="0" eb="4">
      <t>ジョセイキンガク</t>
    </rPh>
    <phoneticPr fontId="12"/>
  </si>
  <si>
    <t>例</t>
    <rPh sb="0" eb="1">
      <t>レイ</t>
    </rPh>
    <phoneticPr fontId="16"/>
  </si>
  <si>
    <t>6AA-NTP●</t>
    <phoneticPr fontId="16"/>
  </si>
  <si>
    <t>yyyy/mm/dd</t>
    <phoneticPr fontId="16"/>
  </si>
  <si>
    <t>東京都新宿区西新宿●-●-●</t>
    <rPh sb="3" eb="5">
      <t>シンジュク</t>
    </rPh>
    <rPh sb="6" eb="9">
      <t>ニシシンジュク</t>
    </rPh>
    <phoneticPr fontId="16"/>
  </si>
  <si>
    <t>バスの使用台数
（ハイブリッドバスを含む全てのバス保有台数）</t>
    <rPh sb="3" eb="5">
      <t>シヨウ</t>
    </rPh>
    <rPh sb="5" eb="7">
      <t>ダイスウ</t>
    </rPh>
    <phoneticPr fontId="10"/>
  </si>
  <si>
    <t>申請形態</t>
    <phoneticPr fontId="10"/>
  </si>
  <si>
    <t>※プルダウンにて選択</t>
    <rPh sb="8" eb="10">
      <t>センタク</t>
    </rPh>
    <phoneticPr fontId="10"/>
  </si>
  <si>
    <t>いすず</t>
    <phoneticPr fontId="10"/>
  </si>
  <si>
    <t>エルフ</t>
    <phoneticPr fontId="10"/>
  </si>
  <si>
    <t>小型・乗用</t>
    <phoneticPr fontId="10"/>
  </si>
  <si>
    <t>○○円</t>
    <rPh sb="2" eb="3">
      <t>エン</t>
    </rPh>
    <phoneticPr fontId="10"/>
  </si>
  <si>
    <t>××円</t>
    <rPh sb="2" eb="3">
      <t>エン</t>
    </rPh>
    <phoneticPr fontId="10"/>
  </si>
  <si>
    <t>4トン未満</t>
    <phoneticPr fontId="10"/>
  </si>
  <si>
    <r>
      <t>最大積載量</t>
    </r>
    <r>
      <rPr>
        <sz val="11"/>
        <color theme="1"/>
        <rFont val="BIZ UDPゴシック"/>
        <family val="3"/>
        <charset val="128"/>
      </rPr>
      <t>（減トン前）</t>
    </r>
    <rPh sb="6" eb="7">
      <t>ゲン</t>
    </rPh>
    <rPh sb="9" eb="10">
      <t>マエ</t>
    </rPh>
    <phoneticPr fontId="12"/>
  </si>
  <si>
    <r>
      <t>車両本体価格</t>
    </r>
    <r>
      <rPr>
        <sz val="11"/>
        <color theme="1"/>
        <rFont val="BIZ UDPゴシック"/>
        <family val="3"/>
        <charset val="128"/>
      </rPr>
      <t>（税抜）</t>
    </r>
    <rPh sb="0" eb="6">
      <t>シャリョウホンタイカカク</t>
    </rPh>
    <rPh sb="7" eb="9">
      <t>ゼイヌ</t>
    </rPh>
    <phoneticPr fontId="12"/>
  </si>
  <si>
    <r>
      <t>助成対象経費</t>
    </r>
    <r>
      <rPr>
        <sz val="11"/>
        <color theme="1"/>
        <rFont val="BIZ UDPゴシック"/>
        <family val="3"/>
        <charset val="128"/>
      </rPr>
      <t>（基準額×２）</t>
    </r>
    <rPh sb="0" eb="2">
      <t>ジョセイ</t>
    </rPh>
    <rPh sb="2" eb="4">
      <t>タイショウ</t>
    </rPh>
    <rPh sb="4" eb="6">
      <t>ケイヒ</t>
    </rPh>
    <rPh sb="7" eb="10">
      <t>キジュンガク</t>
    </rPh>
    <phoneticPr fontId="10"/>
  </si>
  <si>
    <t>M列-N列</t>
    <rPh sb="1" eb="2">
      <t>レツ</t>
    </rPh>
    <rPh sb="4" eb="5">
      <t>レツ</t>
    </rPh>
    <phoneticPr fontId="10"/>
  </si>
  <si>
    <t>○</t>
    <phoneticPr fontId="10"/>
  </si>
  <si>
    <t>O列*1/2（中小以外）</t>
    <rPh sb="1" eb="2">
      <t>レツ</t>
    </rPh>
    <rPh sb="7" eb="9">
      <t>チュウショウ</t>
    </rPh>
    <rPh sb="9" eb="11">
      <t>イガイ</t>
    </rPh>
    <phoneticPr fontId="10"/>
  </si>
  <si>
    <t>実績申請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</si>
</sst>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scheme val="minor"/>
    </font>
    <font>
      <sz val="11"/>
      <color theme="1"/>
      <name val="BIZ UDPゴシック"/>
      <family val="3"/>
      <charset val="128"/>
    </font>
    <font>
      <sz val="11"/>
      <color rgb="FFFF0000"/>
      <name val="BIZ UDPゴシック"/>
      <family val="3"/>
      <charset val="128"/>
    </font>
    <font>
      <sz val="6"/>
      <name val="ＭＳ Ｐゴシック"/>
      <family val="2"/>
      <charset val="128"/>
      <scheme val="minor"/>
    </font>
    <font>
      <sz val="16"/>
      <color theme="1"/>
      <name val="BIZ UDPゴシック"/>
      <family val="3"/>
      <charset val="128"/>
    </font>
    <font>
      <sz val="14"/>
      <color theme="1"/>
      <name val="BIZ UDPゴシック"/>
      <family val="3"/>
      <charset val="128"/>
    </font>
    <font>
      <sz val="18"/>
      <color theme="1"/>
      <name val="BIZ UDPゴシック"/>
      <family val="3"/>
      <charset val="128"/>
    </font>
    <font>
      <sz val="22"/>
      <color theme="1"/>
      <name val="BIZ UDP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thin">
        <color indexed="64"/>
      </right>
      <top/>
      <bottom style="dotted">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6">
    <xf numFmtId="0" fontId="0" fillId="0" borderId="0">
      <alignment vertical="center"/>
    </xf>
    <xf numFmtId="0" fontId="11" fillId="0" borderId="0"/>
    <xf numFmtId="38" fontId="11"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8" fillId="0" borderId="0">
      <alignment vertical="center"/>
    </xf>
    <xf numFmtId="0" fontId="11" fillId="0" borderId="0">
      <alignment vertical="center"/>
    </xf>
    <xf numFmtId="0" fontId="11" fillId="0" borderId="0"/>
    <xf numFmtId="38" fontId="9" fillId="0" borderId="0" applyFont="0" applyFill="0" applyBorder="0" applyAlignment="0" applyProtection="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39">
    <xf numFmtId="0" fontId="0" fillId="0" borderId="0" xfId="0">
      <alignment vertical="center"/>
    </xf>
    <xf numFmtId="0" fontId="19" fillId="0" borderId="0" xfId="3" applyFont="1" applyProtection="1">
      <protection hidden="1"/>
    </xf>
    <xf numFmtId="0" fontId="14" fillId="0" borderId="0" xfId="3" applyFont="1" applyProtection="1">
      <protection hidden="1"/>
    </xf>
    <xf numFmtId="0" fontId="18" fillId="5" borderId="1" xfId="3" applyFont="1" applyFill="1" applyBorder="1" applyAlignment="1" applyProtection="1">
      <alignment horizontal="center" vertical="center"/>
      <protection hidden="1"/>
    </xf>
    <xf numFmtId="0" fontId="15" fillId="0" borderId="0" xfId="3" applyFont="1" applyProtection="1">
      <protection hidden="1"/>
    </xf>
    <xf numFmtId="0" fontId="20" fillId="0" borderId="0" xfId="3" applyFont="1" applyProtection="1">
      <protection hidden="1"/>
    </xf>
    <xf numFmtId="0" fontId="18" fillId="3" borderId="2" xfId="23" applyFont="1" applyFill="1" applyBorder="1" applyAlignment="1" applyProtection="1">
      <alignment horizontal="center" vertical="center" wrapText="1" shrinkToFit="1"/>
      <protection hidden="1"/>
    </xf>
    <xf numFmtId="0" fontId="18" fillId="3" borderId="3" xfId="23" applyFont="1" applyFill="1" applyBorder="1" applyAlignment="1" applyProtection="1">
      <alignment horizontal="center" vertical="center" wrapText="1" shrinkToFit="1"/>
      <protection hidden="1"/>
    </xf>
    <xf numFmtId="0" fontId="14" fillId="3" borderId="3" xfId="23" applyFont="1" applyFill="1" applyBorder="1" applyAlignment="1" applyProtection="1">
      <alignment horizontal="center" vertical="center" wrapText="1" shrinkToFit="1"/>
      <protection hidden="1"/>
    </xf>
    <xf numFmtId="0" fontId="18" fillId="3" borderId="4" xfId="23" applyFont="1" applyFill="1" applyBorder="1" applyAlignment="1" applyProtection="1">
      <alignment horizontal="center" vertical="center" wrapText="1" shrinkToFit="1"/>
      <protection hidden="1"/>
    </xf>
    <xf numFmtId="0" fontId="18" fillId="2" borderId="5" xfId="23" applyFont="1" applyFill="1" applyBorder="1" applyAlignment="1" applyProtection="1">
      <alignment horizontal="center" vertical="center" wrapText="1" shrinkToFit="1"/>
      <protection hidden="1"/>
    </xf>
    <xf numFmtId="0" fontId="18" fillId="2" borderId="6" xfId="23" applyFont="1" applyFill="1" applyBorder="1" applyAlignment="1" applyProtection="1">
      <alignment horizontal="center" vertical="center" wrapText="1" shrinkToFit="1"/>
      <protection hidden="1"/>
    </xf>
    <xf numFmtId="14" fontId="18" fillId="2" borderId="6" xfId="23" applyNumberFormat="1" applyFont="1" applyFill="1" applyBorder="1" applyAlignment="1" applyProtection="1">
      <alignment horizontal="center" vertical="center" wrapText="1" shrinkToFit="1"/>
      <protection hidden="1"/>
    </xf>
    <xf numFmtId="0" fontId="18" fillId="2" borderId="6" xfId="3" applyFont="1" applyFill="1" applyBorder="1" applyAlignment="1" applyProtection="1">
      <alignment horizontal="center" vertical="center" wrapText="1" shrinkToFit="1"/>
      <protection hidden="1"/>
    </xf>
    <xf numFmtId="0" fontId="18" fillId="2" borderId="7" xfId="3" applyFont="1" applyFill="1" applyBorder="1" applyAlignment="1" applyProtection="1">
      <alignment horizontal="center" vertical="center" wrapText="1" shrinkToFit="1"/>
      <protection hidden="1"/>
    </xf>
    <xf numFmtId="0" fontId="18" fillId="2" borderId="11" xfId="3" applyFont="1" applyFill="1" applyBorder="1" applyAlignment="1" applyProtection="1">
      <alignment horizontal="center" vertical="center" wrapText="1" shrinkToFit="1"/>
      <protection hidden="1"/>
    </xf>
    <xf numFmtId="0" fontId="17" fillId="0" borderId="8" xfId="23" applyFont="1" applyBorder="1" applyAlignment="1" applyProtection="1">
      <alignment horizontal="center" vertical="center" wrapText="1" shrinkToFit="1"/>
      <protection hidden="1"/>
    </xf>
    <xf numFmtId="38" fontId="17" fillId="0" borderId="10" xfId="9" applyFont="1" applyBorder="1" applyAlignment="1" applyProtection="1">
      <alignment horizontal="center" vertical="center" wrapText="1" shrinkToFit="1"/>
      <protection hidden="1"/>
    </xf>
    <xf numFmtId="38" fontId="17" fillId="2" borderId="10" xfId="9" applyFont="1" applyFill="1" applyBorder="1" applyAlignment="1" applyProtection="1">
      <alignment horizontal="center" vertical="center" wrapText="1" shrinkToFit="1"/>
      <protection hidden="1"/>
    </xf>
    <xf numFmtId="0" fontId="14" fillId="0" borderId="0" xfId="3" applyFont="1" applyAlignment="1" applyProtection="1">
      <alignment vertical="center"/>
      <protection hidden="1"/>
    </xf>
    <xf numFmtId="0" fontId="17" fillId="0" borderId="13" xfId="23" applyFont="1" applyBorder="1" applyAlignment="1" applyProtection="1">
      <alignment horizontal="center" vertical="center" wrapText="1" shrinkToFit="1"/>
      <protection hidden="1"/>
    </xf>
    <xf numFmtId="0" fontId="14" fillId="0" borderId="0" xfId="3" applyFont="1" applyAlignment="1" applyProtection="1">
      <alignment wrapText="1"/>
      <protection hidden="1"/>
    </xf>
    <xf numFmtId="0" fontId="17" fillId="4" borderId="9" xfId="23" applyFont="1" applyFill="1" applyBorder="1" applyAlignment="1" applyProtection="1">
      <alignment horizontal="center" vertical="center" wrapText="1" shrinkToFit="1"/>
      <protection locked="0" hidden="1"/>
    </xf>
    <xf numFmtId="0" fontId="17" fillId="0" borderId="9" xfId="23" applyFont="1" applyBorder="1" applyAlignment="1" applyProtection="1">
      <alignment horizontal="center" vertical="center" wrapText="1" shrinkToFit="1"/>
      <protection locked="0" hidden="1"/>
    </xf>
    <xf numFmtId="14" fontId="17" fillId="0" borderId="9" xfId="23" applyNumberFormat="1" applyFont="1" applyBorder="1" applyAlignment="1" applyProtection="1">
      <alignment horizontal="center" vertical="center" wrapText="1" shrinkToFit="1"/>
      <protection locked="0" hidden="1"/>
    </xf>
    <xf numFmtId="0" fontId="17" fillId="0" borderId="9" xfId="23" applyFont="1" applyBorder="1" applyAlignment="1" applyProtection="1">
      <alignment horizontal="left" vertical="center" wrapText="1" shrinkToFit="1"/>
      <protection locked="0" hidden="1"/>
    </xf>
    <xf numFmtId="38" fontId="17" fillId="0" borderId="10" xfId="9" applyFont="1" applyBorder="1" applyAlignment="1" applyProtection="1">
      <alignment horizontal="center" vertical="center" wrapText="1" shrinkToFit="1"/>
      <protection locked="0" hidden="1"/>
    </xf>
    <xf numFmtId="0" fontId="17" fillId="4" borderId="10" xfId="3" applyFont="1" applyFill="1" applyBorder="1" applyAlignment="1" applyProtection="1">
      <alignment horizontal="center" vertical="center" wrapText="1" shrinkToFit="1"/>
      <protection locked="0" hidden="1"/>
    </xf>
    <xf numFmtId="38" fontId="17" fillId="2" borderId="10" xfId="9" applyFont="1" applyFill="1" applyBorder="1" applyAlignment="1" applyProtection="1">
      <alignment horizontal="center" vertical="center" wrapText="1" shrinkToFit="1"/>
      <protection locked="0" hidden="1"/>
    </xf>
    <xf numFmtId="0" fontId="17" fillId="4" borderId="14" xfId="23" applyFont="1" applyFill="1" applyBorder="1" applyAlignment="1" applyProtection="1">
      <alignment horizontal="center" vertical="center" wrapText="1" shrinkToFit="1"/>
      <protection locked="0" hidden="1"/>
    </xf>
    <xf numFmtId="0" fontId="17" fillId="0" borderId="14" xfId="23" applyFont="1" applyBorder="1" applyAlignment="1" applyProtection="1">
      <alignment horizontal="center" vertical="center" wrapText="1" shrinkToFit="1"/>
      <protection locked="0" hidden="1"/>
    </xf>
    <xf numFmtId="14" fontId="17" fillId="0" borderId="14" xfId="23" applyNumberFormat="1" applyFont="1" applyBorder="1" applyAlignment="1" applyProtection="1">
      <alignment horizontal="center" vertical="center" wrapText="1" shrinkToFit="1"/>
      <protection locked="0" hidden="1"/>
    </xf>
    <xf numFmtId="0" fontId="17" fillId="0" borderId="14" xfId="23" applyFont="1" applyBorder="1" applyAlignment="1" applyProtection="1">
      <alignment horizontal="left" vertical="center" wrapText="1" shrinkToFit="1"/>
      <protection locked="0" hidden="1"/>
    </xf>
    <xf numFmtId="38" fontId="17" fillId="0" borderId="14" xfId="9" applyFont="1" applyBorder="1" applyAlignment="1" applyProtection="1">
      <alignment horizontal="center" vertical="center" wrapText="1" shrinkToFit="1"/>
      <protection locked="0" hidden="1"/>
    </xf>
    <xf numFmtId="0" fontId="17" fillId="4" borderId="14" xfId="3" applyFont="1" applyFill="1" applyBorder="1" applyAlignment="1" applyProtection="1">
      <alignment horizontal="center" vertical="center" wrapText="1" shrinkToFit="1"/>
      <protection locked="0" hidden="1"/>
    </xf>
    <xf numFmtId="38" fontId="17" fillId="2" borderId="14" xfId="9" applyFont="1" applyFill="1" applyBorder="1" applyAlignment="1" applyProtection="1">
      <alignment horizontal="center" vertical="center" wrapText="1" shrinkToFit="1"/>
      <protection locked="0" hidden="1"/>
    </xf>
    <xf numFmtId="0" fontId="17" fillId="0" borderId="12" xfId="3" applyFont="1" applyBorder="1" applyAlignment="1" applyProtection="1">
      <alignment horizontal="center" vertical="center" wrapText="1" shrinkToFit="1"/>
      <protection locked="0" hidden="1"/>
    </xf>
    <xf numFmtId="0" fontId="17" fillId="0" borderId="15" xfId="3" applyFont="1" applyBorder="1" applyAlignment="1" applyProtection="1">
      <alignment horizontal="center" vertical="center" wrapText="1" shrinkToFit="1"/>
      <protection locked="0" hidden="1"/>
    </xf>
    <xf numFmtId="0" fontId="18" fillId="0" borderId="1" xfId="3" applyFont="1" applyBorder="1" applyAlignment="1" applyProtection="1">
      <alignment horizontal="center" vertical="center"/>
      <protection locked="0" hidden="1"/>
    </xf>
  </cellXfs>
  <cellStyles count="26">
    <cellStyle name="桁区切り" xfId="9" builtinId="6"/>
    <cellStyle name="桁区切り 2" xfId="2" xr:uid="{00000000-0005-0000-0000-000001000000}"/>
    <cellStyle name="桁区切り 3" xfId="24" xr:uid="{DC36B3A5-459B-4A08-A99C-24FE31C23D5D}"/>
    <cellStyle name="標準" xfId="0" builtinId="0"/>
    <cellStyle name="標準 2" xfId="1" xr:uid="{00000000-0005-0000-0000-000003000000}"/>
    <cellStyle name="標準 2 2" xfId="4" xr:uid="{00000000-0005-0000-0000-000004000000}"/>
    <cellStyle name="標準 2 2 2 2 2 2" xfId="17" xr:uid="{8D4F18F2-58E3-4612-BE1E-186FAA16CD50}"/>
    <cellStyle name="標準 2 2 2 2 2 2 2" xfId="20" xr:uid="{A84383C8-6BA0-4EB4-BCEA-0ABEDA406186}"/>
    <cellStyle name="標準 2 2 2 2 3" xfId="15" xr:uid="{299A3099-1A20-4B87-9684-E369D77EE9A3}"/>
    <cellStyle name="標準 2 2 2 2 3 2" xfId="19" xr:uid="{F2BF8010-CD94-4813-B835-A1A1278F873A}"/>
    <cellStyle name="標準 2 2 3" xfId="18" xr:uid="{1698AC10-D290-46F6-B1D1-A528FAC30947}"/>
    <cellStyle name="標準 2 4" xfId="6" xr:uid="{00000000-0005-0000-0000-000005000000}"/>
    <cellStyle name="標準 2 4 2" xfId="11" xr:uid="{ED416A75-B188-4FC1-BF9B-E0B32947D71B}"/>
    <cellStyle name="標準 2 4 2 2" xfId="16" xr:uid="{86DCC53B-26AD-4D0A-8743-5B34FBE6A886}"/>
    <cellStyle name="標準 2 4 2 3" xfId="22" xr:uid="{F267260E-C80D-494C-B53E-0CE6723F6D86}"/>
    <cellStyle name="標準 2 5" xfId="8" xr:uid="{00000000-0005-0000-0000-000006000000}"/>
    <cellStyle name="標準 3" xfId="3" xr:uid="{00000000-0005-0000-0000-000007000000}"/>
    <cellStyle name="標準 3 2" xfId="7" xr:uid="{00000000-0005-0000-0000-000008000000}"/>
    <cellStyle name="標準 4 2" xfId="12" xr:uid="{25A1B77B-FDBC-4E4D-8CD7-CA94ECD9165E}"/>
    <cellStyle name="標準 4 2 2" xfId="13" xr:uid="{03B8D16A-F6A1-450C-985D-203CC809DA16}"/>
    <cellStyle name="標準 4 2 3" xfId="23" xr:uid="{108060FE-C1C0-4810-982F-2062180D72F2}"/>
    <cellStyle name="標準 4 4" xfId="5" xr:uid="{00000000-0005-0000-0000-000009000000}"/>
    <cellStyle name="標準 4 4 2" xfId="10" xr:uid="{F39BF129-EB4E-4D71-832D-E7B007D232C1}"/>
    <cellStyle name="標準 4 4 2 2" xfId="14" xr:uid="{2F205F1F-8263-4036-B88E-3F31F6779983}"/>
    <cellStyle name="標準 4 4 2 2 2" xfId="25" xr:uid="{959B6B7F-B1BC-4ECA-A58C-8B24A620DF8F}"/>
    <cellStyle name="標準 4 4 2 3" xfId="21" xr:uid="{31777193-8E44-43EB-8367-67C0DD0E7324}"/>
  </cellStyles>
  <dxfs count="4">
    <dxf>
      <fill>
        <patternFill>
          <bgColor theme="1" tint="0.499984740745262"/>
        </patternFill>
      </fill>
    </dxf>
    <dxf>
      <font>
        <color theme="1" tint="0.34998626667073579"/>
      </font>
      <fill>
        <patternFill>
          <bgColor theme="1" tint="0.499984740745262"/>
        </patternFill>
      </fill>
    </dxf>
    <dxf>
      <fill>
        <patternFill>
          <bgColor theme="1" tint="0.499984740745262"/>
        </patternFill>
      </fill>
    </dxf>
    <dxf>
      <font>
        <color theme="1" tint="0.34998626667073579"/>
      </font>
      <fill>
        <patternFill>
          <bgColor theme="1" tint="0.499984740745262"/>
        </patternFill>
      </fill>
    </dxf>
  </dxfs>
  <tableStyles count="0" defaultTableStyle="TableStyleMedium9" defaultPivotStyle="PivotStyleLight16"/>
  <colors>
    <mruColors>
      <color rgb="FFFFFFCC"/>
      <color rgb="FFDCE6F1"/>
      <color rgb="FFB8CCE4"/>
      <color rgb="FFF2F2F2"/>
      <color rgb="FFFF99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27214</xdr:colOff>
      <xdr:row>3</xdr:row>
      <xdr:rowOff>1</xdr:rowOff>
    </xdr:from>
    <xdr:to>
      <xdr:col>32</xdr:col>
      <xdr:colOff>353785</xdr:colOff>
      <xdr:row>10</xdr:row>
      <xdr:rowOff>105682</xdr:rowOff>
    </xdr:to>
    <xdr:sp macro="" textlink="">
      <xdr:nvSpPr>
        <xdr:cNvPr id="3" name="テキスト ボックス 2">
          <a:extLst>
            <a:ext uri="{FF2B5EF4-FFF2-40B4-BE49-F238E27FC236}">
              <a16:creationId xmlns:a16="http://schemas.microsoft.com/office/drawing/2014/main" id="{81CD0EDC-CEC0-83B2-4F85-6C445DF40AB0}"/>
            </a:ext>
          </a:extLst>
        </xdr:cNvPr>
        <xdr:cNvSpPr txBox="1"/>
      </xdr:nvSpPr>
      <xdr:spPr>
        <a:xfrm>
          <a:off x="26751643" y="1238251"/>
          <a:ext cx="7837713" cy="4745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aseline="0"/>
            <a:t>　</a:t>
          </a:r>
          <a:r>
            <a:rPr kumimoji="1" lang="ja-JP" altLang="en-US" sz="2400"/>
            <a:t>助成金額の上限値</a:t>
          </a:r>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r>
            <a:rPr kumimoji="1" lang="en-US" altLang="ja-JP" sz="1800" b="1"/>
            <a:t>※</a:t>
          </a:r>
          <a:r>
            <a:rPr kumimoji="1" lang="ja-JP" altLang="en-US" sz="1800" b="1"/>
            <a:t>車両本体価格に値引きがある場合は、値引き後の価格を記入してください。</a:t>
          </a:r>
          <a:endParaRPr kumimoji="1" lang="en-US" altLang="ja-JP" sz="1800" b="1"/>
        </a:p>
        <a:p>
          <a:endParaRPr kumimoji="1" lang="ja-JP" altLang="en-US" sz="2400"/>
        </a:p>
      </xdr:txBody>
    </xdr:sp>
    <xdr:clientData/>
  </xdr:twoCellAnchor>
  <xdr:twoCellAnchor editAs="oneCell">
    <xdr:from>
      <xdr:col>20</xdr:col>
      <xdr:colOff>278493</xdr:colOff>
      <xdr:row>4</xdr:row>
      <xdr:rowOff>71212</xdr:rowOff>
    </xdr:from>
    <xdr:to>
      <xdr:col>30</xdr:col>
      <xdr:colOff>216407</xdr:colOff>
      <xdr:row>8</xdr:row>
      <xdr:rowOff>401559</xdr:rowOff>
    </xdr:to>
    <xdr:pic>
      <xdr:nvPicPr>
        <xdr:cNvPr id="4" name="図 3">
          <a:extLst>
            <a:ext uri="{FF2B5EF4-FFF2-40B4-BE49-F238E27FC236}">
              <a16:creationId xmlns:a16="http://schemas.microsoft.com/office/drawing/2014/main" id="{C9542E57-9088-FBF0-6DB4-6C22F034DC0C}"/>
            </a:ext>
          </a:extLst>
        </xdr:cNvPr>
        <xdr:cNvPicPr>
          <a:picLocks noChangeAspect="1"/>
        </xdr:cNvPicPr>
      </xdr:nvPicPr>
      <xdr:blipFill>
        <a:blip xmlns:r="http://schemas.openxmlformats.org/officeDocument/2006/relationships" r:embed="rId1"/>
        <a:stretch>
          <a:fillRect/>
        </a:stretch>
      </xdr:blipFill>
      <xdr:spPr>
        <a:xfrm>
          <a:off x="27002922" y="1744891"/>
          <a:ext cx="6198467" cy="299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27214</xdr:colOff>
      <xdr:row>3</xdr:row>
      <xdr:rowOff>1</xdr:rowOff>
    </xdr:from>
    <xdr:to>
      <xdr:col>32</xdr:col>
      <xdr:colOff>353785</xdr:colOff>
      <xdr:row>10</xdr:row>
      <xdr:rowOff>105682</xdr:rowOff>
    </xdr:to>
    <xdr:sp macro="" textlink="">
      <xdr:nvSpPr>
        <xdr:cNvPr id="2" name="テキスト ボックス 1">
          <a:extLst>
            <a:ext uri="{FF2B5EF4-FFF2-40B4-BE49-F238E27FC236}">
              <a16:creationId xmlns:a16="http://schemas.microsoft.com/office/drawing/2014/main" id="{BC705AAC-366F-4A07-A967-2F96404B924C}"/>
            </a:ext>
          </a:extLst>
        </xdr:cNvPr>
        <xdr:cNvSpPr txBox="1"/>
      </xdr:nvSpPr>
      <xdr:spPr>
        <a:xfrm>
          <a:off x="26738489" y="1238251"/>
          <a:ext cx="7749721" cy="4741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　助成金額の上限値</a:t>
          </a:r>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endParaRPr kumimoji="1" lang="en-US" altLang="ja-JP" sz="2400"/>
        </a:p>
        <a:p>
          <a:r>
            <a:rPr kumimoji="1" lang="en-US" altLang="ja-JP" sz="1800" b="1"/>
            <a:t>※</a:t>
          </a:r>
          <a:r>
            <a:rPr kumimoji="1" lang="ja-JP" altLang="en-US" sz="1800" b="1"/>
            <a:t>車両本体価格に値引きがある場合は、値引き後の価格を記入してください。</a:t>
          </a:r>
          <a:endParaRPr kumimoji="1" lang="en-US" altLang="ja-JP" sz="1800" b="1"/>
        </a:p>
        <a:p>
          <a:endParaRPr kumimoji="1" lang="ja-JP" altLang="en-US" sz="2400"/>
        </a:p>
      </xdr:txBody>
    </xdr:sp>
    <xdr:clientData/>
  </xdr:twoCellAnchor>
  <xdr:twoCellAnchor editAs="oneCell">
    <xdr:from>
      <xdr:col>20</xdr:col>
      <xdr:colOff>278493</xdr:colOff>
      <xdr:row>4</xdr:row>
      <xdr:rowOff>71212</xdr:rowOff>
    </xdr:from>
    <xdr:to>
      <xdr:col>30</xdr:col>
      <xdr:colOff>217677</xdr:colOff>
      <xdr:row>8</xdr:row>
      <xdr:rowOff>391399</xdr:rowOff>
    </xdr:to>
    <xdr:pic>
      <xdr:nvPicPr>
        <xdr:cNvPr id="3" name="図 2">
          <a:extLst>
            <a:ext uri="{FF2B5EF4-FFF2-40B4-BE49-F238E27FC236}">
              <a16:creationId xmlns:a16="http://schemas.microsoft.com/office/drawing/2014/main" id="{EE4BD67A-B702-4425-8052-91F0B8CB8BD7}"/>
            </a:ext>
          </a:extLst>
        </xdr:cNvPr>
        <xdr:cNvPicPr>
          <a:picLocks noChangeAspect="1"/>
        </xdr:cNvPicPr>
      </xdr:nvPicPr>
      <xdr:blipFill>
        <a:blip xmlns:r="http://schemas.openxmlformats.org/officeDocument/2006/relationships" r:embed="rId1"/>
        <a:stretch>
          <a:fillRect/>
        </a:stretch>
      </xdr:blipFill>
      <xdr:spPr>
        <a:xfrm>
          <a:off x="26983418" y="1734912"/>
          <a:ext cx="6136784" cy="30062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4.202.22\b63&#20107;&#26989;&#25512;&#36914;&#25285;&#24403;\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 dT="2024-10-22T01:43:16.96" personId="{00000000-0000-0000-0000-000000000000}" id="{F0B2D217-3A32-497F-8110-96CAB23DE046}">
    <text>事前申請の場合は、2025年4月１日以降の日付を入力ください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E5" dT="2024-10-22T01:43:16.96" personId="{00000000-0000-0000-0000-000000000000}" id="{DCB1254D-61C1-4408-AB69-5748F16F2148}">
    <text>事前申請の場合は、2025年4月１日以降の日付を入力ください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7E15-D992-4D07-883D-61449CAC5677}">
  <sheetPr>
    <tabColor rgb="FFFFFF00"/>
    <pageSetUpPr fitToPage="1"/>
  </sheetPr>
  <dimension ref="A1:BZ62"/>
  <sheetViews>
    <sheetView tabSelected="1" view="pageBreakPreview" zoomScale="70" zoomScaleNormal="100" zoomScaleSheetLayoutView="70" workbookViewId="0">
      <selection activeCell="B6" sqref="B6"/>
    </sheetView>
  </sheetViews>
  <sheetFormatPr defaultColWidth="8.90625" defaultRowHeight="13" outlineLevelCol="1" x14ac:dyDescent="0.2"/>
  <cols>
    <col min="1" max="1" width="13.08984375" style="2" customWidth="1"/>
    <col min="2" max="2" width="19.453125" style="2" customWidth="1"/>
    <col min="3" max="3" width="24.54296875" style="2" customWidth="1"/>
    <col min="4" max="4" width="24" style="2" customWidth="1"/>
    <col min="5" max="5" width="23.90625" style="2" customWidth="1"/>
    <col min="6" max="6" width="38.90625" style="2" customWidth="1"/>
    <col min="7" max="7" width="21.453125" style="2" customWidth="1"/>
    <col min="8" max="8" width="22" style="2" customWidth="1"/>
    <col min="9" max="9" width="26.90625" style="2" customWidth="1"/>
    <col min="10" max="11" width="23.6328125" style="2" customWidth="1"/>
    <col min="12" max="12" width="24.6328125" style="2" customWidth="1"/>
    <col min="13" max="13" width="28.453125" style="2" hidden="1" customWidth="1"/>
    <col min="14" max="14" width="21.36328125" style="2" customWidth="1"/>
    <col min="15" max="15" width="21.36328125" style="2" hidden="1" customWidth="1" outlineLevel="1"/>
    <col min="16" max="16" width="20.81640625" style="2" customWidth="1" collapsed="1"/>
    <col min="17" max="17" width="20.81640625" style="2" hidden="1" customWidth="1"/>
    <col min="18" max="18" width="24.90625" style="2" customWidth="1"/>
    <col min="19" max="19" width="20.36328125" style="2" customWidth="1"/>
    <col min="20" max="16384" width="8.90625" style="2"/>
  </cols>
  <sheetData>
    <row r="1" spans="1:19" ht="20.5" x14ac:dyDescent="0.25">
      <c r="A1" s="1" t="str">
        <f>IF(B2="事前申請","第４号様式　その１",IF(B2="実績申請","第４号様式　その２","申請形態を選択してください"))</f>
        <v>第４号様式　その２</v>
      </c>
    </row>
    <row r="2" spans="1:19" ht="42.65" customHeight="1" x14ac:dyDescent="0.2">
      <c r="A2" s="3" t="s">
        <v>14</v>
      </c>
      <c r="B2" s="38" t="s">
        <v>28</v>
      </c>
      <c r="C2" s="38"/>
      <c r="D2" s="4" t="s">
        <v>15</v>
      </c>
    </row>
    <row r="3" spans="1:19" ht="34.75" customHeight="1" thickBot="1" x14ac:dyDescent="0.35">
      <c r="A3" s="5" t="s">
        <v>0</v>
      </c>
    </row>
    <row r="4" spans="1:19" ht="34.25" customHeight="1" x14ac:dyDescent="0.2">
      <c r="A4" s="6" t="s">
        <v>1</v>
      </c>
      <c r="B4" s="7" t="s">
        <v>2</v>
      </c>
      <c r="C4" s="7" t="s">
        <v>4</v>
      </c>
      <c r="D4" s="7" t="s">
        <v>3</v>
      </c>
      <c r="E4" s="7" t="str">
        <f>IF(B2="事前申請","初度登録日(予定)",IF(B2="実績申請","初度登録日","申請形態を選択してください"))</f>
        <v>初度登録日</v>
      </c>
      <c r="F4" s="7" t="str">
        <f>IF(B2="事前申請","使用の本拠の位置(予定)",IF(B2="実績申請","使用の本拠の位置","申請形態を選択してください"))</f>
        <v>使用の本拠の位置</v>
      </c>
      <c r="G4" s="7" t="str">
        <f>IF(B2="事前申請","用途・種別(予定)",IF(B2="実績申請","用途・種別","申請形態を選択してください"))</f>
        <v>用途・種別</v>
      </c>
      <c r="H4" s="7" t="str">
        <f>IF(B2="事前申請","",IF(B2="実績申請","登録番号","申請形態を選択してください"))</f>
        <v>登録番号</v>
      </c>
      <c r="I4" s="7" t="str">
        <f>IF(B2="事前申請","",IF(B2="実績申請","車台番号","申請形態を選択してください"))</f>
        <v>車台番号</v>
      </c>
      <c r="J4" s="7" t="s">
        <v>23</v>
      </c>
      <c r="K4" s="7" t="s">
        <v>22</v>
      </c>
      <c r="L4" s="7" t="s">
        <v>5</v>
      </c>
      <c r="M4" s="7" t="s">
        <v>24</v>
      </c>
      <c r="N4" s="7" t="s">
        <v>6</v>
      </c>
      <c r="O4" s="7" t="s">
        <v>25</v>
      </c>
      <c r="P4" s="7" t="s">
        <v>7</v>
      </c>
      <c r="Q4" s="8" t="s">
        <v>27</v>
      </c>
      <c r="R4" s="7" t="s">
        <v>8</v>
      </c>
      <c r="S4" s="9" t="str">
        <f>IF(B2="事前申請","",IF(B2="実績申請","交付決定番号（実績申請のみ）","申請形態を選択してください"))</f>
        <v>交付決定番号（実績申請のみ）</v>
      </c>
    </row>
    <row r="5" spans="1:19" ht="31.75" customHeight="1" thickBot="1" x14ac:dyDescent="0.25">
      <c r="A5" s="10" t="s">
        <v>9</v>
      </c>
      <c r="B5" s="11" t="s">
        <v>16</v>
      </c>
      <c r="C5" s="11" t="s">
        <v>10</v>
      </c>
      <c r="D5" s="11" t="s">
        <v>17</v>
      </c>
      <c r="E5" s="12" t="s">
        <v>11</v>
      </c>
      <c r="F5" s="11" t="s">
        <v>12</v>
      </c>
      <c r="G5" s="11" t="s">
        <v>18</v>
      </c>
      <c r="H5" s="11" t="str">
        <f>IF(B2="事前申請","",IF(B2="実績申請","練馬１００な××","申請形態を選択してください"))</f>
        <v>練馬１００な××</v>
      </c>
      <c r="I5" s="11" t="str">
        <f>IF(B2="事前申請","",IF(B2="実績申請","NTP10-××××","申請形態を選択してください"))</f>
        <v>NTP10-××××</v>
      </c>
      <c r="J5" s="13" t="s">
        <v>19</v>
      </c>
      <c r="K5" s="13" t="s">
        <v>21</v>
      </c>
      <c r="L5" s="13" t="s">
        <v>19</v>
      </c>
      <c r="M5" s="13" t="s">
        <v>19</v>
      </c>
      <c r="N5" s="13" t="s">
        <v>19</v>
      </c>
      <c r="O5" s="13" t="s">
        <v>19</v>
      </c>
      <c r="P5" s="14" t="s">
        <v>26</v>
      </c>
      <c r="Q5" s="13" t="s">
        <v>19</v>
      </c>
      <c r="R5" s="14" t="s">
        <v>20</v>
      </c>
      <c r="S5" s="15" t="str">
        <f>IF(B2="事前申請","",IF(B2="実績申請","HVT×××","申請形態を選択してください"))</f>
        <v>HVT×××</v>
      </c>
    </row>
    <row r="6" spans="1:19" s="19" customFormat="1" ht="60" customHeight="1" thickTop="1" x14ac:dyDescent="0.2">
      <c r="A6" s="16">
        <v>1</v>
      </c>
      <c r="B6" s="22"/>
      <c r="C6" s="23"/>
      <c r="D6" s="23"/>
      <c r="E6" s="24"/>
      <c r="F6" s="25"/>
      <c r="G6" s="22"/>
      <c r="H6" s="23"/>
      <c r="I6" s="23"/>
      <c r="J6" s="26"/>
      <c r="K6" s="27"/>
      <c r="L6" s="26"/>
      <c r="M6" s="28">
        <f>L6*2</f>
        <v>0</v>
      </c>
      <c r="N6" s="26"/>
      <c r="O6" s="28">
        <f>M6-N6</f>
        <v>0</v>
      </c>
      <c r="P6" s="27"/>
      <c r="Q6" s="18">
        <f>ROUNDDOWN(IF(P6="○",O6,O6*1/2),-3)</f>
        <v>0</v>
      </c>
      <c r="R6" s="17">
        <f>IF(K6="４トン未満",IF(P6="○",MIN(417000,Q6),MIN(164000,Q6)),IF(P6="○",MIN(1452000,Q6),MIN(571000,Q6)))</f>
        <v>0</v>
      </c>
      <c r="S6" s="36"/>
    </row>
    <row r="7" spans="1:19" s="19" customFormat="1" ht="60" customHeight="1" x14ac:dyDescent="0.2">
      <c r="A7" s="16">
        <v>2</v>
      </c>
      <c r="B7" s="22"/>
      <c r="C7" s="23"/>
      <c r="D7" s="23"/>
      <c r="E7" s="24"/>
      <c r="F7" s="25"/>
      <c r="G7" s="22"/>
      <c r="H7" s="23"/>
      <c r="I7" s="23"/>
      <c r="J7" s="26"/>
      <c r="K7" s="27"/>
      <c r="L7" s="26"/>
      <c r="M7" s="28">
        <f>L7*2</f>
        <v>0</v>
      </c>
      <c r="N7" s="26"/>
      <c r="O7" s="28">
        <f t="shared" ref="O7:O25" si="0">M7-N7</f>
        <v>0</v>
      </c>
      <c r="P7" s="27"/>
      <c r="Q7" s="18">
        <f t="shared" ref="Q7:Q25" si="1">ROUNDDOWN(IF(P7="○",O7,O7*1/2),-3)</f>
        <v>0</v>
      </c>
      <c r="R7" s="17">
        <f t="shared" ref="R7:R24" si="2">IF(K7="４トン未満",IF(P7="○",MIN(417000,Q7),MIN(164000,Q7)),IF(P7="○",MIN(1452000,Q7),MIN(571000,Q7)))</f>
        <v>0</v>
      </c>
      <c r="S7" s="36"/>
    </row>
    <row r="8" spans="1:19" s="19" customFormat="1" ht="60" customHeight="1" x14ac:dyDescent="0.2">
      <c r="A8" s="16">
        <v>3</v>
      </c>
      <c r="B8" s="22"/>
      <c r="C8" s="23"/>
      <c r="D8" s="23"/>
      <c r="E8" s="24"/>
      <c r="F8" s="25"/>
      <c r="G8" s="22"/>
      <c r="H8" s="23"/>
      <c r="I8" s="23"/>
      <c r="J8" s="26"/>
      <c r="K8" s="27"/>
      <c r="L8" s="26"/>
      <c r="M8" s="28">
        <f t="shared" ref="M8:M25" si="3">L8*2</f>
        <v>0</v>
      </c>
      <c r="N8" s="26"/>
      <c r="O8" s="28">
        <f t="shared" si="0"/>
        <v>0</v>
      </c>
      <c r="P8" s="27"/>
      <c r="Q8" s="18">
        <f t="shared" si="1"/>
        <v>0</v>
      </c>
      <c r="R8" s="17">
        <f t="shared" si="2"/>
        <v>0</v>
      </c>
      <c r="S8" s="36"/>
    </row>
    <row r="9" spans="1:19" s="19" customFormat="1" ht="60" customHeight="1" x14ac:dyDescent="0.2">
      <c r="A9" s="16">
        <v>4</v>
      </c>
      <c r="B9" s="22"/>
      <c r="C9" s="23"/>
      <c r="D9" s="23"/>
      <c r="E9" s="24"/>
      <c r="F9" s="25"/>
      <c r="G9" s="22"/>
      <c r="H9" s="23"/>
      <c r="I9" s="23"/>
      <c r="J9" s="26"/>
      <c r="K9" s="27"/>
      <c r="L9" s="26"/>
      <c r="M9" s="28">
        <f t="shared" si="3"/>
        <v>0</v>
      </c>
      <c r="N9" s="26"/>
      <c r="O9" s="28">
        <f t="shared" si="0"/>
        <v>0</v>
      </c>
      <c r="P9" s="27"/>
      <c r="Q9" s="18">
        <f>ROUNDDOWN(IF(P9="○",O9,O9*1/2),-3)</f>
        <v>0</v>
      </c>
      <c r="R9" s="17">
        <f t="shared" si="2"/>
        <v>0</v>
      </c>
      <c r="S9" s="36"/>
    </row>
    <row r="10" spans="1:19" s="19" customFormat="1" ht="60" customHeight="1" x14ac:dyDescent="0.2">
      <c r="A10" s="16">
        <v>5</v>
      </c>
      <c r="B10" s="22"/>
      <c r="C10" s="23"/>
      <c r="D10" s="23"/>
      <c r="E10" s="24"/>
      <c r="F10" s="25"/>
      <c r="G10" s="22"/>
      <c r="H10" s="23"/>
      <c r="I10" s="23"/>
      <c r="J10" s="26"/>
      <c r="K10" s="27"/>
      <c r="L10" s="26"/>
      <c r="M10" s="28">
        <f t="shared" si="3"/>
        <v>0</v>
      </c>
      <c r="N10" s="26"/>
      <c r="O10" s="28">
        <f t="shared" si="0"/>
        <v>0</v>
      </c>
      <c r="P10" s="27"/>
      <c r="Q10" s="18">
        <f t="shared" si="1"/>
        <v>0</v>
      </c>
      <c r="R10" s="17">
        <f t="shared" si="2"/>
        <v>0</v>
      </c>
      <c r="S10" s="36"/>
    </row>
    <row r="11" spans="1:19" s="19" customFormat="1" ht="60" customHeight="1" x14ac:dyDescent="0.2">
      <c r="A11" s="16">
        <v>6</v>
      </c>
      <c r="B11" s="22"/>
      <c r="C11" s="23"/>
      <c r="D11" s="23"/>
      <c r="E11" s="24"/>
      <c r="F11" s="25"/>
      <c r="G11" s="22"/>
      <c r="H11" s="23"/>
      <c r="I11" s="23"/>
      <c r="J11" s="26"/>
      <c r="K11" s="27"/>
      <c r="L11" s="26"/>
      <c r="M11" s="28">
        <f t="shared" si="3"/>
        <v>0</v>
      </c>
      <c r="N11" s="26"/>
      <c r="O11" s="28">
        <f t="shared" si="0"/>
        <v>0</v>
      </c>
      <c r="P11" s="27"/>
      <c r="Q11" s="18">
        <f t="shared" si="1"/>
        <v>0</v>
      </c>
      <c r="R11" s="17">
        <f t="shared" si="2"/>
        <v>0</v>
      </c>
      <c r="S11" s="36"/>
    </row>
    <row r="12" spans="1:19" s="19" customFormat="1" ht="60" customHeight="1" x14ac:dyDescent="0.2">
      <c r="A12" s="16">
        <v>7</v>
      </c>
      <c r="B12" s="22"/>
      <c r="C12" s="23"/>
      <c r="D12" s="23"/>
      <c r="E12" s="24"/>
      <c r="F12" s="25"/>
      <c r="G12" s="22"/>
      <c r="H12" s="23"/>
      <c r="I12" s="23"/>
      <c r="J12" s="26"/>
      <c r="K12" s="27"/>
      <c r="L12" s="26"/>
      <c r="M12" s="28">
        <f t="shared" si="3"/>
        <v>0</v>
      </c>
      <c r="N12" s="26"/>
      <c r="O12" s="28">
        <f t="shared" si="0"/>
        <v>0</v>
      </c>
      <c r="P12" s="27"/>
      <c r="Q12" s="18">
        <f t="shared" si="1"/>
        <v>0</v>
      </c>
      <c r="R12" s="17">
        <f t="shared" si="2"/>
        <v>0</v>
      </c>
      <c r="S12" s="36"/>
    </row>
    <row r="13" spans="1:19" s="19" customFormat="1" ht="60" customHeight="1" x14ac:dyDescent="0.2">
      <c r="A13" s="16">
        <v>8</v>
      </c>
      <c r="B13" s="22"/>
      <c r="C13" s="23"/>
      <c r="D13" s="23"/>
      <c r="E13" s="24"/>
      <c r="F13" s="25"/>
      <c r="G13" s="22"/>
      <c r="H13" s="23"/>
      <c r="I13" s="23"/>
      <c r="J13" s="26"/>
      <c r="K13" s="27"/>
      <c r="L13" s="26"/>
      <c r="M13" s="28">
        <f t="shared" si="3"/>
        <v>0</v>
      </c>
      <c r="N13" s="26"/>
      <c r="O13" s="28">
        <f t="shared" si="0"/>
        <v>0</v>
      </c>
      <c r="P13" s="27"/>
      <c r="Q13" s="18">
        <f t="shared" si="1"/>
        <v>0</v>
      </c>
      <c r="R13" s="17">
        <f t="shared" si="2"/>
        <v>0</v>
      </c>
      <c r="S13" s="36"/>
    </row>
    <row r="14" spans="1:19" s="19" customFormat="1" ht="60" customHeight="1" x14ac:dyDescent="0.2">
      <c r="A14" s="16">
        <v>9</v>
      </c>
      <c r="B14" s="22"/>
      <c r="C14" s="23"/>
      <c r="D14" s="23"/>
      <c r="E14" s="24"/>
      <c r="F14" s="25"/>
      <c r="G14" s="22"/>
      <c r="H14" s="23"/>
      <c r="I14" s="23"/>
      <c r="J14" s="26"/>
      <c r="K14" s="27"/>
      <c r="L14" s="26"/>
      <c r="M14" s="28">
        <f t="shared" si="3"/>
        <v>0</v>
      </c>
      <c r="N14" s="26"/>
      <c r="O14" s="28">
        <f t="shared" si="0"/>
        <v>0</v>
      </c>
      <c r="P14" s="27"/>
      <c r="Q14" s="18">
        <f t="shared" si="1"/>
        <v>0</v>
      </c>
      <c r="R14" s="17">
        <f t="shared" si="2"/>
        <v>0</v>
      </c>
      <c r="S14" s="36"/>
    </row>
    <row r="15" spans="1:19" s="19" customFormat="1" ht="60" customHeight="1" x14ac:dyDescent="0.2">
      <c r="A15" s="16">
        <v>10</v>
      </c>
      <c r="B15" s="22"/>
      <c r="C15" s="23"/>
      <c r="D15" s="23"/>
      <c r="E15" s="24"/>
      <c r="F15" s="25"/>
      <c r="G15" s="22"/>
      <c r="H15" s="23"/>
      <c r="I15" s="23"/>
      <c r="J15" s="26"/>
      <c r="K15" s="27"/>
      <c r="L15" s="26"/>
      <c r="M15" s="28">
        <f t="shared" si="3"/>
        <v>0</v>
      </c>
      <c r="N15" s="26"/>
      <c r="O15" s="28">
        <f t="shared" si="0"/>
        <v>0</v>
      </c>
      <c r="P15" s="27"/>
      <c r="Q15" s="18">
        <f t="shared" si="1"/>
        <v>0</v>
      </c>
      <c r="R15" s="17">
        <f t="shared" si="2"/>
        <v>0</v>
      </c>
      <c r="S15" s="36"/>
    </row>
    <row r="16" spans="1:19" s="19" customFormat="1" ht="60" customHeight="1" x14ac:dyDescent="0.2">
      <c r="A16" s="16">
        <v>11</v>
      </c>
      <c r="B16" s="22"/>
      <c r="C16" s="23"/>
      <c r="D16" s="23"/>
      <c r="E16" s="24"/>
      <c r="F16" s="25"/>
      <c r="G16" s="22"/>
      <c r="H16" s="23"/>
      <c r="I16" s="23"/>
      <c r="J16" s="26"/>
      <c r="K16" s="27"/>
      <c r="L16" s="26"/>
      <c r="M16" s="28">
        <f t="shared" si="3"/>
        <v>0</v>
      </c>
      <c r="N16" s="26"/>
      <c r="O16" s="28">
        <f t="shared" si="0"/>
        <v>0</v>
      </c>
      <c r="P16" s="27"/>
      <c r="Q16" s="18">
        <f t="shared" si="1"/>
        <v>0</v>
      </c>
      <c r="R16" s="17">
        <f t="shared" si="2"/>
        <v>0</v>
      </c>
      <c r="S16" s="36"/>
    </row>
    <row r="17" spans="1:19" s="19" customFormat="1" ht="60" customHeight="1" x14ac:dyDescent="0.2">
      <c r="A17" s="16">
        <v>12</v>
      </c>
      <c r="B17" s="22"/>
      <c r="C17" s="23"/>
      <c r="D17" s="23"/>
      <c r="E17" s="24"/>
      <c r="F17" s="25"/>
      <c r="G17" s="22"/>
      <c r="H17" s="23"/>
      <c r="I17" s="23"/>
      <c r="J17" s="26"/>
      <c r="K17" s="27"/>
      <c r="L17" s="26"/>
      <c r="M17" s="28">
        <f t="shared" si="3"/>
        <v>0</v>
      </c>
      <c r="N17" s="26"/>
      <c r="O17" s="28">
        <f t="shared" si="0"/>
        <v>0</v>
      </c>
      <c r="P17" s="27"/>
      <c r="Q17" s="18">
        <f t="shared" si="1"/>
        <v>0</v>
      </c>
      <c r="R17" s="17">
        <f t="shared" si="2"/>
        <v>0</v>
      </c>
      <c r="S17" s="36"/>
    </row>
    <row r="18" spans="1:19" s="19" customFormat="1" ht="60" customHeight="1" x14ac:dyDescent="0.2">
      <c r="A18" s="16">
        <v>13</v>
      </c>
      <c r="B18" s="22"/>
      <c r="C18" s="23"/>
      <c r="D18" s="23"/>
      <c r="E18" s="24"/>
      <c r="F18" s="25"/>
      <c r="G18" s="22"/>
      <c r="H18" s="23"/>
      <c r="I18" s="23"/>
      <c r="J18" s="26"/>
      <c r="K18" s="27"/>
      <c r="L18" s="26"/>
      <c r="M18" s="28">
        <f t="shared" si="3"/>
        <v>0</v>
      </c>
      <c r="N18" s="26"/>
      <c r="O18" s="28">
        <f t="shared" si="0"/>
        <v>0</v>
      </c>
      <c r="P18" s="27"/>
      <c r="Q18" s="18">
        <f t="shared" si="1"/>
        <v>0</v>
      </c>
      <c r="R18" s="17">
        <f t="shared" si="2"/>
        <v>0</v>
      </c>
      <c r="S18" s="36"/>
    </row>
    <row r="19" spans="1:19" s="19" customFormat="1" ht="60" customHeight="1" x14ac:dyDescent="0.2">
      <c r="A19" s="16">
        <v>14</v>
      </c>
      <c r="B19" s="22"/>
      <c r="C19" s="23"/>
      <c r="D19" s="23"/>
      <c r="E19" s="24"/>
      <c r="F19" s="25"/>
      <c r="G19" s="22"/>
      <c r="H19" s="23"/>
      <c r="I19" s="23"/>
      <c r="J19" s="26"/>
      <c r="K19" s="27"/>
      <c r="L19" s="26"/>
      <c r="M19" s="28">
        <f t="shared" si="3"/>
        <v>0</v>
      </c>
      <c r="N19" s="26"/>
      <c r="O19" s="28">
        <f t="shared" si="0"/>
        <v>0</v>
      </c>
      <c r="P19" s="27"/>
      <c r="Q19" s="18">
        <f t="shared" si="1"/>
        <v>0</v>
      </c>
      <c r="R19" s="17">
        <f t="shared" si="2"/>
        <v>0</v>
      </c>
      <c r="S19" s="36"/>
    </row>
    <row r="20" spans="1:19" s="19" customFormat="1" ht="60" customHeight="1" x14ac:dyDescent="0.2">
      <c r="A20" s="16">
        <v>15</v>
      </c>
      <c r="B20" s="22"/>
      <c r="C20" s="23"/>
      <c r="D20" s="23"/>
      <c r="E20" s="24"/>
      <c r="F20" s="25"/>
      <c r="G20" s="22"/>
      <c r="H20" s="23"/>
      <c r="I20" s="23"/>
      <c r="J20" s="26"/>
      <c r="K20" s="27"/>
      <c r="L20" s="26"/>
      <c r="M20" s="28">
        <f t="shared" si="3"/>
        <v>0</v>
      </c>
      <c r="N20" s="26"/>
      <c r="O20" s="28">
        <f t="shared" si="0"/>
        <v>0</v>
      </c>
      <c r="P20" s="27"/>
      <c r="Q20" s="18">
        <f t="shared" si="1"/>
        <v>0</v>
      </c>
      <c r="R20" s="17">
        <f t="shared" si="2"/>
        <v>0</v>
      </c>
      <c r="S20" s="36"/>
    </row>
    <row r="21" spans="1:19" s="19" customFormat="1" ht="60" customHeight="1" x14ac:dyDescent="0.2">
      <c r="A21" s="16">
        <v>16</v>
      </c>
      <c r="B21" s="22"/>
      <c r="C21" s="23"/>
      <c r="D21" s="23"/>
      <c r="E21" s="24"/>
      <c r="F21" s="25"/>
      <c r="G21" s="22"/>
      <c r="H21" s="23"/>
      <c r="I21" s="23"/>
      <c r="J21" s="26"/>
      <c r="K21" s="27"/>
      <c r="L21" s="26"/>
      <c r="M21" s="28">
        <f t="shared" si="3"/>
        <v>0</v>
      </c>
      <c r="N21" s="26"/>
      <c r="O21" s="28">
        <f t="shared" si="0"/>
        <v>0</v>
      </c>
      <c r="P21" s="27"/>
      <c r="Q21" s="18">
        <f t="shared" si="1"/>
        <v>0</v>
      </c>
      <c r="R21" s="17">
        <f t="shared" si="2"/>
        <v>0</v>
      </c>
      <c r="S21" s="36"/>
    </row>
    <row r="22" spans="1:19" s="19" customFormat="1" ht="60" customHeight="1" x14ac:dyDescent="0.2">
      <c r="A22" s="16">
        <v>17</v>
      </c>
      <c r="B22" s="22"/>
      <c r="C22" s="23"/>
      <c r="D22" s="23"/>
      <c r="E22" s="24"/>
      <c r="F22" s="25"/>
      <c r="G22" s="22"/>
      <c r="H22" s="23"/>
      <c r="I22" s="23"/>
      <c r="J22" s="26"/>
      <c r="K22" s="27"/>
      <c r="L22" s="26"/>
      <c r="M22" s="28">
        <f t="shared" si="3"/>
        <v>0</v>
      </c>
      <c r="N22" s="26"/>
      <c r="O22" s="28">
        <f t="shared" si="0"/>
        <v>0</v>
      </c>
      <c r="P22" s="27"/>
      <c r="Q22" s="18">
        <f t="shared" si="1"/>
        <v>0</v>
      </c>
      <c r="R22" s="17">
        <f t="shared" si="2"/>
        <v>0</v>
      </c>
      <c r="S22" s="36"/>
    </row>
    <row r="23" spans="1:19" s="19" customFormat="1" ht="60" customHeight="1" x14ac:dyDescent="0.2">
      <c r="A23" s="16">
        <v>18</v>
      </c>
      <c r="B23" s="22"/>
      <c r="C23" s="23"/>
      <c r="D23" s="23"/>
      <c r="E23" s="24"/>
      <c r="F23" s="25"/>
      <c r="G23" s="22"/>
      <c r="H23" s="23"/>
      <c r="I23" s="23"/>
      <c r="J23" s="26"/>
      <c r="K23" s="27"/>
      <c r="L23" s="26"/>
      <c r="M23" s="28">
        <f t="shared" si="3"/>
        <v>0</v>
      </c>
      <c r="N23" s="26"/>
      <c r="O23" s="28">
        <f t="shared" si="0"/>
        <v>0</v>
      </c>
      <c r="P23" s="27"/>
      <c r="Q23" s="18">
        <f t="shared" si="1"/>
        <v>0</v>
      </c>
      <c r="R23" s="17">
        <f t="shared" si="2"/>
        <v>0</v>
      </c>
      <c r="S23" s="36"/>
    </row>
    <row r="24" spans="1:19" s="19" customFormat="1" ht="60" customHeight="1" x14ac:dyDescent="0.2">
      <c r="A24" s="16">
        <v>19</v>
      </c>
      <c r="B24" s="22"/>
      <c r="C24" s="23"/>
      <c r="D24" s="23"/>
      <c r="E24" s="24"/>
      <c r="F24" s="25"/>
      <c r="G24" s="22"/>
      <c r="H24" s="23"/>
      <c r="I24" s="23"/>
      <c r="J24" s="26"/>
      <c r="K24" s="27"/>
      <c r="L24" s="26"/>
      <c r="M24" s="28">
        <f t="shared" si="3"/>
        <v>0</v>
      </c>
      <c r="N24" s="26"/>
      <c r="O24" s="28">
        <f t="shared" si="0"/>
        <v>0</v>
      </c>
      <c r="P24" s="27"/>
      <c r="Q24" s="18">
        <f t="shared" si="1"/>
        <v>0</v>
      </c>
      <c r="R24" s="17">
        <f t="shared" si="2"/>
        <v>0</v>
      </c>
      <c r="S24" s="36"/>
    </row>
    <row r="25" spans="1:19" s="19" customFormat="1" ht="60" customHeight="1" thickBot="1" x14ac:dyDescent="0.25">
      <c r="A25" s="20">
        <v>20</v>
      </c>
      <c r="B25" s="29"/>
      <c r="C25" s="30"/>
      <c r="D25" s="30"/>
      <c r="E25" s="31"/>
      <c r="F25" s="32"/>
      <c r="G25" s="29"/>
      <c r="H25" s="30"/>
      <c r="I25" s="30"/>
      <c r="J25" s="33"/>
      <c r="K25" s="34"/>
      <c r="L25" s="33"/>
      <c r="M25" s="35">
        <f t="shared" si="3"/>
        <v>0</v>
      </c>
      <c r="N25" s="33"/>
      <c r="O25" s="35">
        <f t="shared" si="0"/>
        <v>0</v>
      </c>
      <c r="P25" s="34"/>
      <c r="Q25" s="18">
        <f t="shared" si="1"/>
        <v>0</v>
      </c>
      <c r="R25" s="17">
        <f>IF(K25="４トン未満",IF(P25="○",MIN(417000,Q25),MIN(164000,Q25)),IF(P25="○",MIN(1452000,Q25),MIN(571000,Q25)))</f>
        <v>0</v>
      </c>
      <c r="S25" s="37"/>
    </row>
    <row r="26" spans="1:19" ht="30" customHeight="1" x14ac:dyDescent="0.2"/>
    <row r="27" spans="1:19" ht="30" customHeight="1" x14ac:dyDescent="0.2"/>
    <row r="28" spans="1:19" ht="30" customHeight="1" x14ac:dyDescent="0.2"/>
    <row r="29" spans="1:19" ht="30" customHeight="1" x14ac:dyDescent="0.2"/>
    <row r="30" spans="1:19" ht="30" customHeight="1" x14ac:dyDescent="0.2"/>
    <row r="31" spans="1:19" ht="30" customHeight="1" x14ac:dyDescent="0.2"/>
    <row r="32" spans="1:19" ht="30" customHeight="1" x14ac:dyDescent="0.2"/>
    <row r="33" s="2" customFormat="1" ht="30" customHeight="1" x14ac:dyDescent="0.2"/>
    <row r="34" s="2" customFormat="1" ht="30" customHeight="1" x14ac:dyDescent="0.2"/>
    <row r="35" s="2" customFormat="1" ht="30" customHeight="1" x14ac:dyDescent="0.2"/>
    <row r="36" s="2" customFormat="1" ht="30" customHeight="1" x14ac:dyDescent="0.2"/>
    <row r="37" s="2" customFormat="1" ht="30" customHeight="1" x14ac:dyDescent="0.2"/>
    <row r="38" s="2" customFormat="1" ht="30" customHeight="1" x14ac:dyDescent="0.2"/>
    <row r="39" s="2" customFormat="1" ht="30" customHeight="1" x14ac:dyDescent="0.2"/>
    <row r="62" spans="32:78" ht="104" x14ac:dyDescent="0.2">
      <c r="AF62" s="21" t="s">
        <v>13</v>
      </c>
      <c r="BZ62" s="21" t="s">
        <v>13</v>
      </c>
    </row>
  </sheetData>
  <sheetProtection algorithmName="SHA-512" hashValue="+MTr7Ruvt2zODUhF84y9HY/YHoTB1V9vytzvqPuIdMlbmE9dpBhVdn0Ha8NXgzVLyjNj5dSp/jOOTaAptREYmQ==" saltValue="vPjGMXfPMsM2cq6mJMO7Tw==" spinCount="100000" sheet="1" formatCells="0" selectLockedCells="1"/>
  <mergeCells count="1">
    <mergeCell ref="B2:C2"/>
  </mergeCells>
  <phoneticPr fontId="10"/>
  <conditionalFormatting sqref="H4:I25">
    <cfRule type="expression" dxfId="3" priority="2">
      <formula>$B$2="事前申請"</formula>
    </cfRule>
  </conditionalFormatting>
  <conditionalFormatting sqref="S4:S25">
    <cfRule type="expression" dxfId="2" priority="1">
      <formula>$B$2="事前申請"</formula>
    </cfRule>
  </conditionalFormatting>
  <dataValidations count="5">
    <dataValidation type="list" allowBlank="1" showInputMessage="1" showErrorMessage="1" sqref="B6:B25" xr:uid="{39675AA3-7723-4C5D-ADFE-84AB74E08AA3}">
      <formula1>"日野,いすゞ"</formula1>
    </dataValidation>
    <dataValidation type="list" allowBlank="1" showInputMessage="1" showErrorMessage="1" sqref="G6:G25" xr:uid="{82237E90-BD16-4A46-955A-E29E1D697A1B}">
      <formula1>"小型・乗用,普通・乗用"</formula1>
    </dataValidation>
    <dataValidation type="list" allowBlank="1" showInputMessage="1" showErrorMessage="1" sqref="P5:P25" xr:uid="{8A9B370B-8A92-424C-A3FE-2E1DAB3BA51D}">
      <formula1>"○,×"</formula1>
    </dataValidation>
    <dataValidation type="list" allowBlank="1" showInputMessage="1" showErrorMessage="1" sqref="K6:K25" xr:uid="{500FAA20-D020-4A63-AF90-98E05CC5DB3B}">
      <formula1>"４トン未満,４トン以上"</formula1>
    </dataValidation>
    <dataValidation type="list" allowBlank="1" showInputMessage="1" showErrorMessage="1" sqref="B2:C2" xr:uid="{81DF27C1-097A-4F78-8A1F-1117B0CC6B88}">
      <formula1>"事前申請,実績申請"</formula1>
    </dataValidation>
  </dataValidations>
  <pageMargins left="0.51181102362204722" right="0.51181102362204722" top="0.74803149606299213" bottom="0.74803149606299213" header="0.31496062992125984" footer="0.31496062992125984"/>
  <pageSetup paperSize="9" scale="36"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53416-25D4-4D0F-B9E0-539A67A7B81D}">
  <sheetPr>
    <tabColor rgb="FFFFFF00"/>
    <pageSetUpPr fitToPage="1"/>
  </sheetPr>
  <dimension ref="A1:BZ62"/>
  <sheetViews>
    <sheetView view="pageBreakPreview" zoomScale="70" zoomScaleNormal="100" zoomScaleSheetLayoutView="70" workbookViewId="0">
      <selection activeCell="B6" sqref="B6"/>
    </sheetView>
  </sheetViews>
  <sheetFormatPr defaultColWidth="8.90625" defaultRowHeight="13" outlineLevelCol="1" x14ac:dyDescent="0.2"/>
  <cols>
    <col min="1" max="1" width="13.08984375" style="2" customWidth="1"/>
    <col min="2" max="2" width="19.453125" style="2" customWidth="1"/>
    <col min="3" max="3" width="24.54296875" style="2" customWidth="1"/>
    <col min="4" max="4" width="24" style="2" customWidth="1"/>
    <col min="5" max="5" width="23.90625" style="2" customWidth="1"/>
    <col min="6" max="6" width="38.90625" style="2" customWidth="1"/>
    <col min="7" max="7" width="21.453125" style="2" customWidth="1"/>
    <col min="8" max="8" width="22" style="2" customWidth="1"/>
    <col min="9" max="9" width="26.90625" style="2" customWidth="1"/>
    <col min="10" max="11" width="23.6328125" style="2" customWidth="1"/>
    <col min="12" max="12" width="24.6328125" style="2" customWidth="1"/>
    <col min="13" max="13" width="24.6328125" style="2" hidden="1" customWidth="1"/>
    <col min="14" max="14" width="21.36328125" style="2" customWidth="1"/>
    <col min="15" max="15" width="21.36328125" style="2" hidden="1" customWidth="1" outlineLevel="1"/>
    <col min="16" max="16" width="20.81640625" style="2" customWidth="1" collapsed="1"/>
    <col min="17" max="17" width="20.81640625" style="2" hidden="1" customWidth="1"/>
    <col min="18" max="18" width="24.90625" style="2" customWidth="1"/>
    <col min="19" max="19" width="20.36328125" style="2" customWidth="1"/>
    <col min="20" max="16384" width="8.90625" style="2"/>
  </cols>
  <sheetData>
    <row r="1" spans="1:19" ht="20.5" x14ac:dyDescent="0.25">
      <c r="A1" s="1" t="str">
        <f>IF(B2="事前申請","第４号様式　その１",IF(B2="実績申請","第４号様式　その２","申請形態を選択してください"))</f>
        <v>第４号様式　その２</v>
      </c>
    </row>
    <row r="2" spans="1:19" ht="42.65" customHeight="1" x14ac:dyDescent="0.2">
      <c r="A2" s="3" t="s">
        <v>14</v>
      </c>
      <c r="B2" s="38" t="s">
        <v>28</v>
      </c>
      <c r="C2" s="38"/>
      <c r="D2" s="4" t="s">
        <v>15</v>
      </c>
    </row>
    <row r="3" spans="1:19" ht="34.75" customHeight="1" thickBot="1" x14ac:dyDescent="0.35">
      <c r="A3" s="5" t="s">
        <v>0</v>
      </c>
    </row>
    <row r="4" spans="1:19" ht="34.25" customHeight="1" x14ac:dyDescent="0.2">
      <c r="A4" s="6" t="s">
        <v>1</v>
      </c>
      <c r="B4" s="7" t="s">
        <v>2</v>
      </c>
      <c r="C4" s="7" t="s">
        <v>4</v>
      </c>
      <c r="D4" s="7" t="s">
        <v>3</v>
      </c>
      <c r="E4" s="7" t="str">
        <f>IF(B2="事前申請","初度登録日(予定)",IF(B2="実績申請","初度登録日","申請形態を選択してください"))</f>
        <v>初度登録日</v>
      </c>
      <c r="F4" s="7" t="str">
        <f>IF(B2="事前申請","使用の本拠の位置(予定)",IF(B2="実績申請","使用の本拠の位置","申請形態を選択してください"))</f>
        <v>使用の本拠の位置</v>
      </c>
      <c r="G4" s="7" t="str">
        <f>IF(B2="事前申請","用途・種別(予定)",IF(B2="実績申請","用途・種別","申請形態を選択してください"))</f>
        <v>用途・種別</v>
      </c>
      <c r="H4" s="7" t="str">
        <f>IF(B2="事前申請","",IF(B2="実績申請","登録番号","申請形態を選択してください"))</f>
        <v>登録番号</v>
      </c>
      <c r="I4" s="7" t="str">
        <f>IF(B2="事前申請","",IF(B2="実績申請","車台番号","申請形態を選択してください"))</f>
        <v>車台番号</v>
      </c>
      <c r="J4" s="7" t="s">
        <v>23</v>
      </c>
      <c r="K4" s="7" t="s">
        <v>22</v>
      </c>
      <c r="L4" s="7" t="s">
        <v>5</v>
      </c>
      <c r="M4" s="7" t="s">
        <v>24</v>
      </c>
      <c r="N4" s="7" t="s">
        <v>6</v>
      </c>
      <c r="O4" s="7" t="s">
        <v>25</v>
      </c>
      <c r="P4" s="7" t="s">
        <v>7</v>
      </c>
      <c r="Q4" s="8" t="s">
        <v>27</v>
      </c>
      <c r="R4" s="7" t="s">
        <v>8</v>
      </c>
      <c r="S4" s="9" t="str">
        <f>IF(B2="事前申請","",IF(B2="実績申請","交付決定番号（実績申請のみ）","申請形態を選択してください"))</f>
        <v>交付決定番号（実績申請のみ）</v>
      </c>
    </row>
    <row r="5" spans="1:19" ht="31.75" customHeight="1" thickBot="1" x14ac:dyDescent="0.25">
      <c r="A5" s="10" t="s">
        <v>9</v>
      </c>
      <c r="B5" s="11" t="s">
        <v>16</v>
      </c>
      <c r="C5" s="11" t="s">
        <v>10</v>
      </c>
      <c r="D5" s="11" t="s">
        <v>17</v>
      </c>
      <c r="E5" s="12" t="s">
        <v>11</v>
      </c>
      <c r="F5" s="11" t="s">
        <v>12</v>
      </c>
      <c r="G5" s="11" t="s">
        <v>18</v>
      </c>
      <c r="H5" s="11" t="str">
        <f>IF(B2="事前申請","",IF(B2="実績申請","練馬１００な××","申請形態を選択してください"))</f>
        <v>練馬１００な××</v>
      </c>
      <c r="I5" s="11" t="str">
        <f>IF(B2="事前申請","",IF(B2="実績申請","NTP10-××××","申請形態を選択してください"))</f>
        <v>NTP10-××××</v>
      </c>
      <c r="J5" s="13" t="s">
        <v>19</v>
      </c>
      <c r="K5" s="13" t="s">
        <v>21</v>
      </c>
      <c r="L5" s="13" t="s">
        <v>19</v>
      </c>
      <c r="M5" s="13" t="s">
        <v>19</v>
      </c>
      <c r="N5" s="13" t="s">
        <v>19</v>
      </c>
      <c r="O5" s="13" t="s">
        <v>19</v>
      </c>
      <c r="P5" s="14" t="s">
        <v>26</v>
      </c>
      <c r="Q5" s="13" t="s">
        <v>19</v>
      </c>
      <c r="R5" s="14" t="s">
        <v>20</v>
      </c>
      <c r="S5" s="15" t="str">
        <f>IF(B2="事前申請","",IF(B2="実績申請","HVT×××","申請形態を選択してください"))</f>
        <v>HVT×××</v>
      </c>
    </row>
    <row r="6" spans="1:19" s="19" customFormat="1" ht="60" customHeight="1" thickTop="1" x14ac:dyDescent="0.2">
      <c r="A6" s="16">
        <v>1</v>
      </c>
      <c r="B6" s="22"/>
      <c r="C6" s="23"/>
      <c r="D6" s="23"/>
      <c r="E6" s="24"/>
      <c r="F6" s="25"/>
      <c r="G6" s="22"/>
      <c r="H6" s="23"/>
      <c r="I6" s="23"/>
      <c r="J6" s="26"/>
      <c r="K6" s="27"/>
      <c r="L6" s="26"/>
      <c r="M6" s="28">
        <f>L6*2</f>
        <v>0</v>
      </c>
      <c r="N6" s="26"/>
      <c r="O6" s="28">
        <f>M6-N6</f>
        <v>0</v>
      </c>
      <c r="P6" s="27"/>
      <c r="Q6" s="18">
        <f>ROUNDDOWN(IF(P6="○",O6,O6*1/2),-3)</f>
        <v>0</v>
      </c>
      <c r="R6" s="17">
        <f>IF(K6="４トン未満",IF(P6="○",MIN(417000,Q6),MIN(164000,Q6)),IF(P6="○",MIN(1452000,Q6),MIN(571000,Q6)))</f>
        <v>0</v>
      </c>
      <c r="S6" s="36"/>
    </row>
    <row r="7" spans="1:19" s="19" customFormat="1" ht="60" customHeight="1" x14ac:dyDescent="0.2">
      <c r="A7" s="16">
        <v>2</v>
      </c>
      <c r="B7" s="22"/>
      <c r="C7" s="23"/>
      <c r="D7" s="23"/>
      <c r="E7" s="24"/>
      <c r="F7" s="25"/>
      <c r="G7" s="22"/>
      <c r="H7" s="23"/>
      <c r="I7" s="23"/>
      <c r="J7" s="26"/>
      <c r="K7" s="27"/>
      <c r="L7" s="26"/>
      <c r="M7" s="28">
        <f>L7*2</f>
        <v>0</v>
      </c>
      <c r="N7" s="26"/>
      <c r="O7" s="28">
        <f t="shared" ref="O7:O25" si="0">M7-N7</f>
        <v>0</v>
      </c>
      <c r="P7" s="27"/>
      <c r="Q7" s="18">
        <f t="shared" ref="Q7:Q25" si="1">ROUNDDOWN(IF(P7="○",O7,O7*1/2),-3)</f>
        <v>0</v>
      </c>
      <c r="R7" s="17">
        <f t="shared" ref="R7:R24" si="2">IF(K7="４トン未満",IF(P7="○",MIN(417000,Q7),MIN(164000,Q7)),IF(P7="○",MIN(1452000,Q7),MIN(571000,Q7)))</f>
        <v>0</v>
      </c>
      <c r="S7" s="36"/>
    </row>
    <row r="8" spans="1:19" s="19" customFormat="1" ht="60" customHeight="1" x14ac:dyDescent="0.2">
      <c r="A8" s="16">
        <v>3</v>
      </c>
      <c r="B8" s="22"/>
      <c r="C8" s="23"/>
      <c r="D8" s="23"/>
      <c r="E8" s="24"/>
      <c r="F8" s="25"/>
      <c r="G8" s="22"/>
      <c r="H8" s="23"/>
      <c r="I8" s="23"/>
      <c r="J8" s="26"/>
      <c r="K8" s="27"/>
      <c r="L8" s="26"/>
      <c r="M8" s="28">
        <f t="shared" ref="M8:M25" si="3">L8*2</f>
        <v>0</v>
      </c>
      <c r="N8" s="26"/>
      <c r="O8" s="28">
        <f t="shared" si="0"/>
        <v>0</v>
      </c>
      <c r="P8" s="27"/>
      <c r="Q8" s="18">
        <f t="shared" si="1"/>
        <v>0</v>
      </c>
      <c r="R8" s="17">
        <f t="shared" si="2"/>
        <v>0</v>
      </c>
      <c r="S8" s="36"/>
    </row>
    <row r="9" spans="1:19" s="19" customFormat="1" ht="60" customHeight="1" x14ac:dyDescent="0.2">
      <c r="A9" s="16">
        <v>4</v>
      </c>
      <c r="B9" s="22"/>
      <c r="C9" s="23"/>
      <c r="D9" s="23"/>
      <c r="E9" s="24"/>
      <c r="F9" s="25"/>
      <c r="G9" s="22"/>
      <c r="H9" s="23"/>
      <c r="I9" s="23"/>
      <c r="J9" s="26"/>
      <c r="K9" s="27"/>
      <c r="L9" s="26"/>
      <c r="M9" s="28">
        <f t="shared" si="3"/>
        <v>0</v>
      </c>
      <c r="N9" s="26"/>
      <c r="O9" s="28">
        <f t="shared" si="0"/>
        <v>0</v>
      </c>
      <c r="P9" s="27"/>
      <c r="Q9" s="18">
        <f>ROUNDDOWN(IF(P9="○",O9,O9*1/2),-3)</f>
        <v>0</v>
      </c>
      <c r="R9" s="17">
        <f t="shared" si="2"/>
        <v>0</v>
      </c>
      <c r="S9" s="36"/>
    </row>
    <row r="10" spans="1:19" s="19" customFormat="1" ht="60" customHeight="1" x14ac:dyDescent="0.2">
      <c r="A10" s="16">
        <v>5</v>
      </c>
      <c r="B10" s="22"/>
      <c r="C10" s="23"/>
      <c r="D10" s="23"/>
      <c r="E10" s="24"/>
      <c r="F10" s="25"/>
      <c r="G10" s="22"/>
      <c r="H10" s="23"/>
      <c r="I10" s="23"/>
      <c r="J10" s="26"/>
      <c r="K10" s="27"/>
      <c r="L10" s="26"/>
      <c r="M10" s="28">
        <f t="shared" si="3"/>
        <v>0</v>
      </c>
      <c r="N10" s="26"/>
      <c r="O10" s="28">
        <f t="shared" si="0"/>
        <v>0</v>
      </c>
      <c r="P10" s="27"/>
      <c r="Q10" s="18">
        <f t="shared" si="1"/>
        <v>0</v>
      </c>
      <c r="R10" s="17">
        <f t="shared" si="2"/>
        <v>0</v>
      </c>
      <c r="S10" s="36"/>
    </row>
    <row r="11" spans="1:19" s="19" customFormat="1" ht="60" customHeight="1" x14ac:dyDescent="0.2">
      <c r="A11" s="16">
        <v>6</v>
      </c>
      <c r="B11" s="22"/>
      <c r="C11" s="23"/>
      <c r="D11" s="23"/>
      <c r="E11" s="24"/>
      <c r="F11" s="25"/>
      <c r="G11" s="22"/>
      <c r="H11" s="23"/>
      <c r="I11" s="23"/>
      <c r="J11" s="26"/>
      <c r="K11" s="27"/>
      <c r="L11" s="26"/>
      <c r="M11" s="28">
        <f t="shared" si="3"/>
        <v>0</v>
      </c>
      <c r="N11" s="26"/>
      <c r="O11" s="28">
        <f t="shared" si="0"/>
        <v>0</v>
      </c>
      <c r="P11" s="27"/>
      <c r="Q11" s="18">
        <f t="shared" si="1"/>
        <v>0</v>
      </c>
      <c r="R11" s="17">
        <f t="shared" si="2"/>
        <v>0</v>
      </c>
      <c r="S11" s="36"/>
    </row>
    <row r="12" spans="1:19" s="19" customFormat="1" ht="60" customHeight="1" x14ac:dyDescent="0.2">
      <c r="A12" s="16">
        <v>7</v>
      </c>
      <c r="B12" s="22"/>
      <c r="C12" s="23"/>
      <c r="D12" s="23"/>
      <c r="E12" s="24"/>
      <c r="F12" s="25"/>
      <c r="G12" s="22"/>
      <c r="H12" s="23"/>
      <c r="I12" s="23"/>
      <c r="J12" s="26"/>
      <c r="K12" s="27"/>
      <c r="L12" s="26"/>
      <c r="M12" s="28">
        <f t="shared" si="3"/>
        <v>0</v>
      </c>
      <c r="N12" s="26"/>
      <c r="O12" s="28">
        <f t="shared" si="0"/>
        <v>0</v>
      </c>
      <c r="P12" s="27"/>
      <c r="Q12" s="18">
        <f t="shared" si="1"/>
        <v>0</v>
      </c>
      <c r="R12" s="17">
        <f t="shared" si="2"/>
        <v>0</v>
      </c>
      <c r="S12" s="36"/>
    </row>
    <row r="13" spans="1:19" s="19" customFormat="1" ht="60" customHeight="1" x14ac:dyDescent="0.2">
      <c r="A13" s="16">
        <v>8</v>
      </c>
      <c r="B13" s="22"/>
      <c r="C13" s="23"/>
      <c r="D13" s="23"/>
      <c r="E13" s="24"/>
      <c r="F13" s="25"/>
      <c r="G13" s="22"/>
      <c r="H13" s="23"/>
      <c r="I13" s="23"/>
      <c r="J13" s="26"/>
      <c r="K13" s="27"/>
      <c r="L13" s="26"/>
      <c r="M13" s="28">
        <f t="shared" si="3"/>
        <v>0</v>
      </c>
      <c r="N13" s="26"/>
      <c r="O13" s="28">
        <f t="shared" si="0"/>
        <v>0</v>
      </c>
      <c r="P13" s="27"/>
      <c r="Q13" s="18">
        <f t="shared" si="1"/>
        <v>0</v>
      </c>
      <c r="R13" s="17">
        <f t="shared" si="2"/>
        <v>0</v>
      </c>
      <c r="S13" s="36"/>
    </row>
    <row r="14" spans="1:19" s="19" customFormat="1" ht="60" customHeight="1" x14ac:dyDescent="0.2">
      <c r="A14" s="16">
        <v>9</v>
      </c>
      <c r="B14" s="22"/>
      <c r="C14" s="23"/>
      <c r="D14" s="23"/>
      <c r="E14" s="24"/>
      <c r="F14" s="25"/>
      <c r="G14" s="22"/>
      <c r="H14" s="23"/>
      <c r="I14" s="23"/>
      <c r="J14" s="26"/>
      <c r="K14" s="27"/>
      <c r="L14" s="26"/>
      <c r="M14" s="28">
        <f t="shared" si="3"/>
        <v>0</v>
      </c>
      <c r="N14" s="26"/>
      <c r="O14" s="28">
        <f t="shared" si="0"/>
        <v>0</v>
      </c>
      <c r="P14" s="27"/>
      <c r="Q14" s="18">
        <f t="shared" si="1"/>
        <v>0</v>
      </c>
      <c r="R14" s="17">
        <f t="shared" si="2"/>
        <v>0</v>
      </c>
      <c r="S14" s="36"/>
    </row>
    <row r="15" spans="1:19" s="19" customFormat="1" ht="60" customHeight="1" x14ac:dyDescent="0.2">
      <c r="A15" s="16">
        <v>10</v>
      </c>
      <c r="B15" s="22"/>
      <c r="C15" s="23"/>
      <c r="D15" s="23"/>
      <c r="E15" s="24"/>
      <c r="F15" s="25"/>
      <c r="G15" s="22"/>
      <c r="H15" s="23"/>
      <c r="I15" s="23"/>
      <c r="J15" s="26"/>
      <c r="K15" s="27"/>
      <c r="L15" s="26"/>
      <c r="M15" s="28">
        <f t="shared" si="3"/>
        <v>0</v>
      </c>
      <c r="N15" s="26"/>
      <c r="O15" s="28">
        <f t="shared" si="0"/>
        <v>0</v>
      </c>
      <c r="P15" s="27"/>
      <c r="Q15" s="18">
        <f t="shared" si="1"/>
        <v>0</v>
      </c>
      <c r="R15" s="17">
        <f t="shared" si="2"/>
        <v>0</v>
      </c>
      <c r="S15" s="36"/>
    </row>
    <row r="16" spans="1:19" s="19" customFormat="1" ht="60" customHeight="1" x14ac:dyDescent="0.2">
      <c r="A16" s="16">
        <v>11</v>
      </c>
      <c r="B16" s="22"/>
      <c r="C16" s="23"/>
      <c r="D16" s="23"/>
      <c r="E16" s="24"/>
      <c r="F16" s="25"/>
      <c r="G16" s="22"/>
      <c r="H16" s="23"/>
      <c r="I16" s="23"/>
      <c r="J16" s="26"/>
      <c r="K16" s="27"/>
      <c r="L16" s="26"/>
      <c r="M16" s="28">
        <f t="shared" si="3"/>
        <v>0</v>
      </c>
      <c r="N16" s="26"/>
      <c r="O16" s="28">
        <f t="shared" si="0"/>
        <v>0</v>
      </c>
      <c r="P16" s="27"/>
      <c r="Q16" s="18">
        <f t="shared" si="1"/>
        <v>0</v>
      </c>
      <c r="R16" s="17">
        <f t="shared" si="2"/>
        <v>0</v>
      </c>
      <c r="S16" s="36"/>
    </row>
    <row r="17" spans="1:19" s="19" customFormat="1" ht="60" customHeight="1" x14ac:dyDescent="0.2">
      <c r="A17" s="16">
        <v>12</v>
      </c>
      <c r="B17" s="22"/>
      <c r="C17" s="23"/>
      <c r="D17" s="23"/>
      <c r="E17" s="24"/>
      <c r="F17" s="25"/>
      <c r="G17" s="22"/>
      <c r="H17" s="23"/>
      <c r="I17" s="23"/>
      <c r="J17" s="26"/>
      <c r="K17" s="27"/>
      <c r="L17" s="26"/>
      <c r="M17" s="28">
        <f t="shared" si="3"/>
        <v>0</v>
      </c>
      <c r="N17" s="26"/>
      <c r="O17" s="28">
        <f t="shared" si="0"/>
        <v>0</v>
      </c>
      <c r="P17" s="27"/>
      <c r="Q17" s="18">
        <f t="shared" si="1"/>
        <v>0</v>
      </c>
      <c r="R17" s="17">
        <f t="shared" si="2"/>
        <v>0</v>
      </c>
      <c r="S17" s="36"/>
    </row>
    <row r="18" spans="1:19" s="19" customFormat="1" ht="60" customHeight="1" x14ac:dyDescent="0.2">
      <c r="A18" s="16">
        <v>13</v>
      </c>
      <c r="B18" s="22"/>
      <c r="C18" s="23"/>
      <c r="D18" s="23"/>
      <c r="E18" s="24"/>
      <c r="F18" s="25"/>
      <c r="G18" s="22"/>
      <c r="H18" s="23"/>
      <c r="I18" s="23"/>
      <c r="J18" s="26"/>
      <c r="K18" s="27"/>
      <c r="L18" s="26"/>
      <c r="M18" s="28">
        <f t="shared" si="3"/>
        <v>0</v>
      </c>
      <c r="N18" s="26"/>
      <c r="O18" s="28">
        <f t="shared" si="0"/>
        <v>0</v>
      </c>
      <c r="P18" s="27"/>
      <c r="Q18" s="18">
        <f t="shared" si="1"/>
        <v>0</v>
      </c>
      <c r="R18" s="17">
        <f t="shared" si="2"/>
        <v>0</v>
      </c>
      <c r="S18" s="36"/>
    </row>
    <row r="19" spans="1:19" s="19" customFormat="1" ht="60" customHeight="1" x14ac:dyDescent="0.2">
      <c r="A19" s="16">
        <v>14</v>
      </c>
      <c r="B19" s="22"/>
      <c r="C19" s="23"/>
      <c r="D19" s="23"/>
      <c r="E19" s="24"/>
      <c r="F19" s="25"/>
      <c r="G19" s="22"/>
      <c r="H19" s="23"/>
      <c r="I19" s="23"/>
      <c r="J19" s="26"/>
      <c r="K19" s="27"/>
      <c r="L19" s="26"/>
      <c r="M19" s="28">
        <f t="shared" si="3"/>
        <v>0</v>
      </c>
      <c r="N19" s="26"/>
      <c r="O19" s="28">
        <f t="shared" si="0"/>
        <v>0</v>
      </c>
      <c r="P19" s="27"/>
      <c r="Q19" s="18">
        <f t="shared" si="1"/>
        <v>0</v>
      </c>
      <c r="R19" s="17">
        <f t="shared" si="2"/>
        <v>0</v>
      </c>
      <c r="S19" s="36"/>
    </row>
    <row r="20" spans="1:19" s="19" customFormat="1" ht="60" customHeight="1" x14ac:dyDescent="0.2">
      <c r="A20" s="16">
        <v>15</v>
      </c>
      <c r="B20" s="22"/>
      <c r="C20" s="23"/>
      <c r="D20" s="23"/>
      <c r="E20" s="24"/>
      <c r="F20" s="25"/>
      <c r="G20" s="22"/>
      <c r="H20" s="23"/>
      <c r="I20" s="23"/>
      <c r="J20" s="26"/>
      <c r="K20" s="27"/>
      <c r="L20" s="26"/>
      <c r="M20" s="28">
        <f t="shared" si="3"/>
        <v>0</v>
      </c>
      <c r="N20" s="26"/>
      <c r="O20" s="28">
        <f t="shared" si="0"/>
        <v>0</v>
      </c>
      <c r="P20" s="27"/>
      <c r="Q20" s="18">
        <f t="shared" si="1"/>
        <v>0</v>
      </c>
      <c r="R20" s="17">
        <f t="shared" si="2"/>
        <v>0</v>
      </c>
      <c r="S20" s="36"/>
    </row>
    <row r="21" spans="1:19" s="19" customFormat="1" ht="60" customHeight="1" x14ac:dyDescent="0.2">
      <c r="A21" s="16">
        <v>16</v>
      </c>
      <c r="B21" s="22"/>
      <c r="C21" s="23"/>
      <c r="D21" s="23"/>
      <c r="E21" s="24"/>
      <c r="F21" s="25"/>
      <c r="G21" s="22"/>
      <c r="H21" s="23"/>
      <c r="I21" s="23"/>
      <c r="J21" s="26"/>
      <c r="K21" s="27"/>
      <c r="L21" s="26"/>
      <c r="M21" s="28">
        <f t="shared" si="3"/>
        <v>0</v>
      </c>
      <c r="N21" s="26"/>
      <c r="O21" s="28">
        <f t="shared" si="0"/>
        <v>0</v>
      </c>
      <c r="P21" s="27"/>
      <c r="Q21" s="18">
        <f t="shared" si="1"/>
        <v>0</v>
      </c>
      <c r="R21" s="17">
        <f t="shared" si="2"/>
        <v>0</v>
      </c>
      <c r="S21" s="36"/>
    </row>
    <row r="22" spans="1:19" s="19" customFormat="1" ht="60" customHeight="1" x14ac:dyDescent="0.2">
      <c r="A22" s="16">
        <v>17</v>
      </c>
      <c r="B22" s="22"/>
      <c r="C22" s="23"/>
      <c r="D22" s="23"/>
      <c r="E22" s="24"/>
      <c r="F22" s="25"/>
      <c r="G22" s="22"/>
      <c r="H22" s="23"/>
      <c r="I22" s="23"/>
      <c r="J22" s="26"/>
      <c r="K22" s="27"/>
      <c r="L22" s="26"/>
      <c r="M22" s="28">
        <f t="shared" si="3"/>
        <v>0</v>
      </c>
      <c r="N22" s="26"/>
      <c r="O22" s="28">
        <f t="shared" si="0"/>
        <v>0</v>
      </c>
      <c r="P22" s="27"/>
      <c r="Q22" s="18">
        <f t="shared" si="1"/>
        <v>0</v>
      </c>
      <c r="R22" s="17">
        <f t="shared" si="2"/>
        <v>0</v>
      </c>
      <c r="S22" s="36"/>
    </row>
    <row r="23" spans="1:19" s="19" customFormat="1" ht="60" customHeight="1" x14ac:dyDescent="0.2">
      <c r="A23" s="16">
        <v>18</v>
      </c>
      <c r="B23" s="22"/>
      <c r="C23" s="23"/>
      <c r="D23" s="23"/>
      <c r="E23" s="24"/>
      <c r="F23" s="25"/>
      <c r="G23" s="22"/>
      <c r="H23" s="23"/>
      <c r="I23" s="23"/>
      <c r="J23" s="26"/>
      <c r="K23" s="27"/>
      <c r="L23" s="26"/>
      <c r="M23" s="28">
        <f t="shared" si="3"/>
        <v>0</v>
      </c>
      <c r="N23" s="26"/>
      <c r="O23" s="28">
        <f t="shared" si="0"/>
        <v>0</v>
      </c>
      <c r="P23" s="27"/>
      <c r="Q23" s="18">
        <f t="shared" si="1"/>
        <v>0</v>
      </c>
      <c r="R23" s="17">
        <f t="shared" si="2"/>
        <v>0</v>
      </c>
      <c r="S23" s="36"/>
    </row>
    <row r="24" spans="1:19" s="19" customFormat="1" ht="60" customHeight="1" x14ac:dyDescent="0.2">
      <c r="A24" s="16">
        <v>19</v>
      </c>
      <c r="B24" s="22"/>
      <c r="C24" s="23"/>
      <c r="D24" s="23"/>
      <c r="E24" s="24"/>
      <c r="F24" s="25"/>
      <c r="G24" s="22"/>
      <c r="H24" s="23"/>
      <c r="I24" s="23"/>
      <c r="J24" s="26"/>
      <c r="K24" s="27"/>
      <c r="L24" s="26"/>
      <c r="M24" s="28">
        <f t="shared" si="3"/>
        <v>0</v>
      </c>
      <c r="N24" s="26"/>
      <c r="O24" s="28">
        <f t="shared" si="0"/>
        <v>0</v>
      </c>
      <c r="P24" s="27"/>
      <c r="Q24" s="18">
        <f t="shared" si="1"/>
        <v>0</v>
      </c>
      <c r="R24" s="17">
        <f t="shared" si="2"/>
        <v>0</v>
      </c>
      <c r="S24" s="36"/>
    </row>
    <row r="25" spans="1:19" s="19" customFormat="1" ht="60" customHeight="1" thickBot="1" x14ac:dyDescent="0.25">
      <c r="A25" s="20">
        <v>20</v>
      </c>
      <c r="B25" s="29"/>
      <c r="C25" s="30"/>
      <c r="D25" s="30"/>
      <c r="E25" s="31"/>
      <c r="F25" s="32"/>
      <c r="G25" s="29"/>
      <c r="H25" s="30"/>
      <c r="I25" s="30"/>
      <c r="J25" s="33"/>
      <c r="K25" s="34"/>
      <c r="L25" s="33"/>
      <c r="M25" s="35">
        <f t="shared" si="3"/>
        <v>0</v>
      </c>
      <c r="N25" s="33"/>
      <c r="O25" s="35">
        <f t="shared" si="0"/>
        <v>0</v>
      </c>
      <c r="P25" s="34"/>
      <c r="Q25" s="18">
        <f t="shared" si="1"/>
        <v>0</v>
      </c>
      <c r="R25" s="17">
        <f>IF(K25="４トン未満",IF(P25="○",MIN(417000,Q25),MIN(164000,Q25)),IF(P25="○",MIN(1452000,Q25),MIN(571000,Q25)))</f>
        <v>0</v>
      </c>
      <c r="S25" s="37"/>
    </row>
    <row r="26" spans="1:19" ht="30" customHeight="1" x14ac:dyDescent="0.2"/>
    <row r="27" spans="1:19" ht="30" customHeight="1" x14ac:dyDescent="0.2"/>
    <row r="28" spans="1:19" ht="30" customHeight="1" x14ac:dyDescent="0.2"/>
    <row r="29" spans="1:19" ht="30" customHeight="1" x14ac:dyDescent="0.2"/>
    <row r="30" spans="1:19" ht="30" customHeight="1" x14ac:dyDescent="0.2"/>
    <row r="31" spans="1:19" ht="30" customHeight="1" x14ac:dyDescent="0.2"/>
    <row r="32" spans="1:19" ht="30" customHeight="1" x14ac:dyDescent="0.2"/>
    <row r="33" s="2" customFormat="1" ht="30" customHeight="1" x14ac:dyDescent="0.2"/>
    <row r="34" s="2" customFormat="1" ht="30" customHeight="1" x14ac:dyDescent="0.2"/>
    <row r="35" s="2" customFormat="1" ht="30" customHeight="1" x14ac:dyDescent="0.2"/>
    <row r="36" s="2" customFormat="1" ht="30" customHeight="1" x14ac:dyDescent="0.2"/>
    <row r="37" s="2" customFormat="1" ht="30" customHeight="1" x14ac:dyDescent="0.2"/>
    <row r="38" s="2" customFormat="1" ht="30" customHeight="1" x14ac:dyDescent="0.2"/>
    <row r="39" s="2" customFormat="1" ht="30" customHeight="1" x14ac:dyDescent="0.2"/>
    <row r="62" spans="32:78" ht="104" x14ac:dyDescent="0.2">
      <c r="AF62" s="21" t="s">
        <v>13</v>
      </c>
      <c r="BZ62" s="21" t="s">
        <v>13</v>
      </c>
    </row>
  </sheetData>
  <sheetProtection algorithmName="SHA-512" hashValue="Sdqz/uahWec8K8TrkiiLJ4m8eZS0mqn7VDeYFV7o7938Qr5fVfbP1E4Hcqbdk8M33MGdnbtE8IB+seWmu8TIeQ==" saltValue="HmI42yueHktxId3YwYsP3w==" spinCount="100000" sheet="1" objects="1" scenarios="1" formatCells="0" selectLockedCells="1"/>
  <mergeCells count="1">
    <mergeCell ref="B2:C2"/>
  </mergeCells>
  <phoneticPr fontId="10"/>
  <conditionalFormatting sqref="H4:I25">
    <cfRule type="expression" dxfId="1" priority="2">
      <formula>$B$2="事前申請"</formula>
    </cfRule>
  </conditionalFormatting>
  <conditionalFormatting sqref="S4:S25">
    <cfRule type="expression" dxfId="0" priority="1">
      <formula>$B$2="事前申請"</formula>
    </cfRule>
  </conditionalFormatting>
  <dataValidations count="5">
    <dataValidation type="list" allowBlank="1" showInputMessage="1" showErrorMessage="1" sqref="K6:K25" xr:uid="{311300AA-3E62-4486-8270-7B661C1FFAA6}">
      <formula1>"４トン未満,４トン以上"</formula1>
    </dataValidation>
    <dataValidation type="list" allowBlank="1" showInputMessage="1" showErrorMessage="1" sqref="P5:P25" xr:uid="{ED058232-2B30-4E20-A51D-F0C98DE58E47}">
      <formula1>"○,×"</formula1>
    </dataValidation>
    <dataValidation type="list" allowBlank="1" showInputMessage="1" showErrorMessage="1" sqref="G6:G25" xr:uid="{DCD842A9-A148-44C6-A6D8-134B12BC5870}">
      <formula1>"小型・乗用,普通・乗用"</formula1>
    </dataValidation>
    <dataValidation type="list" allowBlank="1" showInputMessage="1" showErrorMessage="1" sqref="B6:B25" xr:uid="{C61DE2FB-68B4-437A-AE67-22D5C17D77E1}">
      <formula1>"日野,いすゞ"</formula1>
    </dataValidation>
    <dataValidation type="list" allowBlank="1" showInputMessage="1" showErrorMessage="1" sqref="B2:C2" xr:uid="{A58A3137-B592-45DB-9389-A7CAD12DC48B}">
      <formula1>"事前申請,実績申請"</formula1>
    </dataValidation>
  </dataValidations>
  <pageMargins left="0.51181102362204722" right="0.51181102362204722" top="0.74803149606299213" bottom="0.74803149606299213" header="0.31496062992125984" footer="0.31496062992125984"/>
  <pageSetup paperSize="9" scale="36" fitToWidth="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第４号様式（車両情報）その１</vt:lpstr>
      <vt:lpstr>第４号様式（車両情報）その２</vt:lpstr>
      <vt:lpstr>'第４号様式（車両情報）その１'!Print_Area</vt:lpstr>
      <vt:lpstr>'第４号様式（車両情報）その２'!Print_Area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2021-12-16T00:12:13Z</dcterms:created>
  <dcterms:modified xsi:type="dcterms:W3CDTF">2025-10-30T04:11:04Z</dcterms:modified>
</cp:coreProperties>
</file>