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72391EF0-4D6E-4C47-844F-8730987A88CE}" xr6:coauthVersionLast="47" xr6:coauthVersionMax="47" xr10:uidLastSave="{00000000-0000-0000-0000-000000000000}"/>
  <bookViews>
    <workbookView xWindow="28680" yWindow="-120" windowWidth="29040" windowHeight="15720" tabRatio="866" firstSheet="13" activeTab="16" xr2:uid="{81F2EF51-49E8-4FC8-8254-18A0EECFACA9}"/>
  </bookViews>
  <sheets>
    <sheet name="産業分類" sheetId="17" state="hidden" r:id="rId1"/>
    <sheet name="１号" sheetId="1" r:id="rId2"/>
    <sheet name="1号別紙（集計）" sheetId="74" r:id="rId3"/>
    <sheet name="1号別紙1-1（製造設備（都内））" sheetId="75" r:id="rId4"/>
    <sheet name="1号別紙1-2（製造設備（都外）） " sheetId="76" r:id="rId5"/>
    <sheet name="1号別紙2-1（貯蔵設備（都内））" sheetId="77" r:id="rId6"/>
    <sheet name="1号別紙2-2（貯蔵設備（都外））" sheetId="78" r:id="rId7"/>
    <sheet name="1号別紙3-1（運搬設備（都内））" sheetId="79" r:id="rId8"/>
    <sheet name="1号別紙3-2（運搬設備（都外））" sheetId="80" r:id="rId9"/>
    <sheet name="1号別紙４（純水素型燃料電池）" sheetId="81" r:id="rId10"/>
    <sheet name="1号別紙５-１（水素燃料ボイラー（専焼））" sheetId="82" r:id="rId11"/>
    <sheet name="1号別紙5-2（水素燃料ボイラー（混焼））" sheetId="83" r:id="rId12"/>
    <sheet name="1号別紙6-1（温水発生機（専焼））" sheetId="84" r:id="rId13"/>
    <sheet name="1号別紙6-2（温水発生機（混焼））" sheetId="85" r:id="rId14"/>
    <sheet name="1号別紙7-1 （水素バーナー（専焼））" sheetId="86" r:id="rId15"/>
    <sheet name="1号別紙7-2（水素バーナー（混焼））" sheetId="87" r:id="rId16"/>
    <sheet name="1号別紙8-1（水素エンジン発電機（専焼））" sheetId="88" r:id="rId17"/>
    <sheet name="1号別紙8-2（水素エンジン発電機（混焼））" sheetId="89" r:id="rId18"/>
    <sheet name="選択肢" sheetId="21" state="hidden" r:id="rId19"/>
    <sheet name="選択肢_燃焼機器" sheetId="52" state="hidden" r:id="rId20"/>
  </sheets>
  <definedNames>
    <definedName name="_xlnm.Print_Area" localSheetId="1">'１号'!$B$2:$V$47</definedName>
    <definedName name="_xlnm.Print_Area" localSheetId="2">'1号別紙（集計）'!$A$2:$J$21</definedName>
    <definedName name="_xlnm.Print_Area" localSheetId="3">'1号別紙1-1（製造設備（都内））'!$A$2:$H$50</definedName>
    <definedName name="_xlnm.Print_Area" localSheetId="4">'1号別紙1-2（製造設備（都外）） '!$A$2:$H$51</definedName>
    <definedName name="_xlnm.Print_Area" localSheetId="5">'1号別紙2-1（貯蔵設備（都内））'!$A$2:$H$51</definedName>
    <definedName name="_xlnm.Print_Area" localSheetId="6">'1号別紙2-2（貯蔵設備（都外））'!$A$2:$H$51</definedName>
    <definedName name="_xlnm.Print_Area" localSheetId="7">'1号別紙3-1（運搬設備（都内））'!$A$2:$H$51</definedName>
    <definedName name="_xlnm.Print_Area" localSheetId="8">'1号別紙3-2（運搬設備（都外））'!$A$2:$H$51</definedName>
    <definedName name="_xlnm.Print_Area" localSheetId="9">'1号別紙４（純水素型燃料電池）'!$A$2:$H$50</definedName>
    <definedName name="_xlnm.Print_Area" localSheetId="10">'1号別紙５-１（水素燃料ボイラー（専焼））'!$A$2:$H$50</definedName>
    <definedName name="_xlnm.Print_Area" localSheetId="11">'1号別紙5-2（水素燃料ボイラー（混焼））'!$A$2:$H$50</definedName>
    <definedName name="_xlnm.Print_Area" localSheetId="12">'1号別紙6-1（温水発生機（専焼））'!$A$2:$H$50</definedName>
    <definedName name="_xlnm.Print_Area" localSheetId="13">'1号別紙6-2（温水発生機（混焼））'!$A$2:$H$50</definedName>
    <definedName name="_xlnm.Print_Area" localSheetId="14">'1号別紙7-1 （水素バーナー（専焼））'!$A$2:$H$50</definedName>
    <definedName name="_xlnm.Print_Area" localSheetId="15">'1号別紙7-2（水素バーナー（混焼））'!$A$2:$H$50</definedName>
    <definedName name="_xlnm.Print_Area" localSheetId="16">'1号別紙8-1（水素エンジン発電機（専焼））'!$A$2:$H$50</definedName>
    <definedName name="_xlnm.Print_Area" localSheetId="17">'1号別紙8-2（水素エンジン発電機（混焼））'!$A$2:$H$50</definedName>
    <definedName name="該当無し">#REF!</definedName>
    <definedName name="業種リスト">#REF!</definedName>
    <definedName name="種類">#REF!</definedName>
    <definedName name="別1その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88" l="1"/>
  <c r="L32" i="88"/>
  <c r="G46" i="77"/>
  <c r="G46" i="76"/>
  <c r="L23" i="88"/>
  <c r="G46" i="80" l="1"/>
  <c r="G46" i="79"/>
  <c r="G46" i="78"/>
  <c r="G9" i="89" l="1"/>
  <c r="G10" i="89" s="1"/>
  <c r="G11" i="89" s="1"/>
  <c r="G12" i="89" s="1"/>
  <c r="G9" i="88"/>
  <c r="G10" i="88" s="1"/>
  <c r="G11" i="88" s="1"/>
  <c r="G12" i="88" s="1"/>
  <c r="G9" i="87"/>
  <c r="G10" i="87" s="1"/>
  <c r="G11" i="87" s="1"/>
  <c r="G12" i="87" s="1"/>
  <c r="G9" i="86"/>
  <c r="G10" i="86" s="1"/>
  <c r="G9" i="85"/>
  <c r="G10" i="85" s="1"/>
  <c r="G11" i="85" s="1"/>
  <c r="G12" i="85" s="1"/>
  <c r="G9" i="84"/>
  <c r="G10" i="84" s="1"/>
  <c r="G11" i="84" s="1"/>
  <c r="G12" i="84" s="1"/>
  <c r="G9" i="83"/>
  <c r="G10" i="83" s="1"/>
  <c r="G11" i="83" s="1"/>
  <c r="G12" i="83" s="1"/>
  <c r="G9" i="82"/>
  <c r="G10" i="82" s="1"/>
  <c r="G11" i="82" s="1"/>
  <c r="G12" i="82" s="1"/>
  <c r="H32" i="1"/>
  <c r="H31" i="1"/>
  <c r="H30" i="1"/>
  <c r="H29" i="1"/>
  <c r="H28" i="1"/>
  <c r="H27" i="1"/>
  <c r="H26" i="1"/>
  <c r="H25" i="1"/>
  <c r="H24" i="1"/>
  <c r="H23" i="1"/>
  <c r="H22" i="1"/>
  <c r="H21" i="1"/>
  <c r="H20" i="1"/>
  <c r="H19" i="1"/>
  <c r="H18" i="1"/>
  <c r="D6" i="74"/>
  <c r="D5" i="74"/>
  <c r="G11" i="86" l="1"/>
  <c r="G12" i="86" s="1"/>
  <c r="G15" i="89"/>
  <c r="G16" i="89"/>
  <c r="G17" i="89"/>
  <c r="G18" i="89"/>
  <c r="G19" i="89"/>
  <c r="G20" i="89"/>
  <c r="G21" i="89"/>
  <c r="G22" i="89"/>
  <c r="G23" i="89"/>
  <c r="L23" i="89"/>
  <c r="G24" i="89"/>
  <c r="G25" i="89"/>
  <c r="G26" i="89"/>
  <c r="G27" i="89"/>
  <c r="G28" i="89"/>
  <c r="G29" i="89"/>
  <c r="G30" i="89"/>
  <c r="G31" i="89"/>
  <c r="G32" i="89"/>
  <c r="G33" i="89"/>
  <c r="G34" i="89"/>
  <c r="G35" i="89"/>
  <c r="G36" i="89"/>
  <c r="G37" i="89"/>
  <c r="G38" i="89"/>
  <c r="G39" i="89"/>
  <c r="G40" i="89"/>
  <c r="G41" i="89"/>
  <c r="G42" i="89"/>
  <c r="G43" i="89"/>
  <c r="G44" i="89"/>
  <c r="D47" i="89"/>
  <c r="D49" i="89"/>
  <c r="G15" i="88"/>
  <c r="G16" i="88"/>
  <c r="G17" i="88"/>
  <c r="G18" i="88"/>
  <c r="G19" i="88"/>
  <c r="G20" i="88"/>
  <c r="G21" i="88"/>
  <c r="G22" i="88"/>
  <c r="G23" i="88"/>
  <c r="G24" i="88"/>
  <c r="G25" i="88"/>
  <c r="G26" i="88"/>
  <c r="G27" i="88"/>
  <c r="G28" i="88"/>
  <c r="G29" i="88"/>
  <c r="G30" i="88"/>
  <c r="G31" i="88"/>
  <c r="G32" i="88"/>
  <c r="G33" i="88"/>
  <c r="G34" i="88"/>
  <c r="G35" i="88"/>
  <c r="G36" i="88"/>
  <c r="G37" i="88"/>
  <c r="G38" i="88"/>
  <c r="G39" i="88"/>
  <c r="G40" i="88"/>
  <c r="G41" i="88"/>
  <c r="G42" i="88"/>
  <c r="G43" i="88"/>
  <c r="G44" i="88"/>
  <c r="D47" i="88"/>
  <c r="D49" i="88"/>
  <c r="G15" i="87"/>
  <c r="G16" i="87"/>
  <c r="G17" i="87"/>
  <c r="G18" i="87"/>
  <c r="G19" i="87"/>
  <c r="G20" i="87"/>
  <c r="G21" i="87"/>
  <c r="G22" i="87"/>
  <c r="G23" i="87"/>
  <c r="L23" i="87"/>
  <c r="G24" i="87"/>
  <c r="G25" i="87"/>
  <c r="G26" i="87"/>
  <c r="G27" i="87"/>
  <c r="G28" i="87"/>
  <c r="G29" i="87"/>
  <c r="G30" i="87"/>
  <c r="G31" i="87"/>
  <c r="G32" i="87"/>
  <c r="G33" i="87"/>
  <c r="G34" i="87"/>
  <c r="G35" i="87"/>
  <c r="G36" i="87"/>
  <c r="G37" i="87"/>
  <c r="G38" i="87"/>
  <c r="G39" i="87"/>
  <c r="G40" i="87"/>
  <c r="G41" i="87"/>
  <c r="G42" i="87"/>
  <c r="G43" i="87"/>
  <c r="G44" i="87"/>
  <c r="D47" i="87"/>
  <c r="D49" i="87"/>
  <c r="G15" i="86"/>
  <c r="G16" i="86"/>
  <c r="G17" i="86"/>
  <c r="G18" i="86"/>
  <c r="G19" i="86"/>
  <c r="G20" i="86"/>
  <c r="G21" i="86"/>
  <c r="G22" i="86"/>
  <c r="G23" i="86"/>
  <c r="L23" i="86"/>
  <c r="G24" i="86"/>
  <c r="G25" i="86"/>
  <c r="G26" i="86"/>
  <c r="G27" i="86"/>
  <c r="G28" i="86"/>
  <c r="G29" i="86"/>
  <c r="G30" i="86"/>
  <c r="G31" i="86"/>
  <c r="G32" i="86"/>
  <c r="G33" i="86"/>
  <c r="G34" i="86"/>
  <c r="G35" i="86"/>
  <c r="G36" i="86"/>
  <c r="G37" i="86"/>
  <c r="G38" i="86"/>
  <c r="G39" i="86"/>
  <c r="G40" i="86"/>
  <c r="G41" i="86"/>
  <c r="G42" i="86"/>
  <c r="G43" i="86"/>
  <c r="G44" i="86"/>
  <c r="D47" i="86"/>
  <c r="D49" i="86"/>
  <c r="G15" i="85"/>
  <c r="G16" i="85"/>
  <c r="G17" i="85"/>
  <c r="G18" i="85"/>
  <c r="G19" i="85"/>
  <c r="G20" i="85"/>
  <c r="G21" i="85"/>
  <c r="G22" i="85"/>
  <c r="G23" i="85"/>
  <c r="L23" i="85"/>
  <c r="G24" i="85"/>
  <c r="G25" i="85"/>
  <c r="G26" i="85"/>
  <c r="G27" i="85"/>
  <c r="G28" i="85"/>
  <c r="G29" i="85"/>
  <c r="G30" i="85"/>
  <c r="G31" i="85"/>
  <c r="G32" i="85"/>
  <c r="G33" i="85"/>
  <c r="G34" i="85"/>
  <c r="G35" i="85"/>
  <c r="G36" i="85"/>
  <c r="G37" i="85"/>
  <c r="G38" i="85"/>
  <c r="G39" i="85"/>
  <c r="G40" i="85"/>
  <c r="G41" i="85"/>
  <c r="G42" i="85"/>
  <c r="G43" i="85"/>
  <c r="G44" i="85"/>
  <c r="D47" i="85"/>
  <c r="D49" i="85"/>
  <c r="G15" i="84"/>
  <c r="G16" i="84"/>
  <c r="G17" i="84"/>
  <c r="G18" i="84"/>
  <c r="G19" i="84"/>
  <c r="G20" i="84"/>
  <c r="G21" i="84"/>
  <c r="G22" i="84"/>
  <c r="G23" i="84"/>
  <c r="L23" i="84"/>
  <c r="G24" i="84"/>
  <c r="G25" i="84"/>
  <c r="G26" i="84"/>
  <c r="G27" i="84"/>
  <c r="G28" i="84"/>
  <c r="G29" i="84"/>
  <c r="G30" i="84"/>
  <c r="G31" i="84"/>
  <c r="G32" i="84"/>
  <c r="G33" i="84"/>
  <c r="G34" i="84"/>
  <c r="G35" i="84"/>
  <c r="G36" i="84"/>
  <c r="G37" i="84"/>
  <c r="G38" i="84"/>
  <c r="G39" i="84"/>
  <c r="G40" i="84"/>
  <c r="G41" i="84"/>
  <c r="G42" i="84"/>
  <c r="G43" i="84"/>
  <c r="G44" i="84"/>
  <c r="D47" i="84"/>
  <c r="D49" i="84"/>
  <c r="G15" i="83"/>
  <c r="G16" i="83"/>
  <c r="G17" i="83"/>
  <c r="G18" i="83"/>
  <c r="G19" i="83"/>
  <c r="G20" i="83"/>
  <c r="G21" i="83"/>
  <c r="G22" i="83"/>
  <c r="G23" i="83"/>
  <c r="L23" i="83"/>
  <c r="G24" i="83"/>
  <c r="G25" i="83"/>
  <c r="G26" i="83"/>
  <c r="G27" i="83"/>
  <c r="G28" i="83"/>
  <c r="G29" i="83"/>
  <c r="G30" i="83"/>
  <c r="G31" i="83"/>
  <c r="G32" i="83"/>
  <c r="G33" i="83"/>
  <c r="G34" i="83"/>
  <c r="G35" i="83"/>
  <c r="G36" i="83"/>
  <c r="G37" i="83"/>
  <c r="G38" i="83"/>
  <c r="G39" i="83"/>
  <c r="G40" i="83"/>
  <c r="G41" i="83"/>
  <c r="G42" i="83"/>
  <c r="G43" i="83"/>
  <c r="G44" i="83"/>
  <c r="D47" i="83"/>
  <c r="D49" i="83"/>
  <c r="G15" i="82"/>
  <c r="G16" i="82"/>
  <c r="G17" i="82"/>
  <c r="G18" i="82"/>
  <c r="G19" i="82"/>
  <c r="G20" i="82"/>
  <c r="G21" i="82"/>
  <c r="G22" i="82"/>
  <c r="G23" i="82"/>
  <c r="L23" i="82"/>
  <c r="G24" i="82"/>
  <c r="G25" i="82"/>
  <c r="G26" i="82"/>
  <c r="G27" i="82"/>
  <c r="G28" i="82"/>
  <c r="G29" i="82"/>
  <c r="G30" i="82"/>
  <c r="G31" i="82"/>
  <c r="G32" i="82"/>
  <c r="G33" i="82"/>
  <c r="G34" i="82"/>
  <c r="G35" i="82"/>
  <c r="G36" i="82"/>
  <c r="G37" i="82"/>
  <c r="G38" i="82"/>
  <c r="G39" i="82"/>
  <c r="G40" i="82"/>
  <c r="G41" i="82"/>
  <c r="G42" i="82"/>
  <c r="G43" i="82"/>
  <c r="G44" i="82"/>
  <c r="D47" i="82"/>
  <c r="D49" i="82"/>
  <c r="G15" i="81"/>
  <c r="G16" i="81"/>
  <c r="G17" i="81"/>
  <c r="G18" i="81"/>
  <c r="G19" i="81"/>
  <c r="G20" i="81"/>
  <c r="G21" i="81"/>
  <c r="G22" i="81"/>
  <c r="G23" i="81"/>
  <c r="L23" i="81"/>
  <c r="G24" i="81"/>
  <c r="G25" i="81"/>
  <c r="G26" i="81"/>
  <c r="G27" i="81"/>
  <c r="G28" i="81"/>
  <c r="G29" i="81"/>
  <c r="G30" i="81"/>
  <c r="G31" i="81"/>
  <c r="G32" i="81"/>
  <c r="G33" i="81"/>
  <c r="G34" i="81"/>
  <c r="G35" i="81"/>
  <c r="G36" i="81"/>
  <c r="G37" i="81"/>
  <c r="G38" i="81"/>
  <c r="G39" i="81"/>
  <c r="G40" i="81"/>
  <c r="G41" i="81"/>
  <c r="G42" i="81"/>
  <c r="G43" i="81"/>
  <c r="G44" i="81"/>
  <c r="D47" i="81"/>
  <c r="G15" i="80"/>
  <c r="G16" i="80"/>
  <c r="G17" i="80"/>
  <c r="G18" i="80"/>
  <c r="G19" i="80"/>
  <c r="G20" i="80"/>
  <c r="G21" i="80"/>
  <c r="K21" i="80"/>
  <c r="G22" i="80"/>
  <c r="K22" i="80"/>
  <c r="L22" i="80" s="1"/>
  <c r="G45" i="80" s="1"/>
  <c r="G23" i="80"/>
  <c r="G24" i="80"/>
  <c r="G25" i="80"/>
  <c r="G26" i="80"/>
  <c r="G27" i="80"/>
  <c r="G28" i="80"/>
  <c r="G29" i="80"/>
  <c r="G30" i="80"/>
  <c r="G31" i="80"/>
  <c r="G32" i="80"/>
  <c r="G33" i="80"/>
  <c r="G34" i="80"/>
  <c r="G35" i="80"/>
  <c r="G36" i="80"/>
  <c r="G37" i="80"/>
  <c r="G38" i="80"/>
  <c r="G39" i="80"/>
  <c r="G40" i="80"/>
  <c r="G41" i="80"/>
  <c r="G42" i="80"/>
  <c r="G43" i="80"/>
  <c r="G44" i="80"/>
  <c r="D48" i="80"/>
  <c r="D50" i="80"/>
  <c r="G15" i="79"/>
  <c r="G16" i="79"/>
  <c r="G17" i="79"/>
  <c r="G18" i="79"/>
  <c r="G19" i="79"/>
  <c r="G20" i="79"/>
  <c r="G21" i="79"/>
  <c r="K21" i="79"/>
  <c r="G22" i="79"/>
  <c r="K22" i="79"/>
  <c r="L22" i="79" s="1"/>
  <c r="G45" i="79" s="1"/>
  <c r="G23" i="79"/>
  <c r="G24" i="79"/>
  <c r="G25" i="79"/>
  <c r="G26" i="79"/>
  <c r="G27" i="79"/>
  <c r="G28" i="79"/>
  <c r="G29" i="79"/>
  <c r="G30" i="79"/>
  <c r="G31" i="79"/>
  <c r="G32" i="79"/>
  <c r="G33" i="79"/>
  <c r="G34" i="79"/>
  <c r="G35" i="79"/>
  <c r="G36" i="79"/>
  <c r="G37" i="79"/>
  <c r="G38" i="79"/>
  <c r="G39" i="79"/>
  <c r="G40" i="79"/>
  <c r="G41" i="79"/>
  <c r="G42" i="79"/>
  <c r="G43" i="79"/>
  <c r="G44" i="79"/>
  <c r="D48" i="79"/>
  <c r="D50" i="79"/>
  <c r="G15" i="78"/>
  <c r="G16" i="78"/>
  <c r="G17" i="78"/>
  <c r="G18" i="78"/>
  <c r="G19" i="78"/>
  <c r="G20" i="78"/>
  <c r="G21" i="78"/>
  <c r="K21" i="78"/>
  <c r="G22" i="78"/>
  <c r="K22" i="78"/>
  <c r="L22" i="78" s="1"/>
  <c r="G45" i="78" s="1"/>
  <c r="G23" i="78"/>
  <c r="G24" i="78"/>
  <c r="G25" i="78"/>
  <c r="G26" i="78"/>
  <c r="G27" i="78"/>
  <c r="G28" i="78"/>
  <c r="G29" i="78"/>
  <c r="G30" i="78"/>
  <c r="G31" i="78"/>
  <c r="G32" i="78"/>
  <c r="G33" i="78"/>
  <c r="G34" i="78"/>
  <c r="G35" i="78"/>
  <c r="G36" i="78"/>
  <c r="G37" i="78"/>
  <c r="G38" i="78"/>
  <c r="G39" i="78"/>
  <c r="G40" i="78"/>
  <c r="G41" i="78"/>
  <c r="G42" i="78"/>
  <c r="G43" i="78"/>
  <c r="G44" i="78"/>
  <c r="D48" i="78"/>
  <c r="G15" i="77"/>
  <c r="G16" i="77"/>
  <c r="G17" i="77"/>
  <c r="G18" i="77"/>
  <c r="G19" i="77"/>
  <c r="G20" i="77"/>
  <c r="G21" i="77"/>
  <c r="K21" i="77"/>
  <c r="K22" i="77" s="1"/>
  <c r="L22" i="77" s="1"/>
  <c r="G45" i="77" s="1"/>
  <c r="G22" i="77"/>
  <c r="G23" i="77"/>
  <c r="G24" i="77"/>
  <c r="G25" i="77"/>
  <c r="G26" i="77"/>
  <c r="G27" i="77"/>
  <c r="G28" i="77"/>
  <c r="G29" i="77"/>
  <c r="G30" i="77"/>
  <c r="G31" i="77"/>
  <c r="G32" i="77"/>
  <c r="G33" i="77"/>
  <c r="G34" i="77"/>
  <c r="G35" i="77"/>
  <c r="G36" i="77"/>
  <c r="G37" i="77"/>
  <c r="G38" i="77"/>
  <c r="G39" i="77"/>
  <c r="G40" i="77"/>
  <c r="G41" i="77"/>
  <c r="G42" i="77"/>
  <c r="G43" i="77"/>
  <c r="G44" i="77"/>
  <c r="D48" i="77"/>
  <c r="G15" i="76"/>
  <c r="G16" i="76"/>
  <c r="G17" i="76"/>
  <c r="G18" i="76"/>
  <c r="G19" i="76"/>
  <c r="G20" i="76"/>
  <c r="G21" i="76"/>
  <c r="K21" i="76"/>
  <c r="G22" i="76"/>
  <c r="G23" i="76"/>
  <c r="G24" i="76"/>
  <c r="G25" i="76"/>
  <c r="G26" i="76"/>
  <c r="G27" i="76"/>
  <c r="G28" i="76"/>
  <c r="G29" i="76"/>
  <c r="G30" i="76"/>
  <c r="G31" i="76"/>
  <c r="G32" i="76"/>
  <c r="G33" i="76"/>
  <c r="G34" i="76"/>
  <c r="G35" i="76"/>
  <c r="G36" i="76"/>
  <c r="G37" i="76"/>
  <c r="G38" i="76"/>
  <c r="G39" i="76"/>
  <c r="G40" i="76"/>
  <c r="G41" i="76"/>
  <c r="G42" i="76"/>
  <c r="G43" i="76"/>
  <c r="G44" i="76"/>
  <c r="D48" i="76"/>
  <c r="D50" i="76"/>
  <c r="G15" i="75"/>
  <c r="G16" i="75"/>
  <c r="G17" i="75"/>
  <c r="G18" i="75"/>
  <c r="G19" i="75"/>
  <c r="G20" i="75"/>
  <c r="G21" i="75"/>
  <c r="K21" i="75"/>
  <c r="G22" i="75"/>
  <c r="K22" i="75"/>
  <c r="L22" i="75" s="1"/>
  <c r="G45" i="75" s="1"/>
  <c r="G23" i="75"/>
  <c r="G24" i="75"/>
  <c r="G25" i="75"/>
  <c r="G26" i="75"/>
  <c r="G27" i="75"/>
  <c r="G28" i="75"/>
  <c r="G29" i="75"/>
  <c r="G30" i="75"/>
  <c r="G31" i="75"/>
  <c r="G32" i="75"/>
  <c r="G33" i="75"/>
  <c r="G34" i="75"/>
  <c r="G35" i="75"/>
  <c r="G36" i="75"/>
  <c r="G37" i="75"/>
  <c r="G38" i="75"/>
  <c r="G39" i="75"/>
  <c r="G40" i="75"/>
  <c r="G41" i="75"/>
  <c r="G42" i="75"/>
  <c r="G43" i="75"/>
  <c r="G44" i="75"/>
  <c r="D46" i="75"/>
  <c r="D47" i="75"/>
  <c r="K2" i="74"/>
  <c r="H5" i="74"/>
  <c r="H6" i="74"/>
  <c r="D7" i="74"/>
  <c r="H7" i="74"/>
  <c r="D8" i="74"/>
  <c r="H8" i="74"/>
  <c r="D9" i="74"/>
  <c r="H9" i="74"/>
  <c r="D10" i="74"/>
  <c r="H10" i="74"/>
  <c r="D11" i="74"/>
  <c r="H11" i="74"/>
  <c r="D12" i="74"/>
  <c r="H12" i="74"/>
  <c r="D13" i="74"/>
  <c r="H13" i="74"/>
  <c r="D14" i="74"/>
  <c r="H14" i="74"/>
  <c r="D15" i="74"/>
  <c r="H15" i="74"/>
  <c r="D16" i="74"/>
  <c r="H16" i="74"/>
  <c r="D17" i="74"/>
  <c r="H17" i="74"/>
  <c r="D18" i="74"/>
  <c r="H18" i="74"/>
  <c r="D19" i="74"/>
  <c r="H19" i="74"/>
  <c r="K22" i="76" l="1"/>
  <c r="L22" i="76" s="1"/>
  <c r="G45" i="76" s="1"/>
  <c r="D47" i="77"/>
  <c r="G47" i="77" s="1"/>
  <c r="K22" i="89"/>
  <c r="L22" i="89" s="1"/>
  <c r="G45" i="89" s="1"/>
  <c r="K22" i="88"/>
  <c r="L22" i="88" s="1"/>
  <c r="G45" i="88" s="1"/>
  <c r="G47" i="88" s="1"/>
  <c r="K22" i="87"/>
  <c r="L22" i="87" s="1"/>
  <c r="G45" i="87" s="1"/>
  <c r="E17" i="74" s="1"/>
  <c r="K22" i="86"/>
  <c r="L22" i="86" s="1"/>
  <c r="G45" i="86" s="1"/>
  <c r="G49" i="86" s="1"/>
  <c r="I16" i="74" s="1"/>
  <c r="K22" i="85"/>
  <c r="L22" i="85" s="1"/>
  <c r="G45" i="85" s="1"/>
  <c r="E15" i="74" s="1"/>
  <c r="K22" i="84"/>
  <c r="L22" i="84" s="1"/>
  <c r="G45" i="84" s="1"/>
  <c r="G49" i="84" s="1"/>
  <c r="I14" i="74" s="1"/>
  <c r="K22" i="83"/>
  <c r="L22" i="83" s="1"/>
  <c r="G45" i="83" s="1"/>
  <c r="E13" i="74" s="1"/>
  <c r="K22" i="82"/>
  <c r="L22" i="82" s="1"/>
  <c r="G45" i="82" s="1"/>
  <c r="G47" i="82" s="1"/>
  <c r="G12" i="74" s="1"/>
  <c r="K22" i="81"/>
  <c r="L22" i="81" s="1"/>
  <c r="G45" i="81" s="1"/>
  <c r="E11" i="74" s="1"/>
  <c r="D47" i="80"/>
  <c r="G47" i="80" s="1"/>
  <c r="D47" i="79"/>
  <c r="G47" i="79" s="1"/>
  <c r="D47" i="78"/>
  <c r="G47" i="78" s="1"/>
  <c r="D47" i="76"/>
  <c r="D46" i="89"/>
  <c r="D46" i="88"/>
  <c r="G46" i="88" s="1"/>
  <c r="G47" i="87"/>
  <c r="G17" i="74" s="1"/>
  <c r="D46" i="87"/>
  <c r="G46" i="87" s="1"/>
  <c r="G47" i="86"/>
  <c r="G16" i="74" s="1"/>
  <c r="D46" i="86"/>
  <c r="G47" i="85"/>
  <c r="G15" i="74" s="1"/>
  <c r="D46" i="85"/>
  <c r="D46" i="84"/>
  <c r="G49" i="83"/>
  <c r="I13" i="74" s="1"/>
  <c r="D46" i="83"/>
  <c r="G46" i="83" s="1"/>
  <c r="D46" i="82"/>
  <c r="D46" i="81"/>
  <c r="G48" i="80"/>
  <c r="G10" i="74" s="1"/>
  <c r="G50" i="80"/>
  <c r="I10" i="74" s="1"/>
  <c r="E10" i="74"/>
  <c r="G48" i="79"/>
  <c r="G9" i="74" s="1"/>
  <c r="G50" i="79"/>
  <c r="I9" i="74" s="1"/>
  <c r="E9" i="74"/>
  <c r="G48" i="78"/>
  <c r="G8" i="74" s="1"/>
  <c r="E8" i="74"/>
  <c r="H20" i="74"/>
  <c r="G48" i="77"/>
  <c r="G7" i="74" s="1"/>
  <c r="E7" i="74"/>
  <c r="G46" i="75"/>
  <c r="G47" i="75"/>
  <c r="G5" i="74" s="1"/>
  <c r="E5" i="74"/>
  <c r="G46" i="81" l="1"/>
  <c r="G48" i="76"/>
  <c r="G6" i="74" s="1"/>
  <c r="E6" i="74"/>
  <c r="G50" i="76"/>
  <c r="I6" i="74" s="1"/>
  <c r="G47" i="76"/>
  <c r="L32" i="76" s="1"/>
  <c r="G47" i="81"/>
  <c r="G11" i="74" s="1"/>
  <c r="G49" i="87"/>
  <c r="I17" i="74" s="1"/>
  <c r="G47" i="83"/>
  <c r="G13" i="74" s="1"/>
  <c r="E16" i="74"/>
  <c r="K16" i="74" s="1"/>
  <c r="G46" i="86"/>
  <c r="F16" i="74" s="1"/>
  <c r="L16" i="74" s="1"/>
  <c r="E14" i="74"/>
  <c r="G46" i="84"/>
  <c r="L32" i="84" s="1"/>
  <c r="G47" i="84"/>
  <c r="G14" i="74" s="1"/>
  <c r="G46" i="82"/>
  <c r="F12" i="74" s="1"/>
  <c r="L12" i="74" s="1"/>
  <c r="G46" i="89"/>
  <c r="L32" i="89" s="1"/>
  <c r="G47" i="89"/>
  <c r="G19" i="74" s="1"/>
  <c r="E19" i="74"/>
  <c r="G49" i="89"/>
  <c r="I19" i="74" s="1"/>
  <c r="K17" i="74"/>
  <c r="G46" i="85"/>
  <c r="L33" i="85" s="1"/>
  <c r="G49" i="85"/>
  <c r="I15" i="74" s="1"/>
  <c r="K15" i="74" s="1"/>
  <c r="K13" i="74"/>
  <c r="G49" i="82"/>
  <c r="I12" i="74" s="1"/>
  <c r="E12" i="74"/>
  <c r="L33" i="89"/>
  <c r="L32" i="87"/>
  <c r="L33" i="87"/>
  <c r="F17" i="74"/>
  <c r="L17" i="74" s="1"/>
  <c r="L32" i="86"/>
  <c r="L32" i="85"/>
  <c r="F14" i="74"/>
  <c r="L33" i="84"/>
  <c r="K14" i="74"/>
  <c r="L32" i="83"/>
  <c r="L33" i="83"/>
  <c r="F13" i="74"/>
  <c r="L13" i="74" s="1"/>
  <c r="L32" i="82"/>
  <c r="L32" i="81"/>
  <c r="D49" i="81" s="1"/>
  <c r="G49" i="81" s="1"/>
  <c r="I11" i="74" s="1"/>
  <c r="K11" i="74" s="1"/>
  <c r="L33" i="81"/>
  <c r="F11" i="74"/>
  <c r="L11" i="74" s="1"/>
  <c r="K10" i="74"/>
  <c r="F10" i="74"/>
  <c r="L10" i="74" s="1"/>
  <c r="L32" i="80"/>
  <c r="L33" i="80"/>
  <c r="K9" i="74"/>
  <c r="F9" i="74"/>
  <c r="L9" i="74" s="1"/>
  <c r="L32" i="79"/>
  <c r="L33" i="79"/>
  <c r="L32" i="78"/>
  <c r="L33" i="78"/>
  <c r="D50" i="78" s="1"/>
  <c r="G50" i="78" s="1"/>
  <c r="I8" i="74" s="1"/>
  <c r="K8" i="74" s="1"/>
  <c r="F8" i="74"/>
  <c r="L8" i="74" s="1"/>
  <c r="F7" i="74"/>
  <c r="L7" i="74" s="1"/>
  <c r="L32" i="77"/>
  <c r="L33" i="77"/>
  <c r="L32" i="75"/>
  <c r="D49" i="75" s="1"/>
  <c r="G49" i="75" s="1"/>
  <c r="I5" i="74" s="1"/>
  <c r="K5" i="74" s="1"/>
  <c r="L33" i="75"/>
  <c r="F5" i="74"/>
  <c r="D50" i="77" l="1"/>
  <c r="G50" i="77" s="1"/>
  <c r="I7" i="74" s="1"/>
  <c r="K7" i="74" s="1"/>
  <c r="L33" i="76"/>
  <c r="F6" i="74"/>
  <c r="L6" i="74" s="1"/>
  <c r="K6" i="74"/>
  <c r="L33" i="82"/>
  <c r="F19" i="74"/>
  <c r="L19" i="74" s="1"/>
  <c r="L33" i="86"/>
  <c r="F15" i="74"/>
  <c r="L15" i="74" s="1"/>
  <c r="L14" i="74"/>
  <c r="K12" i="74"/>
  <c r="K19" i="74"/>
  <c r="G49" i="88"/>
  <c r="I18" i="74" s="1"/>
  <c r="G18" i="74"/>
  <c r="G20" i="74" s="1"/>
  <c r="E18" i="74"/>
  <c r="E20" i="74" s="1"/>
  <c r="L5" i="74"/>
  <c r="L36" i="1"/>
  <c r="I20" i="74" l="1"/>
  <c r="F18" i="74"/>
  <c r="K18" i="74"/>
  <c r="L35" i="1"/>
  <c r="L18" i="74" l="1"/>
  <c r="F20" i="74"/>
  <c r="L34" i="1" s="1"/>
  <c r="L33" i="1" s="1"/>
  <c r="L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6BA60812-0E2F-4F82-8A8A-770231BFE46E}">
      <text>
        <r>
          <rPr>
            <sz val="9"/>
            <color indexed="81"/>
            <rFont val="MS P ゴシック"/>
            <family val="3"/>
            <charset val="128"/>
          </rPr>
          <t xml:space="preserve">※連名の場合に使用
登記簿謄本に記載された所在地を記入
&lt;連名の場合は事業者①が対象&gt;
</t>
        </r>
      </text>
    </comment>
    <comment ref="L8" authorId="0" shapeId="0" xr:uid="{C4EDF4B4-A1F3-4458-B8F6-04582C648C0D}">
      <text>
        <r>
          <rPr>
            <sz val="9"/>
            <color indexed="81"/>
            <rFont val="MS P ゴシック"/>
            <family val="3"/>
            <charset val="128"/>
          </rPr>
          <t xml:space="preserve">登記簿謄本に記載された所在地を記入
&lt;連名の場合は事業者②が対象&gt;
</t>
        </r>
      </text>
    </comment>
    <comment ref="E10" authorId="0" shapeId="0" xr:uid="{87AA78B9-53A7-49A5-9126-BE9FFE087AC6}">
      <text>
        <r>
          <rPr>
            <sz val="9"/>
            <color indexed="81"/>
            <rFont val="MS P ゴシック"/>
            <family val="3"/>
            <charset val="128"/>
          </rPr>
          <t xml:space="preserve">※連名の場合に使用
上段に会社名、下段に代表者の役職・氏名を記入
&lt;連名の場合は事業者①が対象&gt;
</t>
        </r>
      </text>
    </comment>
    <comment ref="L10" authorId="0" shapeId="0" xr:uid="{80B82AE0-D22A-4E93-8C19-A60270B611F4}">
      <text>
        <r>
          <rPr>
            <sz val="9"/>
            <color indexed="81"/>
            <rFont val="MS P ゴシック"/>
            <family val="3"/>
            <charset val="128"/>
          </rPr>
          <t xml:space="preserve">上段に会社名、下段に代表者の役職・氏名を記入
&lt;連名の場合は事業者②が対象&gt;
</t>
        </r>
      </text>
    </comment>
    <comment ref="H18" authorId="0" shapeId="0" xr:uid="{E33BFB01-03D4-445C-B534-CF996D4B786C}">
      <text>
        <r>
          <rPr>
            <sz val="9"/>
            <color indexed="81"/>
            <rFont val="MS P ゴシック"/>
            <family val="3"/>
            <charset val="128"/>
          </rPr>
          <t xml:space="preserve">数量を記入
</t>
        </r>
      </text>
    </comment>
    <comment ref="H19" authorId="0" shapeId="0" xr:uid="{3779B3F0-AC17-41A9-8791-792F41D302AC}">
      <text>
        <r>
          <rPr>
            <sz val="9"/>
            <color indexed="81"/>
            <rFont val="MS P ゴシック"/>
            <family val="3"/>
            <charset val="128"/>
          </rPr>
          <t xml:space="preserve">数量を記入
</t>
        </r>
      </text>
    </comment>
    <comment ref="H20" authorId="0" shapeId="0" xr:uid="{7E14FE77-488F-41DE-8205-92F1A93173C2}">
      <text>
        <r>
          <rPr>
            <sz val="9"/>
            <color indexed="81"/>
            <rFont val="MS P ゴシック"/>
            <family val="3"/>
            <charset val="128"/>
          </rPr>
          <t xml:space="preserve">数量を記入
</t>
        </r>
      </text>
    </comment>
    <comment ref="H21" authorId="0" shapeId="0" xr:uid="{573BDEDA-7B33-49C2-9A6C-BAF95EDC3EC5}">
      <text>
        <r>
          <rPr>
            <sz val="9"/>
            <color indexed="81"/>
            <rFont val="MS P ゴシック"/>
            <family val="3"/>
            <charset val="128"/>
          </rPr>
          <t xml:space="preserve">数量を記入
</t>
        </r>
      </text>
    </comment>
    <comment ref="H22" authorId="0" shapeId="0" xr:uid="{032FC6DC-0ADC-4DEB-8FFF-FB707423A0F4}">
      <text>
        <r>
          <rPr>
            <sz val="9"/>
            <color indexed="81"/>
            <rFont val="MS P ゴシック"/>
            <family val="3"/>
            <charset val="128"/>
          </rPr>
          <t xml:space="preserve">数量を記入
</t>
        </r>
      </text>
    </comment>
    <comment ref="H23" authorId="0" shapeId="0" xr:uid="{B44A4470-68AA-4ECE-AC75-EA1EFA5307B8}">
      <text>
        <r>
          <rPr>
            <sz val="9"/>
            <color indexed="81"/>
            <rFont val="MS P ゴシック"/>
            <family val="3"/>
            <charset val="128"/>
          </rPr>
          <t xml:space="preserve">数量を記入
</t>
        </r>
      </text>
    </comment>
    <comment ref="H24" authorId="0" shapeId="0" xr:uid="{5F728201-1B5A-4816-BD47-91D23ACE608A}">
      <text>
        <r>
          <rPr>
            <sz val="9"/>
            <color indexed="81"/>
            <rFont val="MS P ゴシック"/>
            <family val="3"/>
            <charset val="128"/>
          </rPr>
          <t xml:space="preserve">数量を記入
</t>
        </r>
      </text>
    </comment>
    <comment ref="H25" authorId="0" shapeId="0" xr:uid="{00BD0396-9F07-4C1F-8EE2-147FDA8A2603}">
      <text>
        <r>
          <rPr>
            <sz val="9"/>
            <color indexed="81"/>
            <rFont val="MS P ゴシック"/>
            <family val="3"/>
            <charset val="128"/>
          </rPr>
          <t xml:space="preserve">数量を記入
</t>
        </r>
      </text>
    </comment>
    <comment ref="H26" authorId="0" shapeId="0" xr:uid="{37213362-B3A1-4875-800C-AAEFBAB7E336}">
      <text>
        <r>
          <rPr>
            <sz val="9"/>
            <color indexed="81"/>
            <rFont val="MS P ゴシック"/>
            <family val="3"/>
            <charset val="128"/>
          </rPr>
          <t xml:space="preserve">数量を記入
</t>
        </r>
      </text>
    </comment>
    <comment ref="H27" authorId="0" shapeId="0" xr:uid="{93CB08B5-18C0-4D6E-BE22-157DC8B7713F}">
      <text>
        <r>
          <rPr>
            <sz val="9"/>
            <color indexed="81"/>
            <rFont val="MS P ゴシック"/>
            <family val="3"/>
            <charset val="128"/>
          </rPr>
          <t xml:space="preserve">数量を記入
</t>
        </r>
      </text>
    </comment>
    <comment ref="H28" authorId="0" shapeId="0" xr:uid="{D967CB6F-C7DD-463A-99CD-29A0775C7907}">
      <text>
        <r>
          <rPr>
            <sz val="9"/>
            <color indexed="81"/>
            <rFont val="MS P ゴシック"/>
            <family val="3"/>
            <charset val="128"/>
          </rPr>
          <t xml:space="preserve">数量を記入
</t>
        </r>
      </text>
    </comment>
    <comment ref="H29" authorId="0" shapeId="0" xr:uid="{600D6145-194C-4699-96CB-AFB4167FD666}">
      <text>
        <r>
          <rPr>
            <sz val="9"/>
            <color indexed="81"/>
            <rFont val="MS P ゴシック"/>
            <family val="3"/>
            <charset val="128"/>
          </rPr>
          <t xml:space="preserve">数量を記入
</t>
        </r>
      </text>
    </comment>
    <comment ref="H30" authorId="0" shapeId="0" xr:uid="{53019207-7414-4CF8-ADD9-E131FAE235F4}">
      <text>
        <r>
          <rPr>
            <sz val="9"/>
            <color indexed="81"/>
            <rFont val="MS P ゴシック"/>
            <family val="3"/>
            <charset val="128"/>
          </rPr>
          <t xml:space="preserve">数量を記入
</t>
        </r>
      </text>
    </comment>
    <comment ref="H31" authorId="0" shapeId="0" xr:uid="{28E62A1A-A066-4FA1-8B0C-911402BA43F7}">
      <text>
        <r>
          <rPr>
            <sz val="9"/>
            <color indexed="81"/>
            <rFont val="MS P ゴシック"/>
            <family val="3"/>
            <charset val="128"/>
          </rPr>
          <t xml:space="preserve">数量を記入
</t>
        </r>
      </text>
    </comment>
    <comment ref="H32" authorId="0" shapeId="0" xr:uid="{ACFF8CD5-8715-4D79-BC1C-FBB845BC9161}">
      <text>
        <r>
          <rPr>
            <sz val="9"/>
            <color indexed="81"/>
            <rFont val="MS P ゴシック"/>
            <family val="3"/>
            <charset val="128"/>
          </rPr>
          <t xml:space="preserve">数量を記入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ABE59AD0-52C5-46B7-BB7E-04456755358C}">
      <text>
        <r>
          <rPr>
            <sz val="9"/>
            <color indexed="81"/>
            <rFont val="MS P ゴシック"/>
            <family val="3"/>
            <charset val="128"/>
          </rPr>
          <t>水素燃料ボイラー（混焼）の台数を記入</t>
        </r>
      </text>
    </comment>
    <comment ref="E48" authorId="0" shapeId="0" xr:uid="{5F107B8E-CF91-441A-B92E-72861ECF68BE}">
      <text>
        <r>
          <rPr>
            <sz val="9"/>
            <color indexed="10"/>
            <rFont val="メイリオ"/>
            <family val="3"/>
            <charset val="128"/>
          </rPr>
          <t>申請の有無を選択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663A904D-D619-4195-A15E-19CF2DEADF49}">
      <text>
        <r>
          <rPr>
            <sz val="9"/>
            <color indexed="81"/>
            <rFont val="MS P ゴシック"/>
            <family val="3"/>
            <charset val="128"/>
          </rPr>
          <t>温水発生機（専焼）
の台数を記入</t>
        </r>
      </text>
    </comment>
    <comment ref="E48" authorId="0" shapeId="0" xr:uid="{88CD4F01-92D0-4E16-A62A-BD952F58E170}">
      <text>
        <r>
          <rPr>
            <sz val="9"/>
            <color indexed="10"/>
            <rFont val="メイリオ"/>
            <family val="3"/>
            <charset val="128"/>
          </rPr>
          <t>申請の有無を選択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7D684CBC-4D98-477B-9131-0F9BEBED4042}">
      <text>
        <r>
          <rPr>
            <sz val="9"/>
            <color indexed="81"/>
            <rFont val="MS P ゴシック"/>
            <family val="3"/>
            <charset val="128"/>
          </rPr>
          <t>温水発生機（混焼）の台数を記入</t>
        </r>
      </text>
    </comment>
    <comment ref="E48" authorId="0" shapeId="0" xr:uid="{AE0997F7-1E1E-4711-A7AC-BBA6DC4A230B}">
      <text>
        <r>
          <rPr>
            <sz val="9"/>
            <color indexed="10"/>
            <rFont val="メイリオ"/>
            <family val="3"/>
            <charset val="128"/>
          </rPr>
          <t>申請の有無を選択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3A347A7B-DDBC-40EB-B4D4-AB222A66E04A}">
      <text>
        <r>
          <rPr>
            <sz val="9"/>
            <color indexed="81"/>
            <rFont val="MS P ゴシック"/>
            <family val="3"/>
            <charset val="128"/>
          </rPr>
          <t xml:space="preserve">水素バーナー（専焼）の台数を記入
</t>
        </r>
      </text>
    </comment>
    <comment ref="E48" authorId="0" shapeId="0" xr:uid="{24837B54-7302-4705-8E64-9CAB5705E100}">
      <text>
        <r>
          <rPr>
            <sz val="9"/>
            <color indexed="10"/>
            <rFont val="メイリオ"/>
            <family val="3"/>
            <charset val="128"/>
          </rPr>
          <t>申請の有無を選択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F9BBBA08-86FD-4A26-A50C-8D1403D98233}">
      <text>
        <r>
          <rPr>
            <sz val="9"/>
            <color indexed="81"/>
            <rFont val="MS P ゴシック"/>
            <family val="3"/>
            <charset val="128"/>
          </rPr>
          <t>水素バーナー（混焼）の台数を記入</t>
        </r>
      </text>
    </comment>
    <comment ref="E48" authorId="0" shapeId="0" xr:uid="{01F07B2C-2859-4E87-A2F5-75C6CD4D3672}">
      <text>
        <r>
          <rPr>
            <sz val="9"/>
            <color indexed="10"/>
            <rFont val="メイリオ"/>
            <family val="3"/>
            <charset val="128"/>
          </rPr>
          <t>申請の有無を選択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E7D437B9-8674-4F5E-81A0-D0A6CAA315A1}">
      <text>
        <r>
          <rPr>
            <sz val="9"/>
            <color indexed="81"/>
            <rFont val="MS P ゴシック"/>
            <family val="3"/>
            <charset val="128"/>
          </rPr>
          <t xml:space="preserve">水素エンジン発電機（専焼）の台数を記入
</t>
        </r>
      </text>
    </comment>
    <comment ref="E48" authorId="0" shapeId="0" xr:uid="{406916E2-C8B2-43AD-9C9C-DFD9D6DA977B}">
      <text>
        <r>
          <rPr>
            <sz val="9"/>
            <color indexed="10"/>
            <rFont val="メイリオ"/>
            <family val="3"/>
            <charset val="128"/>
          </rPr>
          <t>申請の有無を選択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EB9943AB-7738-4338-A5AD-CABCF4FE3B38}">
      <text>
        <r>
          <rPr>
            <sz val="9"/>
            <color indexed="81"/>
            <rFont val="MS P ゴシック"/>
            <family val="3"/>
            <charset val="128"/>
          </rPr>
          <t>水素エンジン発電機（混焼）の台数を記入</t>
        </r>
      </text>
    </comment>
    <comment ref="E48" authorId="0" shapeId="0" xr:uid="{34CC672F-5380-497E-8A59-A782A25C5475}">
      <text>
        <r>
          <rPr>
            <sz val="9"/>
            <color indexed="10"/>
            <rFont val="メイリオ"/>
            <family val="3"/>
            <charset val="128"/>
          </rPr>
          <t>申請の有無を選択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5" authorId="0" shapeId="0" xr:uid="{F65C03CE-5B8B-46A0-AB40-8CA8328D14A7}">
      <text>
        <r>
          <rPr>
            <sz val="9"/>
            <color indexed="81"/>
            <rFont val="MS P ゴシック"/>
            <family val="3"/>
            <charset val="128"/>
          </rPr>
          <t xml:space="preserve">水素製造設備の台数を記入
</t>
        </r>
      </text>
    </comment>
    <comment ref="E48" authorId="0" shapeId="0" xr:uid="{79B1D83E-B329-47AA-875F-AD3D25A75E98}">
      <text>
        <r>
          <rPr>
            <sz val="9"/>
            <color indexed="10"/>
            <rFont val="メイリオ"/>
            <family val="3"/>
            <charset val="128"/>
          </rPr>
          <t>申請の有無を選択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5" authorId="0" shapeId="0" xr:uid="{D36B2474-F55C-4E60-B61B-6B1F9FA2EE3F}">
      <text>
        <r>
          <rPr>
            <b/>
            <sz val="9"/>
            <color indexed="81"/>
            <rFont val="MS P ゴシック"/>
            <family val="3"/>
            <charset val="128"/>
          </rPr>
          <t xml:space="preserve">水素製造設備の台数を記入
</t>
        </r>
      </text>
    </comment>
    <comment ref="C46" authorId="0" shapeId="0" xr:uid="{A1260833-E697-411B-9130-66B2AC31DE9A}">
      <text>
        <r>
          <rPr>
            <b/>
            <sz val="9"/>
            <color indexed="81"/>
            <rFont val="MS P ゴシック"/>
            <family val="3"/>
            <charset val="128"/>
          </rPr>
          <t>都内への水素の供給量</t>
        </r>
        <r>
          <rPr>
            <sz val="9"/>
            <color indexed="81"/>
            <rFont val="MS P ゴシック"/>
            <family val="3"/>
            <charset val="128"/>
          </rPr>
          <t xml:space="preserve">
</t>
        </r>
      </text>
    </comment>
    <comment ref="D46" authorId="0" shapeId="0" xr:uid="{1EE7C584-37B1-4B4F-9FD9-A9EA101CF368}">
      <text>
        <r>
          <rPr>
            <b/>
            <sz val="9"/>
            <color indexed="81"/>
            <rFont val="MS P ゴシック"/>
            <family val="3"/>
            <charset val="128"/>
          </rPr>
          <t>都内の利用量</t>
        </r>
        <r>
          <rPr>
            <sz val="9"/>
            <color indexed="81"/>
            <rFont val="MS P ゴシック"/>
            <family val="3"/>
            <charset val="128"/>
          </rPr>
          <t xml:space="preserve">
</t>
        </r>
      </text>
    </comment>
    <comment ref="F46" authorId="0" shapeId="0" xr:uid="{33C94492-E471-4A49-969A-91AED395B0C4}">
      <text>
        <r>
          <rPr>
            <b/>
            <sz val="9"/>
            <color indexed="81"/>
            <rFont val="MS P ゴシック"/>
            <family val="3"/>
            <charset val="128"/>
          </rPr>
          <t>水素製造量</t>
        </r>
        <r>
          <rPr>
            <sz val="9"/>
            <color indexed="81"/>
            <rFont val="MS P ゴシック"/>
            <family val="3"/>
            <charset val="128"/>
          </rPr>
          <t xml:space="preserve">
</t>
        </r>
      </text>
    </comment>
    <comment ref="E49" authorId="0" shapeId="0" xr:uid="{B39C6153-5EEC-4FDD-89F1-1BF063F4A61E}">
      <text>
        <r>
          <rPr>
            <sz val="9"/>
            <color indexed="10"/>
            <rFont val="メイリオ"/>
            <family val="3"/>
            <charset val="128"/>
          </rPr>
          <t>申請の有無を選択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5" authorId="0" shapeId="0" xr:uid="{A1CEB8AB-D8AF-4BA7-AEB3-EAA2ED2D1687}">
      <text>
        <r>
          <rPr>
            <sz val="9"/>
            <color indexed="81"/>
            <rFont val="MS P ゴシック"/>
            <family val="3"/>
            <charset val="128"/>
          </rPr>
          <t xml:space="preserve">水素貯蔵設備の台数を記入
</t>
        </r>
      </text>
    </comment>
    <comment ref="C46" authorId="0" shapeId="0" xr:uid="{A50336FD-06EC-4237-81E0-72FE7C3B5679}">
      <text>
        <r>
          <rPr>
            <b/>
            <sz val="9"/>
            <color indexed="81"/>
            <rFont val="MS P ゴシック"/>
            <family val="3"/>
            <charset val="128"/>
          </rPr>
          <t>都内への水素の供給量</t>
        </r>
        <r>
          <rPr>
            <sz val="9"/>
            <color indexed="81"/>
            <rFont val="MS P ゴシック"/>
            <family val="3"/>
            <charset val="128"/>
          </rPr>
          <t xml:space="preserve">
</t>
        </r>
      </text>
    </comment>
    <comment ref="F46" authorId="0" shapeId="0" xr:uid="{4CC45F44-8603-4A47-8E68-C156C3A014C6}">
      <text>
        <r>
          <rPr>
            <b/>
            <sz val="9"/>
            <color indexed="81"/>
            <rFont val="MS P ゴシック"/>
            <family val="3"/>
            <charset val="128"/>
          </rPr>
          <t>水素貯蔵量</t>
        </r>
      </text>
    </comment>
    <comment ref="E49" authorId="0" shapeId="0" xr:uid="{17F34FC4-5E5A-4C23-BF87-6F1A1400B982}">
      <text>
        <r>
          <rPr>
            <sz val="9"/>
            <color indexed="10"/>
            <rFont val="メイリオ"/>
            <family val="3"/>
            <charset val="128"/>
          </rPr>
          <t>申請の有無を選択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5" authorId="0" shapeId="0" xr:uid="{68F8E204-29A7-46ED-A29D-02EFBE30DE15}">
      <text>
        <r>
          <rPr>
            <sz val="9"/>
            <color indexed="81"/>
            <rFont val="MS P ゴシック"/>
            <family val="3"/>
            <charset val="128"/>
          </rPr>
          <t xml:space="preserve">水素貯蔵設備の台数を記入
</t>
        </r>
      </text>
    </comment>
    <comment ref="C46" authorId="0" shapeId="0" xr:uid="{2676F5C7-8260-4314-8D33-2D838C0077A0}">
      <text>
        <r>
          <rPr>
            <b/>
            <sz val="9"/>
            <color indexed="81"/>
            <rFont val="MS P ゴシック"/>
            <family val="3"/>
            <charset val="128"/>
          </rPr>
          <t>都内への水素の供給量</t>
        </r>
        <r>
          <rPr>
            <sz val="9"/>
            <color indexed="81"/>
            <rFont val="MS P ゴシック"/>
            <family val="3"/>
            <charset val="128"/>
          </rPr>
          <t xml:space="preserve">
</t>
        </r>
      </text>
    </comment>
    <comment ref="F46" authorId="0" shapeId="0" xr:uid="{DFD52CB6-2816-442A-B61C-43D2BCBE3B24}">
      <text>
        <r>
          <rPr>
            <b/>
            <sz val="9"/>
            <color indexed="81"/>
            <rFont val="MS P ゴシック"/>
            <family val="3"/>
            <charset val="128"/>
          </rPr>
          <t>水素貯蔵量</t>
        </r>
      </text>
    </comment>
    <comment ref="E49" authorId="0" shapeId="0" xr:uid="{E4C37CAB-C7D2-408D-B171-00F8B8E8B808}">
      <text>
        <r>
          <rPr>
            <sz val="9"/>
            <color indexed="10"/>
            <rFont val="メイリオ"/>
            <family val="3"/>
            <charset val="128"/>
          </rPr>
          <t>申請の有無を選択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5" authorId="0" shapeId="0" xr:uid="{7BA9F5E0-BC93-4049-A079-19F1D5D428C5}">
      <text>
        <r>
          <rPr>
            <sz val="9"/>
            <color indexed="81"/>
            <rFont val="MS P ゴシック"/>
            <family val="3"/>
            <charset val="128"/>
          </rPr>
          <t xml:space="preserve">水素貯蔵設備の台数を記入
</t>
        </r>
      </text>
    </comment>
    <comment ref="C46" authorId="0" shapeId="0" xr:uid="{B55E3597-58E0-4B3C-8BAA-9ECE3C425867}">
      <text>
        <r>
          <rPr>
            <b/>
            <sz val="9"/>
            <color indexed="81"/>
            <rFont val="MS P ゴシック"/>
            <family val="3"/>
            <charset val="128"/>
          </rPr>
          <t>都内への水素の供給量</t>
        </r>
        <r>
          <rPr>
            <sz val="9"/>
            <color indexed="81"/>
            <rFont val="MS P ゴシック"/>
            <family val="3"/>
            <charset val="128"/>
          </rPr>
          <t xml:space="preserve">
</t>
        </r>
      </text>
    </comment>
    <comment ref="F46" authorId="0" shapeId="0" xr:uid="{90E8F30E-9C57-430A-9E0E-AC9F218DC6CA}">
      <text>
        <r>
          <rPr>
            <b/>
            <sz val="9"/>
            <color indexed="81"/>
            <rFont val="MS P ゴシック"/>
            <family val="3"/>
            <charset val="128"/>
          </rPr>
          <t>水素運搬量</t>
        </r>
      </text>
    </comment>
    <comment ref="E49" authorId="0" shapeId="0" xr:uid="{621BC86C-AA9B-4785-968B-6CF7DC821B39}">
      <text>
        <r>
          <rPr>
            <sz val="9"/>
            <color indexed="10"/>
            <rFont val="メイリオ"/>
            <family val="3"/>
            <charset val="128"/>
          </rPr>
          <t>申請の有無を選択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5" authorId="0" shapeId="0" xr:uid="{7ACBE31C-54D5-4EDC-83F2-966E19F81409}">
      <text>
        <r>
          <rPr>
            <sz val="9"/>
            <color indexed="81"/>
            <rFont val="MS P ゴシック"/>
            <family val="3"/>
            <charset val="128"/>
          </rPr>
          <t xml:space="preserve">水素貯蔵設備の台数を記入
</t>
        </r>
      </text>
    </comment>
    <comment ref="C46" authorId="0" shapeId="0" xr:uid="{830809D5-F8A5-4091-A2AF-580562767425}">
      <text>
        <r>
          <rPr>
            <b/>
            <sz val="9"/>
            <color indexed="81"/>
            <rFont val="MS P ゴシック"/>
            <family val="3"/>
            <charset val="128"/>
          </rPr>
          <t>都内への水素の供給量</t>
        </r>
      </text>
    </comment>
    <comment ref="F46" authorId="0" shapeId="0" xr:uid="{B3D752F6-F1A4-4280-B3C8-1A849D74352F}">
      <text>
        <r>
          <rPr>
            <b/>
            <sz val="9"/>
            <color indexed="81"/>
            <rFont val="MS P ゴシック"/>
            <family val="3"/>
            <charset val="128"/>
          </rPr>
          <t>水素運搬量</t>
        </r>
        <r>
          <rPr>
            <sz val="9"/>
            <color indexed="81"/>
            <rFont val="MS P ゴシック"/>
            <family val="3"/>
            <charset val="128"/>
          </rPr>
          <t xml:space="preserve">
</t>
        </r>
      </text>
    </comment>
    <comment ref="E49" authorId="0" shapeId="0" xr:uid="{36A99431-9A99-4CAC-8230-91F7A2DAFDD0}">
      <text>
        <r>
          <rPr>
            <sz val="9"/>
            <color indexed="10"/>
            <rFont val="メイリオ"/>
            <family val="3"/>
            <charset val="128"/>
          </rPr>
          <t>申請の有無を選択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B7251F20-E70C-4D8A-B16F-676EC4AEDA3B}">
      <text>
        <r>
          <rPr>
            <sz val="9"/>
            <color indexed="81"/>
            <rFont val="MS P ゴシック"/>
            <family val="3"/>
            <charset val="128"/>
          </rPr>
          <t>純水素型燃料電池の台数を記入</t>
        </r>
      </text>
    </comment>
    <comment ref="E48" authorId="0" shapeId="0" xr:uid="{F8A3FB5E-B54F-4030-85F0-811B861F01ED}">
      <text>
        <r>
          <rPr>
            <sz val="9"/>
            <color indexed="10"/>
            <rFont val="メイリオ"/>
            <family val="3"/>
            <charset val="128"/>
          </rPr>
          <t>申請の有無を選択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91486A4D-2A57-4C19-BF33-EE7E71911880}">
      <text>
        <r>
          <rPr>
            <sz val="9"/>
            <color indexed="81"/>
            <rFont val="MS P ゴシック"/>
            <family val="3"/>
            <charset val="128"/>
          </rPr>
          <t>水素燃料ボイラー（専焼）の台数を記入</t>
        </r>
      </text>
    </comment>
    <comment ref="E48" authorId="0" shapeId="0" xr:uid="{E8542C68-7573-4BC1-9A88-F6F96074B731}">
      <text>
        <r>
          <rPr>
            <sz val="9"/>
            <color indexed="10"/>
            <rFont val="メイリオ"/>
            <family val="3"/>
            <charset val="128"/>
          </rPr>
          <t>申請の有無を選択</t>
        </r>
      </text>
    </comment>
  </commentList>
</comments>
</file>

<file path=xl/sharedStrings.xml><?xml version="1.0" encoding="utf-8"?>
<sst xmlns="http://schemas.openxmlformats.org/spreadsheetml/2006/main" count="1013" uniqueCount="432">
  <si>
    <t>第１号様式（第８条関係）</t>
  </si>
  <si>
    <t>助成金交付申請書</t>
  </si>
  <si>
    <t>円</t>
    <rPh sb="0" eb="1">
      <t>エン</t>
    </rPh>
    <phoneticPr fontId="3"/>
  </si>
  <si>
    <t>日</t>
    <rPh sb="0" eb="1">
      <t>ヒ</t>
    </rPh>
    <phoneticPr fontId="3"/>
  </si>
  <si>
    <t>月</t>
    <rPh sb="0" eb="1">
      <t>ツキ</t>
    </rPh>
    <phoneticPr fontId="3"/>
  </si>
  <si>
    <t>年</t>
    <rPh sb="0" eb="1">
      <t>ネン</t>
    </rPh>
    <phoneticPr fontId="3"/>
  </si>
  <si>
    <t>数量</t>
    <rPh sb="0" eb="2">
      <t>スウリョウ</t>
    </rPh>
    <phoneticPr fontId="3"/>
  </si>
  <si>
    <t>単価［円］</t>
    <rPh sb="0" eb="2">
      <t>タンカ</t>
    </rPh>
    <rPh sb="3" eb="4">
      <t>エン</t>
    </rPh>
    <phoneticPr fontId="3"/>
  </si>
  <si>
    <t>経費［円］</t>
    <rPh sb="0" eb="2">
      <t>ケイヒ</t>
    </rPh>
    <phoneticPr fontId="3"/>
  </si>
  <si>
    <t>公益財団法人　東京都環境公社</t>
    <phoneticPr fontId="3"/>
  </si>
  <si>
    <t>32その他の製造業</t>
  </si>
  <si>
    <t>31輸送用機械器具製造業</t>
  </si>
  <si>
    <t>30情報通信機械器具製造業</t>
  </si>
  <si>
    <t>29電気機械器具製造業</t>
  </si>
  <si>
    <t>28電子部品・デバイス・電子回路製造業</t>
  </si>
  <si>
    <t>27業務用機械器具製造業</t>
  </si>
  <si>
    <t>26生産用機械器具製造業</t>
  </si>
  <si>
    <t>25はん用機械器具製造業</t>
  </si>
  <si>
    <t>24金属製品製造業</t>
  </si>
  <si>
    <t>23非鉄金属製造業</t>
  </si>
  <si>
    <t>22鉄鋼業</t>
  </si>
  <si>
    <t>21窯業・土石製品製造業</t>
  </si>
  <si>
    <t>61無店舗小売業</t>
  </si>
  <si>
    <t>20なめし革・同製品・毛皮製造業</t>
  </si>
  <si>
    <t>60その他の小売業</t>
  </si>
  <si>
    <t>19ゴム製品製造業</t>
  </si>
  <si>
    <t>59機械器具小売業</t>
  </si>
  <si>
    <t>18プラスチック製品製造業（別掲を除く）</t>
  </si>
  <si>
    <t>96外国公務</t>
  </si>
  <si>
    <t>58飲食料品小売業</t>
  </si>
  <si>
    <t>17石油製品・石炭製品製造業</t>
  </si>
  <si>
    <t>95その他のサービス業</t>
  </si>
  <si>
    <t>57織物・衣服・身の回り品小売業</t>
  </si>
  <si>
    <t>49郵便業（信書便事業を含む）</t>
  </si>
  <si>
    <t>16化学工業</t>
  </si>
  <si>
    <t>94宗教</t>
  </si>
  <si>
    <t>56各種商品小売業</t>
  </si>
  <si>
    <t>48運輸に附帯するサービス業</t>
  </si>
  <si>
    <t>15印刷・同関連業</t>
  </si>
  <si>
    <t>93政治・経済・文化団体</t>
  </si>
  <si>
    <t>67保険業（保険媒介代理業，保険サービス業を含む）</t>
  </si>
  <si>
    <t>55その他の卸売業</t>
  </si>
  <si>
    <t>47倉庫業</t>
  </si>
  <si>
    <t>14パルプ・紙・紙加工品製造業</t>
  </si>
  <si>
    <t>92その他の事業サービス業</t>
  </si>
  <si>
    <t>66補助的金融業等</t>
  </si>
  <si>
    <t>54機械器具卸売業</t>
  </si>
  <si>
    <t>46航空運輸業</t>
  </si>
  <si>
    <t>41映像・音声・文字情報制作業</t>
  </si>
  <si>
    <t>13家具・装備品製造業</t>
  </si>
  <si>
    <t>91職業紹介・労働者派遣業</t>
  </si>
  <si>
    <t>74技術サービス業（他に分類されないもの）</t>
  </si>
  <si>
    <t>65金融商品取引業，商品先物取引業</t>
  </si>
  <si>
    <t>53建築材料，鉱物・金属材料等卸売業</t>
  </si>
  <si>
    <t>45水運業</t>
  </si>
  <si>
    <t>40インターネット附随サービス業</t>
  </si>
  <si>
    <t>36水道業</t>
  </si>
  <si>
    <t>12木材・木製品製造業（家具を除く）</t>
  </si>
  <si>
    <t>90機械等修理業（別掲を除く）</t>
  </si>
  <si>
    <t>85社会保険・社会福祉・介護事業</t>
  </si>
  <si>
    <t>80娯楽業</t>
  </si>
  <si>
    <t>77持ち帰り・配達飲食サービス業</t>
  </si>
  <si>
    <t>73広告業</t>
  </si>
  <si>
    <t>70物品賃貸業</t>
  </si>
  <si>
    <t>64貸金業，クレジットカード業等非預金信用機関</t>
  </si>
  <si>
    <t>52飲食料品卸売業</t>
  </si>
  <si>
    <t>44道路貨物運送業</t>
  </si>
  <si>
    <t>39情報サービス業</t>
  </si>
  <si>
    <t>35熱供給業</t>
  </si>
  <si>
    <t>11繊維工業</t>
  </si>
  <si>
    <t>08設備工事業</t>
  </si>
  <si>
    <t>98地方公務</t>
  </si>
  <si>
    <t>89自動車整備業</t>
  </si>
  <si>
    <t>87協同組合（他に分類されないもの）</t>
  </si>
  <si>
    <t>84保健衛生</t>
  </si>
  <si>
    <t>82その他の教育，学習支援業</t>
  </si>
  <si>
    <t>79その他の生活関連サービス業</t>
  </si>
  <si>
    <t>76飲食店</t>
  </si>
  <si>
    <t>72専門サービス業（他に分類されないもの）</t>
  </si>
  <si>
    <t>69不動産賃貸業・管理業</t>
  </si>
  <si>
    <t>63協同組織金融業</t>
  </si>
  <si>
    <t>51繊維・衣服等卸売業</t>
  </si>
  <si>
    <t>43道路旅客運送業</t>
  </si>
  <si>
    <t>38放送業</t>
  </si>
  <si>
    <t>34ガス業</t>
  </si>
  <si>
    <t>10飲料・たばこ・飼料製造業</t>
  </si>
  <si>
    <t>07職別工事業(設備工事業を除く)</t>
  </si>
  <si>
    <t>04水産養殖業</t>
  </si>
  <si>
    <t>02林業</t>
  </si>
  <si>
    <t>99　分類不能の産業</t>
  </si>
  <si>
    <t>97国家公務</t>
  </si>
  <si>
    <t>88廃棄物処理業</t>
  </si>
  <si>
    <t>86郵便局</t>
  </si>
  <si>
    <t>83医療業</t>
  </si>
  <si>
    <t>81学校教育</t>
  </si>
  <si>
    <t>78洗濯・理容・美容・浴場業</t>
  </si>
  <si>
    <t>75宿泊業</t>
  </si>
  <si>
    <t>71学術・開発研究機関</t>
  </si>
  <si>
    <t>68不動産取引業</t>
  </si>
  <si>
    <t>62銀行業</t>
  </si>
  <si>
    <t>50各種商品卸売業</t>
  </si>
  <si>
    <t>42鉄道業</t>
  </si>
  <si>
    <t>37通信業</t>
  </si>
  <si>
    <t>33電気業</t>
  </si>
  <si>
    <t>09食料品製造業</t>
  </si>
  <si>
    <t>06総合工事業</t>
  </si>
  <si>
    <t>05鉱業，採石業，砂利採取業</t>
  </si>
  <si>
    <t>03漁業（水産養殖業を除く）</t>
  </si>
  <si>
    <t>01農業</t>
  </si>
  <si>
    <t>Ｔ分類不能の産業</t>
    <phoneticPr fontId="3"/>
  </si>
  <si>
    <t>Ｓ公務【他に分類されるものを除く】</t>
    <phoneticPr fontId="3"/>
  </si>
  <si>
    <t>Ｒサービス業【他に分類されないもの】</t>
    <phoneticPr fontId="3"/>
  </si>
  <si>
    <t>Ｑ複合サービス事業</t>
    <phoneticPr fontId="3"/>
  </si>
  <si>
    <t>Ｐ医療・福祉</t>
    <phoneticPr fontId="3"/>
  </si>
  <si>
    <t>Ｏ教育・学習支援業</t>
    <phoneticPr fontId="3"/>
  </si>
  <si>
    <t>Ｎ生活関連サービス業・娯楽業</t>
    <phoneticPr fontId="3"/>
  </si>
  <si>
    <t>Ｍ宿泊業・飲食サービス業</t>
    <phoneticPr fontId="3"/>
  </si>
  <si>
    <t>Ｌ学術研究・専門・技術サービス業</t>
    <phoneticPr fontId="3"/>
  </si>
  <si>
    <t>Ｋ不動産業・物品賃貸業</t>
    <phoneticPr fontId="3"/>
  </si>
  <si>
    <t>Ｊ金融業・保険業</t>
    <phoneticPr fontId="3"/>
  </si>
  <si>
    <t>Ｉ卸売業・小売業</t>
    <phoneticPr fontId="3"/>
  </si>
  <si>
    <t>Ｈ運輸業・郵便業</t>
    <phoneticPr fontId="3"/>
  </si>
  <si>
    <t>Ｇ情報通信業</t>
    <phoneticPr fontId="3"/>
  </si>
  <si>
    <t>Ｆ電気・ガス・熱供給・水道業</t>
    <phoneticPr fontId="3"/>
  </si>
  <si>
    <t>Ｅ製造業</t>
    <phoneticPr fontId="3"/>
  </si>
  <si>
    <t>Ｄ建設業</t>
    <phoneticPr fontId="3"/>
  </si>
  <si>
    <t>Ｃ鉱業・採石業・砂利採取業</t>
    <phoneticPr fontId="3"/>
  </si>
  <si>
    <t>Ｂ漁業</t>
    <phoneticPr fontId="3"/>
  </si>
  <si>
    <t>Ａ農業・林業</t>
    <phoneticPr fontId="3"/>
  </si>
  <si>
    <t>単位</t>
    <rPh sb="0" eb="2">
      <t>タンイ</t>
    </rPh>
    <phoneticPr fontId="3"/>
  </si>
  <si>
    <t>殿</t>
    <rPh sb="0" eb="1">
      <t>ドノ</t>
    </rPh>
    <phoneticPr fontId="3"/>
  </si>
  <si>
    <t>台</t>
    <rPh sb="0" eb="1">
      <t>ダイ</t>
    </rPh>
    <phoneticPr fontId="3"/>
  </si>
  <si>
    <t>会社名　：</t>
    <phoneticPr fontId="3"/>
  </si>
  <si>
    <t>部課名　：</t>
    <phoneticPr fontId="3"/>
  </si>
  <si>
    <t>担当者氏名　：</t>
    <phoneticPr fontId="3"/>
  </si>
  <si>
    <t>電話番号　：</t>
    <phoneticPr fontId="3"/>
  </si>
  <si>
    <t>携帯電話　：</t>
    <phoneticPr fontId="3"/>
  </si>
  <si>
    <t>Eメール　：</t>
    <phoneticPr fontId="3"/>
  </si>
  <si>
    <t xml:space="preserve"> 事業の名称</t>
    <phoneticPr fontId="3"/>
  </si>
  <si>
    <t xml:space="preserve"> 事業所の名称</t>
    <phoneticPr fontId="3"/>
  </si>
  <si>
    <t xml:space="preserve"> 事業所の所在地</t>
    <phoneticPr fontId="3"/>
  </si>
  <si>
    <t xml:space="preserve"> 助成対象設備</t>
    <rPh sb="1" eb="3">
      <t>ジョセイ</t>
    </rPh>
    <rPh sb="3" eb="5">
      <t>タイショウ</t>
    </rPh>
    <phoneticPr fontId="3"/>
  </si>
  <si>
    <t xml:space="preserve"> (2) 助成対象経費</t>
    <phoneticPr fontId="3"/>
  </si>
  <si>
    <t>経費名称</t>
    <rPh sb="0" eb="2">
      <t>ケイヒ</t>
    </rPh>
    <rPh sb="2" eb="4">
      <t>メイショウ</t>
    </rPh>
    <phoneticPr fontId="3"/>
  </si>
  <si>
    <t>機（器）</t>
    <rPh sb="0" eb="1">
      <t>キ</t>
    </rPh>
    <rPh sb="2" eb="3">
      <t>キ</t>
    </rPh>
    <phoneticPr fontId="3"/>
  </si>
  <si>
    <t>個</t>
    <rPh sb="0" eb="1">
      <t>コ</t>
    </rPh>
    <phoneticPr fontId="3"/>
  </si>
  <si>
    <t>本</t>
    <rPh sb="0" eb="1">
      <t>ホン</t>
    </rPh>
    <phoneticPr fontId="3"/>
  </si>
  <si>
    <t>枚</t>
    <rPh sb="0" eb="1">
      <t>マイ</t>
    </rPh>
    <phoneticPr fontId="3"/>
  </si>
  <si>
    <t>人工</t>
    <rPh sb="0" eb="2">
      <t>ニンク</t>
    </rPh>
    <phoneticPr fontId="3"/>
  </si>
  <si>
    <t>箇所</t>
    <rPh sb="0" eb="2">
      <t>カショ</t>
    </rPh>
    <phoneticPr fontId="3"/>
  </si>
  <si>
    <t>日</t>
    <rPh sb="0" eb="1">
      <t>ニチ</t>
    </rPh>
    <phoneticPr fontId="3"/>
  </si>
  <si>
    <t>時間</t>
    <rPh sb="0" eb="2">
      <t>ジカン</t>
    </rPh>
    <phoneticPr fontId="3"/>
  </si>
  <si>
    <t>式</t>
    <rPh sb="0" eb="1">
      <t>シキ</t>
    </rPh>
    <phoneticPr fontId="3"/>
  </si>
  <si>
    <t>ｍ</t>
  </si>
  <si>
    <t>kg</t>
  </si>
  <si>
    <t>m2</t>
  </si>
  <si>
    <t>m3</t>
    <phoneticPr fontId="14"/>
  </si>
  <si>
    <r>
      <t xml:space="preserve"> 助成対象事業者
 連絡先</t>
    </r>
    <r>
      <rPr>
        <vertAlign val="superscript"/>
        <sz val="12"/>
        <rFont val="ＭＳ Ｐ明朝"/>
        <family val="1"/>
        <charset val="128"/>
      </rPr>
      <t>※</t>
    </r>
    <rPh sb="10" eb="13">
      <t>レンラクサキ</t>
    </rPh>
    <phoneticPr fontId="3"/>
  </si>
  <si>
    <t>１号別紙シートより自動入力されます。</t>
    <rPh sb="1" eb="2">
      <t>ゴウ</t>
    </rPh>
    <rPh sb="2" eb="4">
      <t>ベッシ</t>
    </rPh>
    <rPh sb="9" eb="11">
      <t>ジドウ</t>
    </rPh>
    <rPh sb="11" eb="13">
      <t>ニュウリョク</t>
    </rPh>
    <phoneticPr fontId="3"/>
  </si>
  <si>
    <t>費用区分</t>
    <rPh sb="0" eb="2">
      <t>ヒヨウ</t>
    </rPh>
    <rPh sb="2" eb="4">
      <t>クブン</t>
    </rPh>
    <phoneticPr fontId="2"/>
  </si>
  <si>
    <t>設計費</t>
    <rPh sb="0" eb="2">
      <t>セッケイ</t>
    </rPh>
    <rPh sb="2" eb="3">
      <t>ヒ</t>
    </rPh>
    <phoneticPr fontId="2"/>
  </si>
  <si>
    <t>設備費</t>
    <rPh sb="0" eb="3">
      <t>セツビヒ</t>
    </rPh>
    <phoneticPr fontId="2"/>
  </si>
  <si>
    <t>工事費</t>
    <rPh sb="0" eb="2">
      <t>コウジ</t>
    </rPh>
    <rPh sb="2" eb="3">
      <t>ヒ</t>
    </rPh>
    <phoneticPr fontId="2"/>
  </si>
  <si>
    <t>諸経費</t>
    <rPh sb="0" eb="3">
      <t>ショケイヒ</t>
    </rPh>
    <phoneticPr fontId="2"/>
  </si>
  <si>
    <t>▼助成対象外</t>
    <rPh sb="1" eb="5">
      <t>ジョセイタイショウ</t>
    </rPh>
    <rPh sb="5" eb="6">
      <t>ガイ</t>
    </rPh>
    <phoneticPr fontId="2"/>
  </si>
  <si>
    <t>費用区分</t>
    <rPh sb="0" eb="2">
      <t>ヒヨウ</t>
    </rPh>
    <rPh sb="2" eb="4">
      <t>クブン</t>
    </rPh>
    <phoneticPr fontId="3"/>
  </si>
  <si>
    <t>選択⇒</t>
    <rPh sb="0" eb="2">
      <t>センタク</t>
    </rPh>
    <phoneticPr fontId="14"/>
  </si>
  <si>
    <t xml:space="preserve"> 助成金交付申請額
（税抜き）</t>
    <rPh sb="11" eb="13">
      <t>ゼイヌ</t>
    </rPh>
    <phoneticPr fontId="3"/>
  </si>
  <si>
    <t xml:space="preserve"> (5) 助成金交付申請額</t>
    <rPh sb="5" eb="8">
      <t>ジョセイキン</t>
    </rPh>
    <rPh sb="8" eb="10">
      <t>コウフ</t>
    </rPh>
    <rPh sb="10" eb="12">
      <t>シンセイ</t>
    </rPh>
    <rPh sb="12" eb="13">
      <t>ガク</t>
    </rPh>
    <phoneticPr fontId="3"/>
  </si>
  <si>
    <t xml:space="preserve"> (3) 助成対象外経費</t>
    <rPh sb="5" eb="7">
      <t>ジョセイ</t>
    </rPh>
    <rPh sb="7" eb="10">
      <t>タイショウガイ</t>
    </rPh>
    <rPh sb="10" eb="12">
      <t>ケイヒ</t>
    </rPh>
    <phoneticPr fontId="3"/>
  </si>
  <si>
    <t xml:space="preserve"> (4) 本事業以外の国等補助金申請額</t>
    <rPh sb="5" eb="8">
      <t>ホンジギョウ</t>
    </rPh>
    <rPh sb="8" eb="10">
      <t>イガイ</t>
    </rPh>
    <phoneticPr fontId="3"/>
  </si>
  <si>
    <t xml:space="preserve"> (1) 助成対象事業に要する経費総額</t>
    <rPh sb="5" eb="7">
      <t>ジョセイ</t>
    </rPh>
    <rPh sb="7" eb="9">
      <t>タイショウ</t>
    </rPh>
    <rPh sb="9" eb="11">
      <t>ジギョウ</t>
    </rPh>
    <rPh sb="12" eb="13">
      <t>ヨウ</t>
    </rPh>
    <rPh sb="15" eb="17">
      <t>ケイヒ</t>
    </rPh>
    <rPh sb="17" eb="19">
      <t>ソウガク</t>
    </rPh>
    <phoneticPr fontId="3"/>
  </si>
  <si>
    <t>運搬設備</t>
    <rPh sb="0" eb="2">
      <t>ウンパン</t>
    </rPh>
    <rPh sb="2" eb="4">
      <t>セツビ</t>
    </rPh>
    <phoneticPr fontId="14"/>
  </si>
  <si>
    <t>※経費 ［円］は、消費税等額を除き記入すること。</t>
    <rPh sb="1" eb="3">
      <t>ケイヒ</t>
    </rPh>
    <rPh sb="9" eb="13">
      <t>ショウヒゼイトウ</t>
    </rPh>
    <rPh sb="13" eb="14">
      <t>ガク</t>
    </rPh>
    <rPh sb="15" eb="16">
      <t>ノゾ</t>
    </rPh>
    <rPh sb="17" eb="19">
      <t>キニュウ</t>
    </rPh>
    <phoneticPr fontId="3"/>
  </si>
  <si>
    <t>③本事業以外の国等補助金申請額</t>
    <phoneticPr fontId="3"/>
  </si>
  <si>
    <t>②純水素型燃料電池の助成対象外経費</t>
    <rPh sb="14" eb="15">
      <t>ガイ</t>
    </rPh>
    <phoneticPr fontId="3"/>
  </si>
  <si>
    <t>第１号様式：別紙（集計）</t>
    <rPh sb="0" eb="1">
      <t>ダイ</t>
    </rPh>
    <rPh sb="2" eb="3">
      <t>ゴウ</t>
    </rPh>
    <rPh sb="3" eb="5">
      <t>ヨウシキ</t>
    </rPh>
    <rPh sb="6" eb="8">
      <t>ベッシ</t>
    </rPh>
    <rPh sb="9" eb="11">
      <t>シュウケイ</t>
    </rPh>
    <phoneticPr fontId="3"/>
  </si>
  <si>
    <t>対象設備</t>
    <rPh sb="0" eb="2">
      <t>タイショウ</t>
    </rPh>
    <rPh sb="2" eb="4">
      <t>セツビ</t>
    </rPh>
    <phoneticPr fontId="14"/>
  </si>
  <si>
    <t>助成額上限</t>
    <rPh sb="0" eb="2">
      <t>ジョセイ</t>
    </rPh>
    <rPh sb="2" eb="3">
      <t>ガク</t>
    </rPh>
    <rPh sb="3" eb="5">
      <t>ジョウゲン</t>
    </rPh>
    <phoneticPr fontId="14"/>
  </si>
  <si>
    <t>対象経費</t>
    <rPh sb="0" eb="4">
      <t>タイショウケイヒ</t>
    </rPh>
    <phoneticPr fontId="14"/>
  </si>
  <si>
    <t>対象外経費</t>
    <rPh sb="0" eb="3">
      <t>タイショウガイ</t>
    </rPh>
    <rPh sb="3" eb="5">
      <t>ケイヒ</t>
    </rPh>
    <phoneticPr fontId="14"/>
  </si>
  <si>
    <t>他の補助金</t>
    <rPh sb="0" eb="1">
      <t>タ</t>
    </rPh>
    <rPh sb="2" eb="5">
      <t>ホジョキン</t>
    </rPh>
    <phoneticPr fontId="14"/>
  </si>
  <si>
    <t>助成申請額</t>
    <rPh sb="0" eb="2">
      <t>ジョセイ</t>
    </rPh>
    <rPh sb="2" eb="5">
      <t>シンセイガク</t>
    </rPh>
    <phoneticPr fontId="14"/>
  </si>
  <si>
    <t>【別紙４】</t>
    <rPh sb="1" eb="3">
      <t>ベッシ</t>
    </rPh>
    <phoneticPr fontId="14"/>
  </si>
  <si>
    <t>様式</t>
    <rPh sb="0" eb="2">
      <t>ヨウシキ</t>
    </rPh>
    <phoneticPr fontId="14"/>
  </si>
  <si>
    <t>合　　計</t>
    <rPh sb="0" eb="1">
      <t>ゴウ</t>
    </rPh>
    <rPh sb="3" eb="4">
      <t>ケイ</t>
    </rPh>
    <phoneticPr fontId="14"/>
  </si>
  <si>
    <t>助成金交付申請経費内訳書 【導入設備経費・申請額集計表】</t>
    <rPh sb="7" eb="9">
      <t>ケイヒ</t>
    </rPh>
    <rPh sb="14" eb="16">
      <t>ドウニュウ</t>
    </rPh>
    <rPh sb="16" eb="18">
      <t>セツビ</t>
    </rPh>
    <rPh sb="18" eb="20">
      <t>ケイヒ</t>
    </rPh>
    <rPh sb="21" eb="24">
      <t>シンセイガク</t>
    </rPh>
    <rPh sb="24" eb="27">
      <t>シュウケイヒョウ</t>
    </rPh>
    <phoneticPr fontId="3"/>
  </si>
  <si>
    <t>経費合計</t>
    <rPh sb="0" eb="2">
      <t>ケイヒ</t>
    </rPh>
    <rPh sb="2" eb="4">
      <t>ゴウケイ</t>
    </rPh>
    <phoneticPr fontId="14"/>
  </si>
  <si>
    <t>←作成日を記入</t>
    <rPh sb="1" eb="4">
      <t>サクセイビ</t>
    </rPh>
    <rPh sb="5" eb="7">
      <t>キニュウ</t>
    </rPh>
    <phoneticPr fontId="3"/>
  </si>
  <si>
    <t>申請あり</t>
    <rPh sb="0" eb="2">
      <t>シンセイ</t>
    </rPh>
    <phoneticPr fontId="14"/>
  </si>
  <si>
    <t>申請なし</t>
    <rPh sb="0" eb="2">
      <t>シンセイ</t>
    </rPh>
    <phoneticPr fontId="14"/>
  </si>
  <si>
    <t>申請の有無</t>
    <rPh sb="0" eb="2">
      <t>シンセイ</t>
    </rPh>
    <rPh sb="3" eb="5">
      <t>ウム</t>
    </rPh>
    <phoneticPr fontId="14"/>
  </si>
  <si>
    <t>都内</t>
    <rPh sb="0" eb="2">
      <t>トナイ</t>
    </rPh>
    <phoneticPr fontId="14"/>
  </si>
  <si>
    <t>都外</t>
    <rPh sb="0" eb="2">
      <t>トガイ</t>
    </rPh>
    <phoneticPr fontId="14"/>
  </si>
  <si>
    <t>Ver.0</t>
    <phoneticPr fontId="3"/>
  </si>
  <si>
    <t>←本助成事業名の一部＜グリーン水素＞を名称に含めること。</t>
    <rPh sb="1" eb="2">
      <t>ホン</t>
    </rPh>
    <rPh sb="2" eb="4">
      <t>ジョセイ</t>
    </rPh>
    <rPh sb="4" eb="6">
      <t>ジギョウ</t>
    </rPh>
    <rPh sb="6" eb="7">
      <t>ナ</t>
    </rPh>
    <rPh sb="8" eb="10">
      <t>イチブ</t>
    </rPh>
    <rPh sb="15" eb="17">
      <t>スイソ</t>
    </rPh>
    <rPh sb="19" eb="21">
      <t>メイショウ</t>
    </rPh>
    <rPh sb="22" eb="23">
      <t>フク</t>
    </rPh>
    <phoneticPr fontId="3"/>
  </si>
  <si>
    <t>設置場所を
選択</t>
    <rPh sb="0" eb="4">
      <t>セッチバショ</t>
    </rPh>
    <rPh sb="6" eb="8">
      <t>センタク</t>
    </rPh>
    <phoneticPr fontId="14"/>
  </si>
  <si>
    <t>グリーン水素貯蔵設備</t>
    <rPh sb="4" eb="6">
      <t>スイソ</t>
    </rPh>
    <rPh sb="6" eb="8">
      <t>チョゾウ</t>
    </rPh>
    <rPh sb="8" eb="10">
      <t>セツビ</t>
    </rPh>
    <phoneticPr fontId="14"/>
  </si>
  <si>
    <t>純水素型燃料電池</t>
    <rPh sb="0" eb="1">
      <t>ジュン</t>
    </rPh>
    <rPh sb="1" eb="3">
      <t>スイソ</t>
    </rPh>
    <rPh sb="3" eb="4">
      <t>ガタ</t>
    </rPh>
    <rPh sb="4" eb="8">
      <t>ネンリョウデンチ</t>
    </rPh>
    <phoneticPr fontId="14"/>
  </si>
  <si>
    <t>発生蒸気量</t>
    <rPh sb="0" eb="2">
      <t>ハッセイ</t>
    </rPh>
    <rPh sb="2" eb="5">
      <t>ジョウキリョウ</t>
    </rPh>
    <phoneticPr fontId="27"/>
  </si>
  <si>
    <t>発生蒸気圧</t>
    <rPh sb="0" eb="2">
      <t>ハッセイ</t>
    </rPh>
    <rPh sb="2" eb="5">
      <t>ジョウキアツ</t>
    </rPh>
    <phoneticPr fontId="27"/>
  </si>
  <si>
    <t>発生蒸気量</t>
    <rPh sb="0" eb="2">
      <t>ハッセイ</t>
    </rPh>
    <rPh sb="2" eb="4">
      <t>ジョウキ</t>
    </rPh>
    <rPh sb="4" eb="5">
      <t>リョウ</t>
    </rPh>
    <phoneticPr fontId="1"/>
  </si>
  <si>
    <t>熱量（蒸気）</t>
    <rPh sb="0" eb="2">
      <t>ネツリョウ</t>
    </rPh>
    <rPh sb="3" eb="5">
      <t>ジョウキ</t>
    </rPh>
    <phoneticPr fontId="1"/>
  </si>
  <si>
    <t>発生温水量</t>
    <rPh sb="0" eb="2">
      <t>ハッセイ</t>
    </rPh>
    <rPh sb="2" eb="4">
      <t>オンスイ</t>
    </rPh>
    <rPh sb="4" eb="5">
      <t>リョウ</t>
    </rPh>
    <phoneticPr fontId="27"/>
  </si>
  <si>
    <t>発生温水量</t>
    <rPh sb="0" eb="2">
      <t>ハッセイ</t>
    </rPh>
    <rPh sb="2" eb="4">
      <t>オンスイ</t>
    </rPh>
    <rPh sb="4" eb="5">
      <t>リョウ</t>
    </rPh>
    <phoneticPr fontId="1"/>
  </si>
  <si>
    <t>熱量（温水）</t>
    <rPh sb="0" eb="2">
      <t>ネツリョウ</t>
    </rPh>
    <rPh sb="3" eb="5">
      <t>オンスイ</t>
    </rPh>
    <phoneticPr fontId="1"/>
  </si>
  <si>
    <t>水素エンジン発電機</t>
    <rPh sb="0" eb="2">
      <t>スイソ</t>
    </rPh>
    <rPh sb="6" eb="9">
      <t>ハツデンキ</t>
    </rPh>
    <phoneticPr fontId="27"/>
  </si>
  <si>
    <t>発電出力</t>
    <rPh sb="0" eb="2">
      <t>ハツデン</t>
    </rPh>
    <rPh sb="2" eb="4">
      <t>シュツリョク</t>
    </rPh>
    <phoneticPr fontId="27"/>
  </si>
  <si>
    <t>発電電力量</t>
    <rPh sb="0" eb="2">
      <t>ハツデン</t>
    </rPh>
    <rPh sb="2" eb="4">
      <t>デンリョク</t>
    </rPh>
    <rPh sb="4" eb="5">
      <t>リョウ</t>
    </rPh>
    <phoneticPr fontId="1"/>
  </si>
  <si>
    <t>水素バーナー</t>
    <rPh sb="0" eb="2">
      <t>スイソ</t>
    </rPh>
    <phoneticPr fontId="27"/>
  </si>
  <si>
    <t>kg</t>
    <phoneticPr fontId="14"/>
  </si>
  <si>
    <t>kW</t>
    <phoneticPr fontId="14"/>
  </si>
  <si>
    <t>1号別紙</t>
    <rPh sb="1" eb="2">
      <t>ゴウ</t>
    </rPh>
    <rPh sb="2" eb="4">
      <t>ベッシ</t>
    </rPh>
    <phoneticPr fontId="14"/>
  </si>
  <si>
    <t>〇</t>
    <phoneticPr fontId="14"/>
  </si>
  <si>
    <t>グリーン電力</t>
    <rPh sb="4" eb="6">
      <t>デンリョク</t>
    </rPh>
    <phoneticPr fontId="14"/>
  </si>
  <si>
    <t>太陽光発電</t>
    <rPh sb="0" eb="3">
      <t>タイヨウコウ</t>
    </rPh>
    <rPh sb="3" eb="5">
      <t>ハツデン</t>
    </rPh>
    <phoneticPr fontId="14"/>
  </si>
  <si>
    <t>水力発電</t>
    <rPh sb="0" eb="2">
      <t>スイリョク</t>
    </rPh>
    <rPh sb="2" eb="4">
      <t>ハツデン</t>
    </rPh>
    <phoneticPr fontId="14"/>
  </si>
  <si>
    <t>風力発電</t>
    <rPh sb="0" eb="2">
      <t>フウリョク</t>
    </rPh>
    <rPh sb="2" eb="4">
      <t>ハツデン</t>
    </rPh>
    <phoneticPr fontId="14"/>
  </si>
  <si>
    <t>購入グリーン電力</t>
    <rPh sb="0" eb="2">
      <t>コウニュウ</t>
    </rPh>
    <rPh sb="6" eb="8">
      <t>デンリョク</t>
    </rPh>
    <phoneticPr fontId="14"/>
  </si>
  <si>
    <t>水電解装置</t>
    <rPh sb="0" eb="3">
      <t>ミズデンカイ</t>
    </rPh>
    <rPh sb="3" eb="5">
      <t>ソウチ</t>
    </rPh>
    <phoneticPr fontId="14"/>
  </si>
  <si>
    <t>その他</t>
    <rPh sb="2" eb="3">
      <t>タ</t>
    </rPh>
    <phoneticPr fontId="14"/>
  </si>
  <si>
    <t>圧縮機</t>
    <rPh sb="0" eb="3">
      <t>アッシュクキ</t>
    </rPh>
    <phoneticPr fontId="14"/>
  </si>
  <si>
    <t>蓄圧器</t>
    <rPh sb="0" eb="2">
      <t>チクアツ</t>
    </rPh>
    <rPh sb="2" eb="3">
      <t>キ</t>
    </rPh>
    <phoneticPr fontId="14"/>
  </si>
  <si>
    <t>グリーン水素製造設備</t>
    <rPh sb="4" eb="6">
      <t>スイソ</t>
    </rPh>
    <rPh sb="6" eb="10">
      <t>セイゾウセツビ</t>
    </rPh>
    <phoneticPr fontId="14"/>
  </si>
  <si>
    <t>製造装置</t>
    <rPh sb="0" eb="4">
      <t>セイゾウソウチ</t>
    </rPh>
    <phoneticPr fontId="14"/>
  </si>
  <si>
    <t>付帯設備①</t>
    <rPh sb="0" eb="4">
      <t>フタイセツビ</t>
    </rPh>
    <phoneticPr fontId="14"/>
  </si>
  <si>
    <t>付帯設備②</t>
    <rPh sb="0" eb="4">
      <t>フタイセツビ</t>
    </rPh>
    <phoneticPr fontId="14"/>
  </si>
  <si>
    <t>設備名称①</t>
    <rPh sb="0" eb="2">
      <t>セツビ</t>
    </rPh>
    <rPh sb="2" eb="4">
      <t>メイショウ</t>
    </rPh>
    <phoneticPr fontId="14"/>
  </si>
  <si>
    <t>設備名称②</t>
    <rPh sb="0" eb="2">
      <t>セツビ</t>
    </rPh>
    <rPh sb="2" eb="4">
      <t>メイショウ</t>
    </rPh>
    <phoneticPr fontId="14"/>
  </si>
  <si>
    <t>設備名称③</t>
    <rPh sb="0" eb="2">
      <t>セツビ</t>
    </rPh>
    <rPh sb="2" eb="4">
      <t>メイショウ</t>
    </rPh>
    <phoneticPr fontId="14"/>
  </si>
  <si>
    <t>貯蔵設備</t>
    <rPh sb="0" eb="4">
      <t>チョゾウセツビ</t>
    </rPh>
    <phoneticPr fontId="14"/>
  </si>
  <si>
    <t>水素カードル</t>
    <rPh sb="0" eb="2">
      <t>スイソ</t>
    </rPh>
    <phoneticPr fontId="14"/>
  </si>
  <si>
    <t>水素吸蔵合金</t>
    <rPh sb="0" eb="6">
      <t>スイソキュウゾウゴウキン</t>
    </rPh>
    <phoneticPr fontId="14"/>
  </si>
  <si>
    <t>その他貯蔵設備</t>
    <rPh sb="2" eb="3">
      <t>タ</t>
    </rPh>
    <rPh sb="3" eb="7">
      <t>チョゾウセツビ</t>
    </rPh>
    <phoneticPr fontId="14"/>
  </si>
  <si>
    <t>充填装置</t>
    <rPh sb="0" eb="2">
      <t>ジュウテン</t>
    </rPh>
    <rPh sb="2" eb="4">
      <t>ソウチ</t>
    </rPh>
    <phoneticPr fontId="14"/>
  </si>
  <si>
    <t>払出装置</t>
    <rPh sb="0" eb="2">
      <t>ハライダシ</t>
    </rPh>
    <rPh sb="2" eb="4">
      <t>ソウチ</t>
    </rPh>
    <phoneticPr fontId="14"/>
  </si>
  <si>
    <t>グリーン水素運搬設備</t>
    <rPh sb="4" eb="6">
      <t>スイソ</t>
    </rPh>
    <rPh sb="6" eb="8">
      <t>ウンパン</t>
    </rPh>
    <rPh sb="8" eb="10">
      <t>セツビ</t>
    </rPh>
    <phoneticPr fontId="14"/>
  </si>
  <si>
    <t>運搬方法</t>
    <rPh sb="0" eb="4">
      <t>ウンパンホウホウ</t>
    </rPh>
    <phoneticPr fontId="14"/>
  </si>
  <si>
    <t>水素トレーラー</t>
    <rPh sb="0" eb="2">
      <t>スイソ</t>
    </rPh>
    <phoneticPr fontId="14"/>
  </si>
  <si>
    <t>トラック</t>
    <phoneticPr fontId="14"/>
  </si>
  <si>
    <t>専用トラック</t>
    <rPh sb="0" eb="2">
      <t>センヨウ</t>
    </rPh>
    <phoneticPr fontId="14"/>
  </si>
  <si>
    <t>専用トレーラー</t>
    <rPh sb="0" eb="2">
      <t>センヨウ</t>
    </rPh>
    <phoneticPr fontId="14"/>
  </si>
  <si>
    <t>純水素型燃料電池</t>
    <rPh sb="0" eb="4">
      <t>ジュンスイソガタ</t>
    </rPh>
    <rPh sb="4" eb="8">
      <t>ネンリョウデンチ</t>
    </rPh>
    <phoneticPr fontId="14"/>
  </si>
  <si>
    <t>種別</t>
    <rPh sb="0" eb="2">
      <t>シュベツ</t>
    </rPh>
    <phoneticPr fontId="14"/>
  </si>
  <si>
    <t>SOFC</t>
    <phoneticPr fontId="14"/>
  </si>
  <si>
    <t>PEFC</t>
    <phoneticPr fontId="14"/>
  </si>
  <si>
    <t>水素燃焼機器</t>
    <rPh sb="0" eb="4">
      <t>スイソネンショウ</t>
    </rPh>
    <rPh sb="4" eb="6">
      <t>キキ</t>
    </rPh>
    <phoneticPr fontId="14"/>
  </si>
  <si>
    <t>バーナー</t>
  </si>
  <si>
    <t>エンジン発電機</t>
    <rPh sb="4" eb="7">
      <t>ハツデンキ</t>
    </rPh>
    <phoneticPr fontId="1"/>
  </si>
  <si>
    <t>混焼</t>
    <rPh sb="0" eb="2">
      <t>コンショウ</t>
    </rPh>
    <phoneticPr fontId="14"/>
  </si>
  <si>
    <t>F6セル対応</t>
    <rPh sb="4" eb="6">
      <t>タイオウ</t>
    </rPh>
    <phoneticPr fontId="27"/>
  </si>
  <si>
    <t>H6セル対応</t>
    <rPh sb="4" eb="6">
      <t>タイオウ</t>
    </rPh>
    <phoneticPr fontId="27"/>
  </si>
  <si>
    <t>C17セル対応</t>
    <rPh sb="5" eb="7">
      <t>タイオウ</t>
    </rPh>
    <phoneticPr fontId="27"/>
  </si>
  <si>
    <t>C18セル対応</t>
    <rPh sb="5" eb="7">
      <t>タイオウ</t>
    </rPh>
    <phoneticPr fontId="14"/>
  </si>
  <si>
    <t>E17セル対応</t>
    <rPh sb="5" eb="7">
      <t>タイオウ</t>
    </rPh>
    <phoneticPr fontId="14"/>
  </si>
  <si>
    <t>E18セル対応</t>
    <rPh sb="5" eb="7">
      <t>タイオウ</t>
    </rPh>
    <phoneticPr fontId="14"/>
  </si>
  <si>
    <t>G7セル対応</t>
    <rPh sb="4" eb="6">
      <t>タイオウ</t>
    </rPh>
    <phoneticPr fontId="14"/>
  </si>
  <si>
    <t>ボイラー</t>
    <phoneticPr fontId="14"/>
  </si>
  <si>
    <t>温水発生機</t>
    <rPh sb="0" eb="2">
      <t>オンスイ</t>
    </rPh>
    <rPh sb="2" eb="5">
      <t>ハッセイキ</t>
    </rPh>
    <phoneticPr fontId="1"/>
  </si>
  <si>
    <t>水素燃料ボイラー</t>
    <rPh sb="0" eb="4">
      <t>スイソネンリョウ</t>
    </rPh>
    <phoneticPr fontId="27"/>
  </si>
  <si>
    <t>温水発生機</t>
    <rPh sb="0" eb="2">
      <t>オンスイ</t>
    </rPh>
    <rPh sb="2" eb="4">
      <t>ハッセイ</t>
    </rPh>
    <rPh sb="4" eb="5">
      <t>キ</t>
    </rPh>
    <phoneticPr fontId="27"/>
  </si>
  <si>
    <t>助成金交付申請経費内訳書 【グリーン水素製造設備（都内）】</t>
    <rPh sb="7" eb="9">
      <t>ケイヒ</t>
    </rPh>
    <rPh sb="20" eb="22">
      <t>セイゾウ</t>
    </rPh>
    <phoneticPr fontId="3"/>
  </si>
  <si>
    <t>助成額上限</t>
  </si>
  <si>
    <t>判定</t>
    <rPh sb="0" eb="2">
      <t>ハンテイ</t>
    </rPh>
    <phoneticPr fontId="14"/>
  </si>
  <si>
    <t>設備費上限額</t>
    <rPh sb="0" eb="2">
      <t>セツビ</t>
    </rPh>
    <rPh sb="2" eb="3">
      <t>ヒ</t>
    </rPh>
    <rPh sb="3" eb="5">
      <t>ジョウゲン</t>
    </rPh>
    <rPh sb="5" eb="6">
      <t>ガク</t>
    </rPh>
    <phoneticPr fontId="14"/>
  </si>
  <si>
    <t>国補助金</t>
    <rPh sb="0" eb="1">
      <t>クニ</t>
    </rPh>
    <rPh sb="1" eb="4">
      <t>ホジョキン</t>
    </rPh>
    <phoneticPr fontId="14"/>
  </si>
  <si>
    <t>水素製造設備（都内）の助成額上限</t>
    <rPh sb="13" eb="14">
      <t>ガク</t>
    </rPh>
    <rPh sb="14" eb="16">
      <t>ジョウゲン</t>
    </rPh>
    <phoneticPr fontId="3"/>
  </si>
  <si>
    <t>①水素製造設備（都内）の助成対象経費</t>
    <phoneticPr fontId="3"/>
  </si>
  <si>
    <t>②水素製造設備（都内）の助成対象外経費</t>
    <rPh sb="16" eb="17">
      <t>ガイ</t>
    </rPh>
    <phoneticPr fontId="3"/>
  </si>
  <si>
    <t>←申請額を入力</t>
    <rPh sb="1" eb="4">
      <t>シンセイガク</t>
    </rPh>
    <rPh sb="5" eb="7">
      <t>ニュウリョク</t>
    </rPh>
    <phoneticPr fontId="14"/>
  </si>
  <si>
    <t>助成金交付申請経費内訳書 【グリーン水素製造設備（都外）】</t>
    <rPh sb="7" eb="9">
      <t>ケイヒ</t>
    </rPh>
    <rPh sb="18" eb="20">
      <t>スイソ</t>
    </rPh>
    <rPh sb="20" eb="22">
      <t>セイゾウ</t>
    </rPh>
    <rPh sb="22" eb="24">
      <t>セツビ</t>
    </rPh>
    <rPh sb="25" eb="26">
      <t>ミヤコ</t>
    </rPh>
    <rPh sb="26" eb="27">
      <t>ガイ</t>
    </rPh>
    <phoneticPr fontId="3"/>
  </si>
  <si>
    <t>水素製造設備（都外）の設備選択及び助成額上限</t>
    <rPh sb="11" eb="13">
      <t>セツビ</t>
    </rPh>
    <rPh sb="13" eb="15">
      <t>センタク</t>
    </rPh>
    <rPh sb="15" eb="16">
      <t>オヨ</t>
    </rPh>
    <rPh sb="19" eb="20">
      <t>ガク</t>
    </rPh>
    <rPh sb="20" eb="22">
      <t>ジョウゲン</t>
    </rPh>
    <phoneticPr fontId="3"/>
  </si>
  <si>
    <t>①水素製造設備（都外）の助成対象経費</t>
    <phoneticPr fontId="3"/>
  </si>
  <si>
    <t>②水素製造設備（都外）の助成対象外経費</t>
    <rPh sb="16" eb="17">
      <t>ガイ</t>
    </rPh>
    <phoneticPr fontId="3"/>
  </si>
  <si>
    <t>台数</t>
    <rPh sb="0" eb="2">
      <t>ダイスウ</t>
    </rPh>
    <phoneticPr fontId="14"/>
  </si>
  <si>
    <t>台</t>
    <rPh sb="0" eb="1">
      <t>ダイ</t>
    </rPh>
    <phoneticPr fontId="14"/>
  </si>
  <si>
    <t>助成金交付申請経費内訳書 【純水素型燃料電池】</t>
    <rPh sb="7" eb="9">
      <t>ケイヒ</t>
    </rPh>
    <phoneticPr fontId="3"/>
  </si>
  <si>
    <t>①純水素型燃料電池の助成対象経費</t>
    <phoneticPr fontId="3"/>
  </si>
  <si>
    <t>助成金交付申請経費内訳書 【温水発生機（専焼）】</t>
    <rPh sb="7" eb="9">
      <t>ケイヒ</t>
    </rPh>
    <rPh sb="20" eb="21">
      <t>セン</t>
    </rPh>
    <phoneticPr fontId="3"/>
  </si>
  <si>
    <t>助成金交付申請経費内訳書 【温水発生機（混焼）】</t>
    <rPh sb="7" eb="9">
      <t>ケイヒ</t>
    </rPh>
    <rPh sb="20" eb="21">
      <t>コン</t>
    </rPh>
    <phoneticPr fontId="3"/>
  </si>
  <si>
    <t>水素製造設備（都内）</t>
    <phoneticPr fontId="14"/>
  </si>
  <si>
    <t>水素製造設備（都外）</t>
    <rPh sb="8" eb="9">
      <t>ガイ</t>
    </rPh>
    <phoneticPr fontId="14"/>
  </si>
  <si>
    <t>温水発生機（専焼）</t>
    <rPh sb="0" eb="2">
      <t>オンスイ</t>
    </rPh>
    <rPh sb="2" eb="4">
      <t>ハッセイ</t>
    </rPh>
    <rPh sb="4" eb="5">
      <t>キ</t>
    </rPh>
    <rPh sb="6" eb="8">
      <t>センショウ</t>
    </rPh>
    <phoneticPr fontId="14"/>
  </si>
  <si>
    <t>【別紙５－１】</t>
    <rPh sb="1" eb="3">
      <t>ベッシ</t>
    </rPh>
    <phoneticPr fontId="14"/>
  </si>
  <si>
    <t>【別紙５－２】</t>
    <rPh sb="1" eb="3">
      <t>ベッシ</t>
    </rPh>
    <phoneticPr fontId="14"/>
  </si>
  <si>
    <t>【別紙１－１】</t>
    <rPh sb="1" eb="3">
      <t>ベッシ</t>
    </rPh>
    <phoneticPr fontId="14"/>
  </si>
  <si>
    <t>【別紙１－２】</t>
    <rPh sb="1" eb="3">
      <t>ベッシ</t>
    </rPh>
    <phoneticPr fontId="14"/>
  </si>
  <si>
    <t>第１号様式：別紙１－１</t>
    <rPh sb="0" eb="1">
      <t>ダイ</t>
    </rPh>
    <rPh sb="2" eb="3">
      <t>ゴウ</t>
    </rPh>
    <rPh sb="3" eb="5">
      <t>ヨウシキ</t>
    </rPh>
    <rPh sb="6" eb="8">
      <t>ベッシ</t>
    </rPh>
    <phoneticPr fontId="3"/>
  </si>
  <si>
    <t>第１号様式：別紙１－２</t>
    <rPh sb="0" eb="1">
      <t>ダイ</t>
    </rPh>
    <rPh sb="2" eb="3">
      <t>ゴウ</t>
    </rPh>
    <rPh sb="3" eb="5">
      <t>ヨウシキ</t>
    </rPh>
    <rPh sb="6" eb="8">
      <t>ベッシ</t>
    </rPh>
    <phoneticPr fontId="3"/>
  </si>
  <si>
    <t>第１号様式：別紙４</t>
    <rPh sb="0" eb="1">
      <t>ダイ</t>
    </rPh>
    <rPh sb="2" eb="3">
      <t>ゴウ</t>
    </rPh>
    <rPh sb="3" eb="5">
      <t>ヨウシキ</t>
    </rPh>
    <rPh sb="6" eb="8">
      <t>ベッシ</t>
    </rPh>
    <phoneticPr fontId="3"/>
  </si>
  <si>
    <t>第１号様式：別紙５－１</t>
    <phoneticPr fontId="3"/>
  </si>
  <si>
    <t>第１号様式：別紙５－２</t>
    <rPh sb="0" eb="1">
      <t>ダイ</t>
    </rPh>
    <rPh sb="2" eb="3">
      <t>ゴウ</t>
    </rPh>
    <rPh sb="3" eb="5">
      <t>ヨウシキ</t>
    </rPh>
    <rPh sb="6" eb="8">
      <t>ベッシ</t>
    </rPh>
    <phoneticPr fontId="3"/>
  </si>
  <si>
    <t>第１号様式：別紙６－１</t>
    <rPh sb="0" eb="1">
      <t>ダイ</t>
    </rPh>
    <rPh sb="2" eb="3">
      <t>ゴウ</t>
    </rPh>
    <rPh sb="3" eb="5">
      <t>ヨウシキ</t>
    </rPh>
    <rPh sb="6" eb="8">
      <t>ベッシ</t>
    </rPh>
    <phoneticPr fontId="3"/>
  </si>
  <si>
    <t>第１号様式：別紙６－２</t>
    <rPh sb="0" eb="1">
      <t>ダイ</t>
    </rPh>
    <rPh sb="2" eb="3">
      <t>ゴウ</t>
    </rPh>
    <rPh sb="3" eb="5">
      <t>ヨウシキ</t>
    </rPh>
    <rPh sb="6" eb="8">
      <t>ベッシ</t>
    </rPh>
    <phoneticPr fontId="3"/>
  </si>
  <si>
    <t>第１号様式：別紙７－１</t>
    <rPh sb="0" eb="1">
      <t>ダイ</t>
    </rPh>
    <rPh sb="2" eb="3">
      <t>ゴウ</t>
    </rPh>
    <rPh sb="3" eb="5">
      <t>ヨウシキ</t>
    </rPh>
    <rPh sb="6" eb="8">
      <t>ベッシ</t>
    </rPh>
    <phoneticPr fontId="3"/>
  </si>
  <si>
    <t>第１号様式：別紙７－２</t>
    <rPh sb="0" eb="1">
      <t>ダイ</t>
    </rPh>
    <rPh sb="2" eb="3">
      <t>ゴウ</t>
    </rPh>
    <rPh sb="3" eb="5">
      <t>ヨウシキ</t>
    </rPh>
    <rPh sb="6" eb="8">
      <t>ベッシ</t>
    </rPh>
    <phoneticPr fontId="3"/>
  </si>
  <si>
    <t>第１号様式：別紙８－１</t>
    <rPh sb="0" eb="1">
      <t>ダイ</t>
    </rPh>
    <rPh sb="2" eb="3">
      <t>ゴウ</t>
    </rPh>
    <rPh sb="3" eb="5">
      <t>ヨウシキ</t>
    </rPh>
    <rPh sb="6" eb="8">
      <t>ベッシ</t>
    </rPh>
    <phoneticPr fontId="3"/>
  </si>
  <si>
    <t>第１号様式：別紙８－２</t>
    <rPh sb="0" eb="1">
      <t>ダイ</t>
    </rPh>
    <rPh sb="2" eb="3">
      <t>ゴウ</t>
    </rPh>
    <rPh sb="3" eb="5">
      <t>ヨウシキ</t>
    </rPh>
    <rPh sb="6" eb="8">
      <t>ベッシ</t>
    </rPh>
    <phoneticPr fontId="3"/>
  </si>
  <si>
    <t>←申請額を入力</t>
    <rPh sb="1" eb="3">
      <t>シンセイ</t>
    </rPh>
    <rPh sb="3" eb="4">
      <t>ガク</t>
    </rPh>
    <rPh sb="5" eb="7">
      <t>ニュウリョク</t>
    </rPh>
    <phoneticPr fontId="14"/>
  </si>
  <si>
    <t>①水素燃料ボイラー（専焼）の助成対象経費</t>
    <phoneticPr fontId="3"/>
  </si>
  <si>
    <t>②水素燃料ボイラー（専焼）の助成対象外経費</t>
    <rPh sb="18" eb="19">
      <t>ガイ</t>
    </rPh>
    <phoneticPr fontId="3"/>
  </si>
  <si>
    <t>純水素型燃料電池の助成額上限</t>
    <rPh sb="0" eb="1">
      <t>ジュン</t>
    </rPh>
    <rPh sb="1" eb="3">
      <t>スイソ</t>
    </rPh>
    <rPh sb="3" eb="4">
      <t>カタ</t>
    </rPh>
    <rPh sb="4" eb="6">
      <t>ネンリョウ</t>
    </rPh>
    <rPh sb="6" eb="8">
      <t>デンチ</t>
    </rPh>
    <rPh sb="11" eb="12">
      <t>ガク</t>
    </rPh>
    <rPh sb="12" eb="14">
      <t>ジョウゲン</t>
    </rPh>
    <phoneticPr fontId="3"/>
  </si>
  <si>
    <t>水素燃料ボイラー（専焼）の助成額上限</t>
    <rPh sb="0" eb="2">
      <t>スイソ</t>
    </rPh>
    <rPh sb="2" eb="4">
      <t>ネンリョウ</t>
    </rPh>
    <rPh sb="9" eb="11">
      <t>センショウ</t>
    </rPh>
    <rPh sb="15" eb="16">
      <t>ガク</t>
    </rPh>
    <rPh sb="16" eb="18">
      <t>ジョウゲン</t>
    </rPh>
    <phoneticPr fontId="3"/>
  </si>
  <si>
    <t>助成金交付申請経費内訳書 【水素燃料ボイラー（混焼）】</t>
    <rPh sb="7" eb="9">
      <t>ケイヒ</t>
    </rPh>
    <rPh sb="16" eb="18">
      <t>ネンリョウ</t>
    </rPh>
    <rPh sb="23" eb="24">
      <t>コン</t>
    </rPh>
    <phoneticPr fontId="3"/>
  </si>
  <si>
    <t>水素燃料ボイラー（混焼）の助成額上限</t>
    <rPh sb="0" eb="2">
      <t>スイソ</t>
    </rPh>
    <rPh sb="2" eb="4">
      <t>ネンリョウ</t>
    </rPh>
    <rPh sb="9" eb="11">
      <t>コンショウ</t>
    </rPh>
    <rPh sb="15" eb="16">
      <t>ガク</t>
    </rPh>
    <rPh sb="16" eb="18">
      <t>ジョウゲン</t>
    </rPh>
    <phoneticPr fontId="3"/>
  </si>
  <si>
    <t>①水素燃料ボイラー（混焼）の助成対象経費</t>
    <phoneticPr fontId="14"/>
  </si>
  <si>
    <t>②水素燃料ボイラー（混焼）の助成対象外経費</t>
    <rPh sb="18" eb="19">
      <t>ガイ</t>
    </rPh>
    <phoneticPr fontId="3"/>
  </si>
  <si>
    <t>温水発生機（専焼）の助成額上限</t>
    <rPh sb="0" eb="2">
      <t>オンスイ</t>
    </rPh>
    <rPh sb="2" eb="4">
      <t>ハッセイ</t>
    </rPh>
    <rPh sb="4" eb="5">
      <t>キ</t>
    </rPh>
    <rPh sb="6" eb="8">
      <t>センショウ</t>
    </rPh>
    <rPh sb="12" eb="13">
      <t>ガク</t>
    </rPh>
    <rPh sb="13" eb="15">
      <t>ジョウゲン</t>
    </rPh>
    <phoneticPr fontId="3"/>
  </si>
  <si>
    <t>①温水発生機（専焼）の助成対象経費</t>
    <phoneticPr fontId="14"/>
  </si>
  <si>
    <t>温水発生機（混焼）の助成額上限</t>
    <rPh sb="0" eb="2">
      <t>オンスイ</t>
    </rPh>
    <rPh sb="2" eb="4">
      <t>ハッセイ</t>
    </rPh>
    <rPh sb="4" eb="5">
      <t>キ</t>
    </rPh>
    <rPh sb="6" eb="8">
      <t>コンショウ</t>
    </rPh>
    <rPh sb="12" eb="13">
      <t>ガク</t>
    </rPh>
    <rPh sb="13" eb="15">
      <t>ジョウゲン</t>
    </rPh>
    <phoneticPr fontId="3"/>
  </si>
  <si>
    <t>①温水発生機（混焼）の助成対象経費</t>
    <phoneticPr fontId="14"/>
  </si>
  <si>
    <t>②温水発生機（混焼）の助成対象外経費</t>
    <rPh sb="15" eb="16">
      <t>ガイ</t>
    </rPh>
    <phoneticPr fontId="3"/>
  </si>
  <si>
    <t>助成金交付申請経費内訳書 【水素バーナー（専焼）】</t>
    <rPh sb="7" eb="9">
      <t>ケイヒ</t>
    </rPh>
    <rPh sb="21" eb="23">
      <t>センショウ</t>
    </rPh>
    <phoneticPr fontId="3"/>
  </si>
  <si>
    <t>水素バーナー（専焼）の助成額上限</t>
    <rPh sb="7" eb="9">
      <t>センショウ</t>
    </rPh>
    <rPh sb="13" eb="14">
      <t>ガク</t>
    </rPh>
    <rPh sb="14" eb="16">
      <t>ジョウゲン</t>
    </rPh>
    <phoneticPr fontId="3"/>
  </si>
  <si>
    <t>①水素バーナー（専焼）の助成対象経費</t>
    <rPh sb="8" eb="10">
      <t>センショウ</t>
    </rPh>
    <phoneticPr fontId="14"/>
  </si>
  <si>
    <t>②水素バーナー（専焼）の助成対象外経費</t>
    <rPh sb="1" eb="3">
      <t>スイソ</t>
    </rPh>
    <rPh sb="8" eb="10">
      <t>センショウ</t>
    </rPh>
    <rPh sb="16" eb="17">
      <t>ガイ</t>
    </rPh>
    <phoneticPr fontId="3"/>
  </si>
  <si>
    <t>助成金交付申請経費内訳書 【水素バーナー（混焼）】</t>
    <rPh sb="7" eb="9">
      <t>ケイヒ</t>
    </rPh>
    <rPh sb="21" eb="23">
      <t>コンショウ</t>
    </rPh>
    <phoneticPr fontId="3"/>
  </si>
  <si>
    <t>水素バーナー（混焼）の助成額上限</t>
    <rPh sb="7" eb="9">
      <t>コンショウ</t>
    </rPh>
    <rPh sb="13" eb="14">
      <t>ガク</t>
    </rPh>
    <rPh sb="14" eb="16">
      <t>ジョウゲン</t>
    </rPh>
    <phoneticPr fontId="3"/>
  </si>
  <si>
    <t>①水素バーナー（混焼）の助成対象経費</t>
    <rPh sb="8" eb="10">
      <t>コンショウ</t>
    </rPh>
    <phoneticPr fontId="14"/>
  </si>
  <si>
    <t>②水素バーナー（混焼）の助成対象外経費</t>
    <rPh sb="1" eb="3">
      <t>スイソ</t>
    </rPh>
    <rPh sb="8" eb="10">
      <t>コンショウ</t>
    </rPh>
    <rPh sb="16" eb="17">
      <t>ガイ</t>
    </rPh>
    <phoneticPr fontId="3"/>
  </si>
  <si>
    <t>助成金交付申請経費内訳書 【水素エンジン発電機（専焼）】</t>
    <rPh sb="7" eb="9">
      <t>ケイヒ</t>
    </rPh>
    <rPh sb="24" eb="26">
      <t>センショウ</t>
    </rPh>
    <phoneticPr fontId="3"/>
  </si>
  <si>
    <t>水素エンジン発電機（専焼）の助成額上限</t>
    <rPh sb="0" eb="2">
      <t>スイソ</t>
    </rPh>
    <rPh sb="6" eb="9">
      <t>ハツデンキ</t>
    </rPh>
    <rPh sb="10" eb="12">
      <t>センショウ</t>
    </rPh>
    <rPh sb="14" eb="17">
      <t>ジョセイガク</t>
    </rPh>
    <rPh sb="16" eb="17">
      <t>ガク</t>
    </rPh>
    <rPh sb="17" eb="19">
      <t>ジョウゲン</t>
    </rPh>
    <phoneticPr fontId="3"/>
  </si>
  <si>
    <t>①水素エンジン発電機（専焼）の助成対象経費</t>
    <rPh sb="11" eb="13">
      <t>センショウ</t>
    </rPh>
    <phoneticPr fontId="14"/>
  </si>
  <si>
    <t>②水素エンジン発電機（専焼）の助成対象外経費</t>
    <rPh sb="11" eb="13">
      <t>センショウ</t>
    </rPh>
    <rPh sb="19" eb="20">
      <t>ガイ</t>
    </rPh>
    <phoneticPr fontId="3"/>
  </si>
  <si>
    <t>助成金交付申請経費内訳書 【水素エンジン発電機（混焼）】</t>
    <rPh sb="7" eb="9">
      <t>ケイヒ</t>
    </rPh>
    <rPh sb="24" eb="26">
      <t>コンショウ</t>
    </rPh>
    <phoneticPr fontId="3"/>
  </si>
  <si>
    <t>水素エンジン発電機（混焼）の助成額上限</t>
    <rPh sb="0" eb="2">
      <t>スイソ</t>
    </rPh>
    <rPh sb="6" eb="9">
      <t>ハツデンキ</t>
    </rPh>
    <rPh sb="10" eb="12">
      <t>コンショウ</t>
    </rPh>
    <rPh sb="16" eb="17">
      <t>ガク</t>
    </rPh>
    <rPh sb="17" eb="19">
      <t>ジョウゲン</t>
    </rPh>
    <phoneticPr fontId="3"/>
  </si>
  <si>
    <t>①水素エンジン発電機（混焼）の助成対象経費</t>
    <rPh sb="11" eb="13">
      <t>コンショウ</t>
    </rPh>
    <phoneticPr fontId="14"/>
  </si>
  <si>
    <t>②水素エンジン発電機（混焼）の助成対象外経費</t>
    <rPh sb="11" eb="13">
      <t>コンショウ</t>
    </rPh>
    <rPh sb="19" eb="20">
      <t>ガイ</t>
    </rPh>
    <phoneticPr fontId="3"/>
  </si>
  <si>
    <t>水素貯蔵設備の助成額上限</t>
    <rPh sb="2" eb="4">
      <t>チョゾウ</t>
    </rPh>
    <rPh sb="4" eb="6">
      <t>セツビ</t>
    </rPh>
    <rPh sb="9" eb="10">
      <t>ガク</t>
    </rPh>
    <rPh sb="10" eb="12">
      <t>ジョウゲン</t>
    </rPh>
    <phoneticPr fontId="3"/>
  </si>
  <si>
    <t>①水素貯蔵設備の助成対象経費</t>
    <rPh sb="3" eb="7">
      <t>チョゾウセツビ</t>
    </rPh>
    <phoneticPr fontId="3"/>
  </si>
  <si>
    <t>②水素貯蔵設備の助成対象外経費</t>
    <rPh sb="3" eb="7">
      <t>チョゾウセツビ</t>
    </rPh>
    <rPh sb="12" eb="13">
      <t>ガイ</t>
    </rPh>
    <phoneticPr fontId="3"/>
  </si>
  <si>
    <t>【別紙６－１】</t>
    <rPh sb="1" eb="3">
      <t>ベッシ</t>
    </rPh>
    <phoneticPr fontId="14"/>
  </si>
  <si>
    <t>【別紙６－２】</t>
    <rPh sb="1" eb="3">
      <t>ベッシ</t>
    </rPh>
    <phoneticPr fontId="14"/>
  </si>
  <si>
    <t>温水発生機（混焼）</t>
    <rPh sb="0" eb="5">
      <t>オンスイハッセイキ</t>
    </rPh>
    <rPh sb="6" eb="8">
      <t>コンショウ</t>
    </rPh>
    <phoneticPr fontId="14"/>
  </si>
  <si>
    <t>【別紙７－１】</t>
    <rPh sb="1" eb="3">
      <t>ベッシ</t>
    </rPh>
    <phoneticPr fontId="14"/>
  </si>
  <si>
    <t>水素バーナー（専焼）</t>
    <rPh sb="0" eb="2">
      <t>スイソ</t>
    </rPh>
    <rPh sb="7" eb="9">
      <t>センショウ</t>
    </rPh>
    <phoneticPr fontId="14"/>
  </si>
  <si>
    <t>【別紙７－２】</t>
    <rPh sb="1" eb="3">
      <t>ベッシ</t>
    </rPh>
    <phoneticPr fontId="14"/>
  </si>
  <si>
    <t>水素バーナー（混焼）</t>
    <rPh sb="0" eb="2">
      <t>スイソ</t>
    </rPh>
    <rPh sb="7" eb="9">
      <t>コンショウ</t>
    </rPh>
    <phoneticPr fontId="14"/>
  </si>
  <si>
    <t>【別紙８－１】</t>
    <rPh sb="1" eb="3">
      <t>ベッシ</t>
    </rPh>
    <phoneticPr fontId="14"/>
  </si>
  <si>
    <t>水素エンジン発電機（専焼）</t>
    <rPh sb="0" eb="2">
      <t>スイソ</t>
    </rPh>
    <rPh sb="6" eb="9">
      <t>ハツデンキ</t>
    </rPh>
    <rPh sb="10" eb="12">
      <t>センショウ</t>
    </rPh>
    <phoneticPr fontId="14"/>
  </si>
  <si>
    <t>【別紙８－２】</t>
    <rPh sb="1" eb="3">
      <t>ベッシ</t>
    </rPh>
    <phoneticPr fontId="14"/>
  </si>
  <si>
    <t>水素エンジン発電機（混焼）</t>
    <rPh sb="6" eb="9">
      <t>ハツデンキ</t>
    </rPh>
    <rPh sb="10" eb="12">
      <t>コンショウ</t>
    </rPh>
    <phoneticPr fontId="14"/>
  </si>
  <si>
    <t>水素運搬設備の助成額上限</t>
    <rPh sb="2" eb="4">
      <t>ウンパン</t>
    </rPh>
    <rPh sb="4" eb="6">
      <t>セツビ</t>
    </rPh>
    <rPh sb="9" eb="10">
      <t>ガク</t>
    </rPh>
    <rPh sb="10" eb="12">
      <t>ジョウゲン</t>
    </rPh>
    <phoneticPr fontId="3"/>
  </si>
  <si>
    <t>①水素運搬設備の助成対象経費</t>
    <rPh sb="3" eb="5">
      <t>ウンパン</t>
    </rPh>
    <rPh sb="5" eb="7">
      <t>セツビ</t>
    </rPh>
    <phoneticPr fontId="3"/>
  </si>
  <si>
    <t>②水素運搬設備の助成対象外経費</t>
    <rPh sb="3" eb="5">
      <t>ウンパン</t>
    </rPh>
    <rPh sb="5" eb="7">
      <t>セツビ</t>
    </rPh>
    <rPh sb="12" eb="13">
      <t>ガイ</t>
    </rPh>
    <phoneticPr fontId="3"/>
  </si>
  <si>
    <t>水素燃料ボイラー（専焼）</t>
    <rPh sb="2" eb="4">
      <t>ネンリョウ</t>
    </rPh>
    <rPh sb="9" eb="11">
      <t>センショウ</t>
    </rPh>
    <phoneticPr fontId="14"/>
  </si>
  <si>
    <t>水素燃料ボイラー（混焼）</t>
    <rPh sb="0" eb="2">
      <t>スイソ</t>
    </rPh>
    <rPh sb="2" eb="4">
      <t>ネンリョウ</t>
    </rPh>
    <rPh sb="9" eb="11">
      <t>コンショウ</t>
    </rPh>
    <phoneticPr fontId="14"/>
  </si>
  <si>
    <t>②温水発生機（専焼）の助成対象外経費</t>
    <rPh sb="15" eb="16">
      <t>ガイ</t>
    </rPh>
    <phoneticPr fontId="3"/>
  </si>
  <si>
    <t>水素製造量</t>
  </si>
  <si>
    <t>都内への水素の供給量</t>
    <phoneticPr fontId="14"/>
  </si>
  <si>
    <t>水素製造設備（都外）</t>
    <phoneticPr fontId="14"/>
  </si>
  <si>
    <t>純水素型燃料電池</t>
    <phoneticPr fontId="14"/>
  </si>
  <si>
    <t>水素燃料ボイラー（混焼）</t>
    <phoneticPr fontId="14"/>
  </si>
  <si>
    <t>温水発生機（専焼）</t>
    <phoneticPr fontId="14"/>
  </si>
  <si>
    <t>温水発生機（混焼）</t>
    <phoneticPr fontId="14"/>
  </si>
  <si>
    <t>水素バーナー（混焼）</t>
    <phoneticPr fontId="14"/>
  </si>
  <si>
    <t>水素燃料ボイラー（専焼）</t>
    <phoneticPr fontId="14"/>
  </si>
  <si>
    <t>水素バーナー（専焼）</t>
    <phoneticPr fontId="14"/>
  </si>
  <si>
    <t>水素エンジン発電機（混焼）</t>
    <phoneticPr fontId="14"/>
  </si>
  <si>
    <t>水素エンジン発電機（専焼）</t>
    <phoneticPr fontId="14"/>
  </si>
  <si>
    <t>※ 事業全般の内容についての対応が可能であって、申請に係る公社からの指示に対して一元的な窓口を担う連絡先を記載すること。</t>
    <phoneticPr fontId="3"/>
  </si>
  <si>
    <t>水素製造能力</t>
    <rPh sb="0" eb="2">
      <t>スイソ</t>
    </rPh>
    <rPh sb="2" eb="6">
      <t>セイゾウノウリョク</t>
    </rPh>
    <phoneticPr fontId="14"/>
  </si>
  <si>
    <t>助成対象設備名称</t>
    <rPh sb="2" eb="6">
      <t>タイショウセツビ</t>
    </rPh>
    <rPh sb="6" eb="8">
      <t>メイショウ</t>
    </rPh>
    <phoneticPr fontId="3"/>
  </si>
  <si>
    <t>水素貯蔵能力</t>
    <rPh sb="0" eb="2">
      <t>スイソ</t>
    </rPh>
    <rPh sb="2" eb="4">
      <t>チョゾウ</t>
    </rPh>
    <rPh sb="4" eb="6">
      <t>ノウリョク</t>
    </rPh>
    <phoneticPr fontId="14"/>
  </si>
  <si>
    <t>N㎥</t>
    <phoneticPr fontId="14"/>
  </si>
  <si>
    <t>発電出力</t>
    <rPh sb="0" eb="4">
      <t>ハツデンシュツリョク</t>
    </rPh>
    <phoneticPr fontId="14"/>
  </si>
  <si>
    <t>相当蒸発量</t>
    <rPh sb="0" eb="2">
      <t>ソウトウ</t>
    </rPh>
    <rPh sb="2" eb="5">
      <t>ジョウハツリョウ</t>
    </rPh>
    <phoneticPr fontId="14"/>
  </si>
  <si>
    <t>kg/h</t>
    <phoneticPr fontId="14"/>
  </si>
  <si>
    <t>L/h</t>
    <phoneticPr fontId="14"/>
  </si>
  <si>
    <t>グリーン水素貯蔵設備(都内)</t>
    <rPh sb="11" eb="13">
      <t>トナイ</t>
    </rPh>
    <phoneticPr fontId="14"/>
  </si>
  <si>
    <t>グリーン水素貯蔵設備(都外)</t>
    <rPh sb="11" eb="12">
      <t>ト</t>
    </rPh>
    <rPh sb="12" eb="13">
      <t>ガイ</t>
    </rPh>
    <phoneticPr fontId="14"/>
  </si>
  <si>
    <t>グリーン水素運搬設備(都内)</t>
    <rPh sb="11" eb="13">
      <t>トナイ</t>
    </rPh>
    <phoneticPr fontId="14"/>
  </si>
  <si>
    <t>グリーン水素運搬設備(都外)</t>
    <rPh sb="11" eb="13">
      <t>トガイ</t>
    </rPh>
    <phoneticPr fontId="14"/>
  </si>
  <si>
    <t>【別紙２－１】</t>
    <rPh sb="1" eb="3">
      <t>ベッシ</t>
    </rPh>
    <phoneticPr fontId="14"/>
  </si>
  <si>
    <t>【別紙２－２】</t>
    <rPh sb="1" eb="3">
      <t>ベッシ</t>
    </rPh>
    <phoneticPr fontId="14"/>
  </si>
  <si>
    <t>【別紙３－１】</t>
    <rPh sb="1" eb="3">
      <t>ベッシ</t>
    </rPh>
    <phoneticPr fontId="14"/>
  </si>
  <si>
    <t>【別紙３－２】</t>
    <rPh sb="1" eb="3">
      <t>ベッシ</t>
    </rPh>
    <phoneticPr fontId="14"/>
  </si>
  <si>
    <t>グリーン水素貯蔵設備（都内）</t>
    <rPh sb="4" eb="6">
      <t>スイソ</t>
    </rPh>
    <rPh sb="6" eb="8">
      <t>チョゾウ</t>
    </rPh>
    <rPh sb="8" eb="10">
      <t>セツビ</t>
    </rPh>
    <rPh sb="11" eb="13">
      <t>トナイ</t>
    </rPh>
    <phoneticPr fontId="14"/>
  </si>
  <si>
    <t>グリーン水素貯蔵設備（都外）</t>
    <rPh sb="4" eb="6">
      <t>スイソ</t>
    </rPh>
    <rPh sb="6" eb="10">
      <t>チョゾウセツビ</t>
    </rPh>
    <rPh sb="11" eb="13">
      <t>トガイ</t>
    </rPh>
    <phoneticPr fontId="14"/>
  </si>
  <si>
    <t>グリーン水素運搬設備（都内）</t>
    <rPh sb="4" eb="6">
      <t>スイソ</t>
    </rPh>
    <rPh sb="6" eb="10">
      <t>ウンパンセツビ</t>
    </rPh>
    <rPh sb="11" eb="13">
      <t>トナイ</t>
    </rPh>
    <phoneticPr fontId="14"/>
  </si>
  <si>
    <t>グリーン水素運搬設備（都外）</t>
    <rPh sb="4" eb="6">
      <t>スイソ</t>
    </rPh>
    <rPh sb="6" eb="10">
      <t>ウンパンセツビ</t>
    </rPh>
    <rPh sb="11" eb="13">
      <t>トガイ</t>
    </rPh>
    <phoneticPr fontId="14"/>
  </si>
  <si>
    <t>助成金交付申請経費内訳書 【グリーン水素貯蔵設備（都内）】</t>
    <rPh sb="7" eb="9">
      <t>ケイヒ</t>
    </rPh>
    <rPh sb="20" eb="24">
      <t>チョゾウセツビ</t>
    </rPh>
    <rPh sb="25" eb="27">
      <t>トナイ</t>
    </rPh>
    <phoneticPr fontId="3"/>
  </si>
  <si>
    <t>水素製造能力 ※10N㎥/時間 以上</t>
    <rPh sb="0" eb="2">
      <t>スイソ</t>
    </rPh>
    <rPh sb="2" eb="6">
      <t>セイゾウノウリョク</t>
    </rPh>
    <rPh sb="13" eb="15">
      <t>ジカン</t>
    </rPh>
    <rPh sb="16" eb="18">
      <t>イジョウ</t>
    </rPh>
    <phoneticPr fontId="14"/>
  </si>
  <si>
    <t>助成金交付申請経費内訳書 【グリーン水素貯蔵設備（都外）】</t>
    <rPh sb="7" eb="9">
      <t>ケイヒ</t>
    </rPh>
    <rPh sb="20" eb="24">
      <t>チョゾウセツビ</t>
    </rPh>
    <rPh sb="25" eb="27">
      <t>トガイ</t>
    </rPh>
    <phoneticPr fontId="3"/>
  </si>
  <si>
    <t>助成金交付申請経費内訳書 【グリーン水素運搬設備（都内）】</t>
    <rPh sb="7" eb="9">
      <t>ケイヒ</t>
    </rPh>
    <rPh sb="20" eb="22">
      <t>ウンパン</t>
    </rPh>
    <rPh sb="22" eb="24">
      <t>セツビ</t>
    </rPh>
    <rPh sb="25" eb="27">
      <t>トナイ</t>
    </rPh>
    <phoneticPr fontId="3"/>
  </si>
  <si>
    <t>助成金交付申請経費内訳書 【グリーン水素運搬設備（都外）】</t>
    <rPh sb="7" eb="9">
      <t>ケイヒ</t>
    </rPh>
    <rPh sb="20" eb="22">
      <t>ウンパン</t>
    </rPh>
    <rPh sb="22" eb="24">
      <t>セツビ</t>
    </rPh>
    <rPh sb="25" eb="27">
      <t>トガイ</t>
    </rPh>
    <phoneticPr fontId="3"/>
  </si>
  <si>
    <t>第１号様式：別紙２－１</t>
    <rPh sb="0" eb="1">
      <t>ダイ</t>
    </rPh>
    <rPh sb="2" eb="3">
      <t>ゴウ</t>
    </rPh>
    <rPh sb="3" eb="5">
      <t>ヨウシキ</t>
    </rPh>
    <rPh sb="6" eb="8">
      <t>ベッシ</t>
    </rPh>
    <phoneticPr fontId="3"/>
  </si>
  <si>
    <t>第１号様式：別紙２－２</t>
    <rPh sb="0" eb="1">
      <t>ダイ</t>
    </rPh>
    <rPh sb="2" eb="3">
      <t>ゴウ</t>
    </rPh>
    <rPh sb="3" eb="5">
      <t>ヨウシキ</t>
    </rPh>
    <rPh sb="6" eb="8">
      <t>ベッシ</t>
    </rPh>
    <phoneticPr fontId="3"/>
  </si>
  <si>
    <t>第１号様式：別紙３－１</t>
    <rPh sb="0" eb="1">
      <t>ダイ</t>
    </rPh>
    <rPh sb="2" eb="3">
      <t>ゴウ</t>
    </rPh>
    <rPh sb="3" eb="5">
      <t>ヨウシキ</t>
    </rPh>
    <rPh sb="6" eb="8">
      <t>ベッシ</t>
    </rPh>
    <phoneticPr fontId="3"/>
  </si>
  <si>
    <t>第１号様式：別紙３－２</t>
    <rPh sb="0" eb="1">
      <t>ダイ</t>
    </rPh>
    <rPh sb="2" eb="3">
      <t>ゴウ</t>
    </rPh>
    <rPh sb="3" eb="5">
      <t>ヨウシキ</t>
    </rPh>
    <rPh sb="6" eb="8">
      <t>ベッシ</t>
    </rPh>
    <phoneticPr fontId="3"/>
  </si>
  <si>
    <t>住所</t>
    <rPh sb="0" eb="2">
      <t>ジュウショ</t>
    </rPh>
    <phoneticPr fontId="3"/>
  </si>
  <si>
    <t>氏名</t>
    <rPh sb="0" eb="2">
      <t>シメイ</t>
    </rPh>
    <phoneticPr fontId="3"/>
  </si>
  <si>
    <t>※該当する導入設備のシートに入力
※青色及び灰色のセルは、入力できません。
※６台以上となった場合は別紙を添付しご提出ください。</t>
    <rPh sb="1" eb="3">
      <t>ガイトウ</t>
    </rPh>
    <rPh sb="5" eb="9">
      <t>ドウニュウセツビ</t>
    </rPh>
    <rPh sb="14" eb="16">
      <t>ニュウリョク</t>
    </rPh>
    <rPh sb="19" eb="20">
      <t>イロ</t>
    </rPh>
    <rPh sb="20" eb="21">
      <t>オヨ</t>
    </rPh>
    <rPh sb="22" eb="24">
      <t>ハイイロ</t>
    </rPh>
    <rPh sb="40" eb="41">
      <t>ダイ</t>
    </rPh>
    <rPh sb="41" eb="43">
      <t>イジョウ</t>
    </rPh>
    <rPh sb="47" eb="49">
      <t>バアイ</t>
    </rPh>
    <rPh sb="50" eb="52">
      <t>ベッシ</t>
    </rPh>
    <rPh sb="53" eb="55">
      <t>テンプ</t>
    </rPh>
    <rPh sb="57" eb="59">
      <t>テイシュツ</t>
    </rPh>
    <phoneticPr fontId="3"/>
  </si>
  <si>
    <t>時間当たりの水素充填量</t>
    <rPh sb="0" eb="2">
      <t>ジカン</t>
    </rPh>
    <rPh sb="2" eb="3">
      <t>ア</t>
    </rPh>
    <rPh sb="6" eb="8">
      <t>スイソ</t>
    </rPh>
    <rPh sb="8" eb="10">
      <t>ジュウテン</t>
    </rPh>
    <rPh sb="10" eb="11">
      <t>リョウ</t>
    </rPh>
    <phoneticPr fontId="14"/>
  </si>
  <si>
    <t>水素の使用量</t>
    <rPh sb="0" eb="2">
      <t>スイソ</t>
    </rPh>
    <rPh sb="3" eb="6">
      <t>シヨウリョウ</t>
    </rPh>
    <phoneticPr fontId="14"/>
  </si>
  <si>
    <t>発生温水量</t>
    <rPh sb="0" eb="2">
      <t>ハッセイ</t>
    </rPh>
    <rPh sb="2" eb="4">
      <t>オンスイ</t>
    </rPh>
    <rPh sb="4" eb="5">
      <t>リョウ</t>
    </rPh>
    <phoneticPr fontId="14"/>
  </si>
  <si>
    <t>※該当する導入設備のシートに入力
※青色及び灰色のセルは、入力できません。
※６台以上となった場合は別紙を添付しご提出ください。</t>
    <phoneticPr fontId="3"/>
  </si>
  <si>
    <t>←１号別紙シートより自動入力されます。</t>
    <rPh sb="2" eb="3">
      <t>ゴウ</t>
    </rPh>
    <rPh sb="3" eb="5">
      <t>ベッシ</t>
    </rPh>
    <rPh sb="10" eb="12">
      <t>ジドウ</t>
    </rPh>
    <rPh sb="12" eb="14">
      <t>ニュウリョク</t>
    </rPh>
    <phoneticPr fontId="3"/>
  </si>
  <si>
    <t>設置場所</t>
    <rPh sb="0" eb="4">
      <t>セッチバショ</t>
    </rPh>
    <phoneticPr fontId="14"/>
  </si>
  <si>
    <t>用途地域
区分</t>
    <rPh sb="0" eb="2">
      <t>ヨウト</t>
    </rPh>
    <rPh sb="2" eb="4">
      <t>チイキ</t>
    </rPh>
    <rPh sb="5" eb="7">
      <t>クブン</t>
    </rPh>
    <phoneticPr fontId="14"/>
  </si>
  <si>
    <t>④水素製造設備（都外）の助成申請額　　
　（ ①－③ ）×２/３</t>
    <phoneticPr fontId="3"/>
  </si>
  <si>
    <t>④水素製造設備（都内）の助成申請額　　　
　（ ①－③ ）×２/３</t>
    <phoneticPr fontId="3"/>
  </si>
  <si>
    <t>　都内への水素の
　供給量と都内の利用量</t>
    <phoneticPr fontId="14"/>
  </si>
  <si>
    <t>④水素貯蔵設備（都内）の助成申請額　　　
　（ ①－③ ）×２/３</t>
    <rPh sb="3" eb="5">
      <t>チョゾウ</t>
    </rPh>
    <rPh sb="8" eb="10">
      <t>トナイ</t>
    </rPh>
    <phoneticPr fontId="3"/>
  </si>
  <si>
    <t>④水素貯蔵設備(都外）の助成申請額　　　
　（ ①－③ ）×２/３</t>
    <rPh sb="3" eb="5">
      <t>チョゾウ</t>
    </rPh>
    <rPh sb="8" eb="10">
      <t>トガイ</t>
    </rPh>
    <phoneticPr fontId="3"/>
  </si>
  <si>
    <t>④水素運搬設備（都内）の助成申請額　 　
　（ ①－③ ）×２/３</t>
    <rPh sb="3" eb="5">
      <t>ウンパン</t>
    </rPh>
    <rPh sb="5" eb="7">
      <t>セツビ</t>
    </rPh>
    <rPh sb="8" eb="10">
      <t>トナイ</t>
    </rPh>
    <phoneticPr fontId="3"/>
  </si>
  <si>
    <t>④水素運搬設備（都外）の助成申請額　　　　
　（ ①－③ ）×２/３</t>
    <rPh sb="3" eb="5">
      <t>ウンパン</t>
    </rPh>
    <rPh sb="5" eb="7">
      <t>セツビ</t>
    </rPh>
    <rPh sb="8" eb="10">
      <t>トガイ</t>
    </rPh>
    <phoneticPr fontId="3"/>
  </si>
  <si>
    <t>④純水素型燃料電池の助成申請額　　
　（ ①－③ ）×２/３</t>
    <phoneticPr fontId="3"/>
  </si>
  <si>
    <t>④水素燃料ボイラー（専焼）の助成申請額　
　（ ①－③ ）×２/３</t>
    <phoneticPr fontId="3"/>
  </si>
  <si>
    <t>④水素燃料ボイラー（混焼）の助成申請額　
　（ ①－③ ）×１/２</t>
    <phoneticPr fontId="3"/>
  </si>
  <si>
    <t>④温水発生機（専焼）の助成申請額　　
　（ ①－③ ）×２/３</t>
    <phoneticPr fontId="3"/>
  </si>
  <si>
    <t>④温水発生機（混焼）の助成申請額　　
　（ ①－③ ）×１/２</t>
    <phoneticPr fontId="3"/>
  </si>
  <si>
    <t>④水素バーナー（専焼）の助成申請額　
　（ ①－③ ）×２/３</t>
    <rPh sb="8" eb="10">
      <t>センショウ</t>
    </rPh>
    <phoneticPr fontId="3"/>
  </si>
  <si>
    <t>④水素バーナー（混焼）の助成申請額　　
　（ ①－③ ）×１/２</t>
    <rPh sb="8" eb="10">
      <t>コンショウ</t>
    </rPh>
    <phoneticPr fontId="3"/>
  </si>
  <si>
    <t>④水素エンジン発電機（専焼）の助成申請額  
　（ ①－③ ）×２/３</t>
    <rPh sb="11" eb="13">
      <t>センショウ</t>
    </rPh>
    <phoneticPr fontId="3"/>
  </si>
  <si>
    <t>④水素エンジン発電機（混焼）の助成申請額  
　（ ①－③ ）×１/２</t>
    <rPh sb="11" eb="13">
      <t>コンショウ</t>
    </rPh>
    <phoneticPr fontId="3"/>
  </si>
  <si>
    <t>都外で設置の場合、(都内への水素の供給量+都内の利用量) ≧ 水素製造量*1/2</t>
    <rPh sb="0" eb="1">
      <t>ト</t>
    </rPh>
    <rPh sb="1" eb="2">
      <t>ガイ</t>
    </rPh>
    <rPh sb="3" eb="5">
      <t>セッチ</t>
    </rPh>
    <rPh sb="6" eb="8">
      <t>バアイ</t>
    </rPh>
    <rPh sb="10" eb="12">
      <t>トナイ</t>
    </rPh>
    <rPh sb="14" eb="16">
      <t>スイソ</t>
    </rPh>
    <rPh sb="17" eb="19">
      <t>キョウキュウ</t>
    </rPh>
    <rPh sb="19" eb="20">
      <t>リョウ</t>
    </rPh>
    <rPh sb="21" eb="23">
      <t>トナイ</t>
    </rPh>
    <rPh sb="24" eb="26">
      <t>リヨウ</t>
    </rPh>
    <rPh sb="31" eb="33">
      <t>スイソ</t>
    </rPh>
    <rPh sb="33" eb="36">
      <t>セイゾウリョウ</t>
    </rPh>
    <phoneticPr fontId="14"/>
  </si>
  <si>
    <r>
      <rPr>
        <sz val="12"/>
        <rFont val="ＭＳ Ｐ明朝"/>
        <family val="1"/>
        <charset val="128"/>
      </rPr>
      <t>　グリーン水素の社会実装化に向けた設備等導入促進事業助成金交付要綱</t>
    </r>
    <r>
      <rPr>
        <sz val="12"/>
        <color theme="1"/>
        <rFont val="ＭＳ Ｐ明朝"/>
        <family val="1"/>
        <charset val="128"/>
      </rPr>
      <t>（令和７年７月24日付７都環公地温第2930号）第８条の規定に基づき、助成金の交付について関係書類を添えて、次のとおり申請します。</t>
    </r>
    <phoneticPr fontId="3"/>
  </si>
  <si>
    <t>都内への水素の供給量≧ 水素貯蔵量*1/2</t>
    <rPh sb="0" eb="2">
      <t>トナイ</t>
    </rPh>
    <rPh sb="4" eb="6">
      <t>スイソ</t>
    </rPh>
    <rPh sb="7" eb="9">
      <t>キョウキュウ</t>
    </rPh>
    <rPh sb="12" eb="14">
      <t>スイソ</t>
    </rPh>
    <rPh sb="14" eb="16">
      <t>チョゾウ</t>
    </rPh>
    <rPh sb="16" eb="17">
      <t>リョウ</t>
    </rPh>
    <phoneticPr fontId="14"/>
  </si>
  <si>
    <t>水素貯蔵量</t>
    <rPh sb="2" eb="4">
      <t>チョゾウ</t>
    </rPh>
    <phoneticPr fontId="14"/>
  </si>
  <si>
    <t>都内への水素の供給量 ≧ 水素貯蔵量*1/2</t>
    <rPh sb="0" eb="2">
      <t>トナイ</t>
    </rPh>
    <rPh sb="4" eb="6">
      <t>スイソ</t>
    </rPh>
    <rPh sb="7" eb="9">
      <t>キョウキュウ</t>
    </rPh>
    <rPh sb="13" eb="15">
      <t>スイソ</t>
    </rPh>
    <rPh sb="15" eb="17">
      <t>チョゾウ</t>
    </rPh>
    <rPh sb="17" eb="18">
      <t>リョウ</t>
    </rPh>
    <phoneticPr fontId="14"/>
  </si>
  <si>
    <t>水素運搬量</t>
    <rPh sb="2" eb="4">
      <t>ウンパン</t>
    </rPh>
    <phoneticPr fontId="14"/>
  </si>
  <si>
    <t>都内への水素の供給量 ≧ 水素運搬量*1/2</t>
    <rPh sb="0" eb="2">
      <t>トナイ</t>
    </rPh>
    <rPh sb="4" eb="6">
      <t>スイソ</t>
    </rPh>
    <rPh sb="7" eb="9">
      <t>キョウキュウ</t>
    </rPh>
    <rPh sb="13" eb="15">
      <t>スイソ</t>
    </rPh>
    <rPh sb="15" eb="17">
      <t>ウンパン</t>
    </rPh>
    <rPh sb="17" eb="18">
      <t>リョウ</t>
    </rPh>
    <phoneticPr fontId="14"/>
  </si>
  <si>
    <t>水素運搬容量</t>
    <rPh sb="0" eb="2">
      <t>スイソ</t>
    </rPh>
    <rPh sb="2" eb="4">
      <t>ウンパン</t>
    </rPh>
    <rPh sb="4" eb="6">
      <t>ヨウリョウ</t>
    </rPh>
    <phoneticPr fontId="14"/>
  </si>
  <si>
    <t>水素運搬容量</t>
    <rPh sb="0" eb="2">
      <t>スイソ</t>
    </rPh>
    <rPh sb="2" eb="6">
      <t>ウンパンヨウリョウ</t>
    </rPh>
    <phoneticPr fontId="14"/>
  </si>
  <si>
    <t>都外10N㎥/h以上</t>
    <rPh sb="0" eb="1">
      <t>ト</t>
    </rPh>
    <rPh sb="1" eb="2">
      <t>ガイ</t>
    </rPh>
    <phoneticPr fontId="14"/>
  </si>
  <si>
    <t>住所　：</t>
    <rPh sb="0" eb="2">
      <t>ジュウショ</t>
    </rPh>
    <phoneticPr fontId="3"/>
  </si>
  <si>
    <t>理事長　</t>
    <phoneticPr fontId="3"/>
  </si>
  <si>
    <t xml:space="preserve"> 備考　</t>
    <rPh sb="1" eb="3">
      <t>ビコウ</t>
    </rPh>
    <phoneticPr fontId="3"/>
  </si>
  <si>
    <t>助成金交付申請経費内訳書 【水素燃料ボイラー（専焼）】</t>
    <phoneticPr fontId="3"/>
  </si>
  <si>
    <t>N㎥/h</t>
    <phoneticPr fontId="14"/>
  </si>
  <si>
    <t>熱出力</t>
    <rPh sb="0" eb="3">
      <t>ネツシュツリョク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</si>
</sst>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Red]\-#,##0\ "/>
    <numFmt numFmtId="178" formatCode="#,##0_ "/>
  </numFmts>
  <fonts count="37">
    <font>
      <sz val="11"/>
      <color theme="1"/>
      <name val="ＭＳ Ｐゴシック"/>
      <family val="3"/>
      <charset val="128"/>
      <scheme val="minor"/>
    </font>
    <font>
      <sz val="11"/>
      <color theme="1"/>
      <name val="ＭＳ Ｐゴシック"/>
      <family val="2"/>
      <charset val="128"/>
      <scheme val="minor"/>
    </font>
    <font>
      <sz val="12"/>
      <color theme="1"/>
      <name val="メイリオ"/>
      <family val="2"/>
      <charset val="128"/>
    </font>
    <font>
      <sz val="6"/>
      <name val="ＭＳ Ｐゴシック"/>
      <family val="3"/>
      <charset val="128"/>
    </font>
    <font>
      <sz val="11"/>
      <name val="ＭＳ Ｐ明朝"/>
      <family val="1"/>
      <charset val="128"/>
    </font>
    <font>
      <sz val="12"/>
      <name val="ＭＳ Ｐ明朝"/>
      <family val="1"/>
      <charset val="128"/>
    </font>
    <font>
      <sz val="11"/>
      <color theme="1"/>
      <name val="ＭＳ Ｐゴシック"/>
      <family val="3"/>
      <charset val="128"/>
      <scheme val="minor"/>
    </font>
    <font>
      <sz val="12"/>
      <color theme="1"/>
      <name val="ＭＳ Ｐ明朝"/>
      <family val="1"/>
      <charset val="128"/>
    </font>
    <font>
      <sz val="12"/>
      <color theme="1"/>
      <name val="ＭＳ 明朝"/>
      <family val="1"/>
      <charset val="128"/>
    </font>
    <font>
      <sz val="12"/>
      <color rgb="FF000000"/>
      <name val="ＭＳ Ｐ明朝"/>
      <family val="1"/>
      <charset val="128"/>
    </font>
    <font>
      <sz val="22"/>
      <color theme="1"/>
      <name val="ＭＳ Ｐ明朝"/>
      <family val="1"/>
      <charset val="128"/>
    </font>
    <font>
      <sz val="12"/>
      <color rgb="FFFF0000"/>
      <name val="ＭＳ 明朝"/>
      <family val="1"/>
      <charset val="128"/>
    </font>
    <font>
      <sz val="10"/>
      <color rgb="FFFF0000"/>
      <name val="ＭＳ Ｐ明朝"/>
      <family val="1"/>
      <charset val="128"/>
    </font>
    <font>
      <sz val="11"/>
      <color theme="1"/>
      <name val="ＭＳ Ｐゴシック"/>
      <family val="2"/>
      <charset val="128"/>
      <scheme val="minor"/>
    </font>
    <font>
      <sz val="6"/>
      <name val="ＭＳ Ｐゴシック"/>
      <family val="3"/>
      <charset val="128"/>
      <scheme val="minor"/>
    </font>
    <font>
      <sz val="11"/>
      <color indexed="8"/>
      <name val="ＭＳ Ｐゴシック"/>
      <family val="3"/>
      <charset val="128"/>
    </font>
    <font>
      <sz val="12"/>
      <color rgb="FFFF0000"/>
      <name val="ＭＳ Ｐ明朝"/>
      <family val="1"/>
      <charset val="128"/>
    </font>
    <font>
      <sz val="12"/>
      <color theme="1"/>
      <name val="メイリオ"/>
      <family val="3"/>
      <charset val="128"/>
    </font>
    <font>
      <sz val="14"/>
      <name val="メイリオ"/>
      <family val="3"/>
      <charset val="128"/>
    </font>
    <font>
      <vertAlign val="superscript"/>
      <sz val="12"/>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1"/>
      <color theme="1"/>
      <name val="メイリオ"/>
      <family val="3"/>
      <charset val="128"/>
    </font>
    <font>
      <sz val="9"/>
      <color indexed="10"/>
      <name val="メイリオ"/>
      <family val="3"/>
      <charset val="128"/>
    </font>
    <font>
      <sz val="11"/>
      <color theme="1"/>
      <name val="ＭＳ Ｐ明朝"/>
      <family val="1"/>
      <charset val="128"/>
    </font>
    <font>
      <sz val="11"/>
      <color rgb="FFFF0000"/>
      <name val="ＭＳ Ｐ明朝"/>
      <family val="1"/>
      <charset val="128"/>
    </font>
    <font>
      <sz val="6"/>
      <name val="ＭＳ Ｐゴシック"/>
      <family val="2"/>
      <charset val="128"/>
      <scheme val="minor"/>
    </font>
    <font>
      <b/>
      <sz val="9"/>
      <color indexed="81"/>
      <name val="MS P ゴシック"/>
      <family val="3"/>
      <charset val="128"/>
    </font>
    <font>
      <sz val="9"/>
      <color indexed="81"/>
      <name val="MS P ゴシック"/>
      <family val="3"/>
      <charset val="128"/>
    </font>
    <font>
      <sz val="11"/>
      <color theme="3" tint="0.79998168889431442"/>
      <name val="ＭＳ Ｐ明朝"/>
      <family val="1"/>
      <charset val="128"/>
    </font>
    <font>
      <sz val="12"/>
      <color theme="3" tint="0.59999389629810485"/>
      <name val="ＭＳ Ｐ明朝"/>
      <family val="1"/>
      <charset val="128"/>
    </font>
    <font>
      <sz val="14"/>
      <color rgb="FFFF0000"/>
      <name val="ＭＳ Ｐ明朝"/>
      <family val="1"/>
      <charset val="128"/>
    </font>
    <font>
      <sz val="10"/>
      <color theme="1"/>
      <name val="ＭＳ Ｐ明朝"/>
      <family val="1"/>
      <charset val="128"/>
    </font>
    <font>
      <sz val="10"/>
      <name val="游ゴシック"/>
      <family val="3"/>
      <charset val="128"/>
    </font>
    <font>
      <sz val="10"/>
      <name val="ＭＳ Ｐ明朝"/>
      <family val="1"/>
      <charset val="128"/>
    </font>
    <font>
      <sz val="8"/>
      <color theme="1"/>
      <name val="ＭＳ Ｐ明朝"/>
      <family val="1"/>
      <charset val="128"/>
    </font>
  </fonts>
  <fills count="13">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E5FFFF"/>
        <bgColor indexed="64"/>
      </patternFill>
    </fill>
    <fill>
      <patternFill patternType="solid">
        <fgColor rgb="FFEFFFFF"/>
        <bgColor indexed="64"/>
      </patternFill>
    </fill>
    <fill>
      <patternFill patternType="solid">
        <fgColor theme="8" tint="0.79998168889431442"/>
        <bgColor indexed="64"/>
      </patternFill>
    </fill>
    <fill>
      <patternFill patternType="solid">
        <fgColor rgb="FFFFFFCC"/>
        <bgColor indexed="64"/>
      </patternFill>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1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hair">
        <color auto="1"/>
      </top>
      <bottom style="hair">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rgb="FF000000"/>
      </top>
      <bottom style="hair">
        <color indexed="64"/>
      </bottom>
      <diagonal/>
    </border>
    <border>
      <left/>
      <right/>
      <top style="thin">
        <color rgb="FF000000"/>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thin">
        <color rgb="FF000000"/>
      </left>
      <right/>
      <top/>
      <bottom style="hair">
        <color rgb="FF000000"/>
      </bottom>
      <diagonal/>
    </border>
    <border>
      <left/>
      <right/>
      <top/>
      <bottom style="hair">
        <color rgb="FF000000"/>
      </bottom>
      <diagonal/>
    </border>
    <border>
      <left/>
      <right/>
      <top style="medium">
        <color indexed="64"/>
      </top>
      <bottom/>
      <diagonal/>
    </border>
    <border>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hair">
        <color indexed="64"/>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style="hair">
        <color rgb="FF000000"/>
      </bottom>
      <diagonal/>
    </border>
    <border>
      <left style="thin">
        <color indexed="64"/>
      </left>
      <right style="thin">
        <color rgb="FF000000"/>
      </right>
      <top/>
      <bottom/>
      <diagonal/>
    </border>
    <border>
      <left/>
      <right style="thin">
        <color indexed="64"/>
      </right>
      <top style="hair">
        <color rgb="FF000000"/>
      </top>
      <bottom style="hair">
        <color rgb="FF000000"/>
      </bottom>
      <diagonal/>
    </border>
    <border>
      <left/>
      <right style="thin">
        <color indexed="64"/>
      </right>
      <top/>
      <bottom style="hair">
        <color rgb="FF000000"/>
      </bottom>
      <diagonal/>
    </border>
    <border>
      <left style="thin">
        <color indexed="64"/>
      </left>
      <right style="thin">
        <color rgb="FF000000"/>
      </right>
      <top/>
      <bottom style="thin">
        <color indexed="64"/>
      </bottom>
      <diagonal/>
    </border>
    <border>
      <left/>
      <right style="thin">
        <color indexed="64"/>
      </right>
      <top style="hair">
        <color rgb="FF000000"/>
      </top>
      <bottom style="thin">
        <color rgb="FF000000"/>
      </bottom>
      <diagonal/>
    </border>
    <border>
      <left/>
      <right style="thin">
        <color indexed="64"/>
      </right>
      <top style="thin">
        <color rgb="FF000000"/>
      </top>
      <bottom style="hair">
        <color indexed="64"/>
      </bottom>
      <diagonal/>
    </border>
    <border>
      <left/>
      <right style="thin">
        <color indexed="64"/>
      </right>
      <top style="hair">
        <color indexed="64"/>
      </top>
      <bottom style="hair">
        <color indexed="64"/>
      </bottom>
      <diagonal/>
    </border>
    <border>
      <left style="thin">
        <color indexed="64"/>
      </left>
      <right/>
      <top style="thin">
        <color rgb="FF000000"/>
      </top>
      <bottom style="thin">
        <color rgb="FF000000"/>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top style="medium">
        <color indexed="64"/>
      </top>
      <bottom style="double">
        <color indexed="64"/>
      </bottom>
      <diagonal/>
    </border>
    <border>
      <left/>
      <right/>
      <top style="medium">
        <color indexed="64"/>
      </top>
      <bottom style="medium">
        <color indexed="64"/>
      </bottom>
      <diagonal/>
    </border>
    <border>
      <left/>
      <right/>
      <top style="thin">
        <color rgb="FF000000"/>
      </top>
      <bottom/>
      <diagonal/>
    </border>
    <border>
      <left/>
      <right style="thin">
        <color indexed="64"/>
      </right>
      <top style="thin">
        <color rgb="FF000000"/>
      </top>
      <bottom/>
      <diagonal/>
    </border>
    <border>
      <left/>
      <right/>
      <top style="dotted">
        <color indexed="64"/>
      </top>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13" fillId="0" borderId="0">
      <alignment vertical="center"/>
    </xf>
    <xf numFmtId="0" fontId="6" fillId="0" borderId="0">
      <alignment vertical="center"/>
    </xf>
    <xf numFmtId="38" fontId="6" fillId="0" borderId="0" applyFont="0" applyFill="0" applyBorder="0" applyAlignment="0" applyProtection="0">
      <alignment vertical="center"/>
    </xf>
  </cellStyleXfs>
  <cellXfs count="454">
    <xf numFmtId="0" fontId="0" fillId="0" borderId="0" xfId="0">
      <alignment vertical="center"/>
    </xf>
    <xf numFmtId="0" fontId="6" fillId="0" borderId="0" xfId="3" applyAlignment="1">
      <alignment vertical="top" wrapText="1"/>
    </xf>
    <xf numFmtId="49" fontId="6" fillId="0" borderId="0" xfId="3" applyNumberFormat="1" applyAlignment="1">
      <alignment vertical="top" wrapText="1"/>
    </xf>
    <xf numFmtId="49" fontId="6" fillId="3" borderId="0" xfId="3" applyNumberFormat="1" applyFill="1" applyAlignment="1">
      <alignment vertical="top" wrapText="1"/>
    </xf>
    <xf numFmtId="49" fontId="6" fillId="2" borderId="0" xfId="3" applyNumberFormat="1" applyFill="1" applyAlignment="1">
      <alignment vertical="top" wrapText="1"/>
    </xf>
    <xf numFmtId="49" fontId="15" fillId="0" borderId="6" xfId="3" applyNumberFormat="1" applyFont="1" applyBorder="1" applyAlignment="1">
      <alignment vertical="top" wrapText="1"/>
    </xf>
    <xf numFmtId="0" fontId="17" fillId="0" borderId="0" xfId="0" applyFont="1">
      <alignment vertical="center"/>
    </xf>
    <xf numFmtId="0" fontId="17" fillId="0" borderId="0" xfId="0" applyFont="1" applyAlignment="1">
      <alignment vertical="center" wrapText="1"/>
    </xf>
    <xf numFmtId="0" fontId="4" fillId="0" borderId="17" xfId="0" applyFont="1" applyBorder="1" applyAlignment="1" applyProtection="1">
      <alignment horizontal="left" vertical="center" indent="1" shrinkToFit="1"/>
      <protection locked="0"/>
    </xf>
    <xf numFmtId="176" fontId="4" fillId="0" borderId="17" xfId="0" applyNumberFormat="1" applyFont="1" applyBorder="1" applyAlignment="1" applyProtection="1">
      <alignment horizontal="right" vertical="center" shrinkToFit="1"/>
      <protection locked="0"/>
    </xf>
    <xf numFmtId="176" fontId="4" fillId="0" borderId="4" xfId="0" applyNumberFormat="1" applyFont="1" applyBorder="1" applyAlignment="1" applyProtection="1">
      <alignment horizontal="center" vertical="center" shrinkToFit="1"/>
      <protection locked="0"/>
    </xf>
    <xf numFmtId="0" fontId="4" fillId="0" borderId="2" xfId="0" applyFont="1" applyBorder="1" applyAlignment="1" applyProtection="1">
      <alignment horizontal="left" vertical="center" indent="1" shrinkToFit="1"/>
      <protection locked="0"/>
    </xf>
    <xf numFmtId="176" fontId="4" fillId="0" borderId="2" xfId="0" applyNumberFormat="1" applyFont="1" applyBorder="1" applyAlignment="1" applyProtection="1">
      <alignment horizontal="right" vertical="center" shrinkToFit="1"/>
      <protection locked="0"/>
    </xf>
    <xf numFmtId="0" fontId="7" fillId="0" borderId="0" xfId="0" applyFont="1" applyAlignment="1">
      <alignment vertical="center" shrinkToFit="1"/>
    </xf>
    <xf numFmtId="0" fontId="7" fillId="0" borderId="0" xfId="0" applyFont="1" applyAlignment="1">
      <alignment horizontal="right" vertical="center" shrinkToFit="1"/>
    </xf>
    <xf numFmtId="0" fontId="16" fillId="0" borderId="0" xfId="0" applyFont="1" applyAlignment="1">
      <alignment vertical="center" shrinkToFit="1"/>
    </xf>
    <xf numFmtId="0" fontId="5" fillId="0" borderId="0" xfId="0" applyFont="1" applyAlignment="1">
      <alignment vertical="center" shrinkToFit="1"/>
    </xf>
    <xf numFmtId="0" fontId="5" fillId="0" borderId="0" xfId="0" applyFont="1">
      <alignment vertical="center"/>
    </xf>
    <xf numFmtId="0" fontId="5" fillId="0" borderId="0" xfId="0" applyFont="1" applyAlignment="1">
      <alignment horizontal="right" vertical="center" shrinkToFit="1"/>
    </xf>
    <xf numFmtId="0" fontId="4" fillId="0" borderId="15" xfId="0" applyFont="1" applyBorder="1" applyAlignment="1" applyProtection="1">
      <alignment horizontal="left" vertical="center" indent="1" shrinkToFit="1"/>
      <protection locked="0"/>
    </xf>
    <xf numFmtId="0" fontId="16" fillId="0" borderId="0" xfId="0" applyFont="1" applyAlignment="1">
      <alignment vertical="center" wrapText="1"/>
    </xf>
    <xf numFmtId="0" fontId="4" fillId="0" borderId="0" xfId="0" applyFont="1" applyAlignment="1">
      <alignment vertical="center" shrinkToFit="1"/>
    </xf>
    <xf numFmtId="0" fontId="25" fillId="0" borderId="0" xfId="0" applyFont="1" applyAlignment="1">
      <alignment vertical="center" shrinkToFit="1"/>
    </xf>
    <xf numFmtId="0" fontId="4" fillId="0" borderId="30" xfId="0" applyFont="1" applyBorder="1" applyAlignment="1">
      <alignment horizontal="center" vertical="center" wrapText="1" shrinkToFit="1"/>
    </xf>
    <xf numFmtId="0" fontId="4" fillId="0" borderId="63" xfId="0" applyFont="1" applyBorder="1" applyAlignment="1">
      <alignment horizontal="center" vertical="center" wrapText="1" shrinkToFit="1"/>
    </xf>
    <xf numFmtId="0" fontId="4" fillId="0" borderId="55" xfId="0" applyFont="1" applyBorder="1" applyAlignment="1">
      <alignment horizontal="center" vertical="center" wrapText="1" shrinkToFit="1"/>
    </xf>
    <xf numFmtId="0" fontId="7" fillId="0" borderId="54" xfId="0" applyFont="1" applyBorder="1" applyAlignment="1">
      <alignment horizontal="center" vertical="center" shrinkToFit="1"/>
    </xf>
    <xf numFmtId="0" fontId="5" fillId="0" borderId="21" xfId="0" applyFont="1" applyBorder="1" applyAlignment="1">
      <alignment horizontal="center" vertical="center" wrapText="1" shrinkToFit="1"/>
    </xf>
    <xf numFmtId="0" fontId="16" fillId="0" borderId="0" xfId="0" applyFont="1" applyAlignment="1">
      <alignment horizontal="center" vertical="center" wrapText="1"/>
    </xf>
    <xf numFmtId="0" fontId="4" fillId="0" borderId="17" xfId="0" applyFont="1" applyBorder="1" applyAlignment="1">
      <alignment horizontal="left" vertical="center" wrapText="1" indent="1" shrinkToFit="1"/>
    </xf>
    <xf numFmtId="0" fontId="4" fillId="0" borderId="2" xfId="0" applyFont="1" applyBorder="1" applyAlignment="1">
      <alignment horizontal="left" vertical="center" wrapText="1" indent="1" shrinkToFit="1"/>
    </xf>
    <xf numFmtId="0" fontId="4" fillId="0" borderId="64" xfId="0" applyFont="1" applyBorder="1" applyAlignment="1">
      <alignment horizontal="center" vertical="center" wrapText="1" shrinkToFit="1"/>
    </xf>
    <xf numFmtId="177" fontId="16" fillId="0" borderId="0" xfId="0" applyNumberFormat="1" applyFont="1" applyAlignment="1">
      <alignment vertical="center" shrinkToFit="1"/>
    </xf>
    <xf numFmtId="0" fontId="26" fillId="0" borderId="0" xfId="0" applyFont="1" applyAlignment="1">
      <alignment horizontal="center" vertical="center" shrinkToFit="1"/>
    </xf>
    <xf numFmtId="0" fontId="7" fillId="0" borderId="0" xfId="0" applyFont="1" applyAlignment="1" applyProtection="1">
      <alignment vertical="center" shrinkToFit="1"/>
      <protection hidden="1"/>
    </xf>
    <xf numFmtId="0" fontId="7" fillId="0" borderId="0" xfId="0" applyFont="1" applyAlignment="1" applyProtection="1">
      <alignment horizontal="right" vertical="center" shrinkToFit="1"/>
      <protection hidden="1"/>
    </xf>
    <xf numFmtId="0" fontId="16" fillId="0" borderId="0" xfId="0" applyFont="1" applyAlignment="1" applyProtection="1">
      <alignment vertical="center" shrinkToFit="1"/>
      <protection hidden="1"/>
    </xf>
    <xf numFmtId="0" fontId="5" fillId="0" borderId="0" xfId="0" applyFont="1" applyAlignment="1" applyProtection="1">
      <alignment vertical="center" shrinkToFit="1"/>
      <protection hidden="1"/>
    </xf>
    <xf numFmtId="0" fontId="5" fillId="0" borderId="0" xfId="0" applyFont="1" applyProtection="1">
      <alignment vertical="center"/>
      <protection hidden="1"/>
    </xf>
    <xf numFmtId="0" fontId="5" fillId="0" borderId="0" xfId="0" applyFont="1" applyAlignment="1" applyProtection="1">
      <alignment horizontal="right" vertical="center" shrinkToFit="1"/>
      <protection hidden="1"/>
    </xf>
    <xf numFmtId="0" fontId="16" fillId="0" borderId="0" xfId="0" applyFont="1" applyAlignment="1" applyProtection="1">
      <alignment vertical="center" wrapText="1"/>
      <protection hidden="1"/>
    </xf>
    <xf numFmtId="0" fontId="4" fillId="0" borderId="54" xfId="0" applyFont="1" applyBorder="1" applyAlignment="1" applyProtection="1">
      <alignment horizontal="center" vertical="center" shrinkToFit="1"/>
      <protection hidden="1"/>
    </xf>
    <xf numFmtId="0" fontId="4" fillId="0" borderId="21" xfId="0" applyFont="1" applyBorder="1" applyAlignment="1" applyProtection="1">
      <alignment horizontal="center" vertical="center" shrinkToFit="1"/>
      <protection hidden="1"/>
    </xf>
    <xf numFmtId="0" fontId="4" fillId="0" borderId="49" xfId="0" applyFont="1" applyBorder="1" applyAlignment="1" applyProtection="1">
      <alignment horizontal="center" vertical="center" shrinkToFit="1"/>
      <protection hidden="1"/>
    </xf>
    <xf numFmtId="0" fontId="4" fillId="0" borderId="22" xfId="0" applyFont="1" applyBorder="1" applyAlignment="1" applyProtection="1">
      <alignment horizontal="center" vertical="center" shrinkToFit="1"/>
      <protection hidden="1"/>
    </xf>
    <xf numFmtId="0" fontId="5" fillId="0" borderId="0" xfId="0" applyFont="1" applyAlignment="1" applyProtection="1">
      <alignment horizontal="center" vertical="center" shrinkToFit="1"/>
      <protection hidden="1"/>
    </xf>
    <xf numFmtId="176" fontId="4" fillId="4" borderId="24" xfId="1" applyNumberFormat="1" applyFont="1" applyFill="1" applyBorder="1" applyAlignment="1" applyProtection="1">
      <alignment vertical="center" shrinkToFit="1"/>
      <protection hidden="1"/>
    </xf>
    <xf numFmtId="0" fontId="4" fillId="0" borderId="0" xfId="0" applyFont="1" applyAlignment="1" applyProtection="1">
      <alignment horizontal="left" vertical="center" wrapText="1" indent="2" shrinkToFit="1"/>
      <protection hidden="1"/>
    </xf>
    <xf numFmtId="0" fontId="16" fillId="0" borderId="0" xfId="0" applyFont="1" applyProtection="1">
      <alignment vertical="center"/>
      <protection hidden="1"/>
    </xf>
    <xf numFmtId="0" fontId="4" fillId="0" borderId="55" xfId="0" applyFont="1" applyBorder="1" applyAlignment="1" applyProtection="1">
      <alignment horizontal="center" vertical="center" shrinkToFit="1" readingOrder="1"/>
      <protection locked="0"/>
    </xf>
    <xf numFmtId="176" fontId="4" fillId="0" borderId="26" xfId="1" applyNumberFormat="1" applyFont="1" applyFill="1" applyBorder="1" applyAlignment="1" applyProtection="1">
      <alignment vertical="center" shrinkToFit="1"/>
      <protection locked="0"/>
    </xf>
    <xf numFmtId="0" fontId="7" fillId="0" borderId="0" xfId="0" applyFont="1" applyProtection="1">
      <alignment vertical="center"/>
      <protection hidden="1"/>
    </xf>
    <xf numFmtId="0" fontId="4" fillId="0" borderId="17"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38" fontId="7" fillId="0" borderId="0" xfId="1" applyFont="1" applyBorder="1" applyAlignment="1" applyProtection="1">
      <alignment vertical="center"/>
      <protection hidden="1"/>
    </xf>
    <xf numFmtId="0" fontId="7" fillId="0" borderId="0" xfId="0" applyFont="1">
      <alignment vertical="center"/>
    </xf>
    <xf numFmtId="38" fontId="7" fillId="0" borderId="0" xfId="1" applyFont="1" applyBorder="1" applyAlignment="1" applyProtection="1">
      <alignment vertical="center"/>
    </xf>
    <xf numFmtId="0" fontId="7" fillId="0" borderId="0" xfId="0" applyFont="1" applyAlignment="1">
      <alignment horizontal="right" vertical="center"/>
    </xf>
    <xf numFmtId="0" fontId="17" fillId="0" borderId="53" xfId="0" applyFont="1" applyBorder="1" applyAlignment="1">
      <alignment vertical="center" wrapText="1"/>
    </xf>
    <xf numFmtId="0" fontId="17" fillId="7" borderId="61" xfId="0" applyFont="1" applyFill="1" applyBorder="1" applyAlignment="1">
      <alignment horizontal="center" vertical="center"/>
    </xf>
    <xf numFmtId="0" fontId="23" fillId="6" borderId="61" xfId="0" applyFont="1" applyFill="1" applyBorder="1" applyAlignment="1">
      <alignment horizontal="center" vertical="center" wrapText="1"/>
    </xf>
    <xf numFmtId="0" fontId="17" fillId="0" borderId="82" xfId="0" applyFont="1" applyBorder="1">
      <alignment vertical="center"/>
    </xf>
    <xf numFmtId="0" fontId="17" fillId="0" borderId="81" xfId="0" applyFont="1" applyBorder="1">
      <alignment vertical="center"/>
    </xf>
    <xf numFmtId="0" fontId="23" fillId="0" borderId="0" xfId="0" applyFont="1" applyAlignment="1">
      <alignment horizontal="center" vertical="center" wrapText="1"/>
    </xf>
    <xf numFmtId="0" fontId="17" fillId="0" borderId="83" xfId="0" applyFont="1" applyBorder="1">
      <alignment vertical="center"/>
    </xf>
    <xf numFmtId="0" fontId="17" fillId="0" borderId="56" xfId="0" applyFont="1" applyBorder="1">
      <alignment vertical="center"/>
    </xf>
    <xf numFmtId="0" fontId="17" fillId="0" borderId="62" xfId="0" applyFont="1" applyBorder="1">
      <alignment vertical="center"/>
    </xf>
    <xf numFmtId="0" fontId="23" fillId="0" borderId="62" xfId="0" applyFont="1" applyBorder="1" applyAlignment="1">
      <alignment horizontal="center" vertical="center" wrapText="1"/>
    </xf>
    <xf numFmtId="0" fontId="17" fillId="0" borderId="84" xfId="0" applyFont="1" applyBorder="1">
      <alignment vertical="center"/>
    </xf>
    <xf numFmtId="0" fontId="16" fillId="0" borderId="0" xfId="0" applyFont="1">
      <alignment vertical="center"/>
    </xf>
    <xf numFmtId="0" fontId="5" fillId="0" borderId="0" xfId="0" applyFont="1" applyAlignment="1" applyProtection="1">
      <alignment horizontal="left" vertical="center" shrinkToFit="1"/>
      <protection hidden="1"/>
    </xf>
    <xf numFmtId="0" fontId="7" fillId="0" borderId="6" xfId="0" applyFont="1" applyBorder="1" applyAlignment="1">
      <alignment horizontal="left" vertical="center"/>
    </xf>
    <xf numFmtId="38" fontId="7" fillId="0" borderId="2" xfId="1" applyFont="1" applyBorder="1" applyAlignment="1" applyProtection="1">
      <alignment horizontal="left" vertical="center" shrinkToFit="1"/>
    </xf>
    <xf numFmtId="0" fontId="5" fillId="6" borderId="2" xfId="0" applyFont="1" applyFill="1" applyBorder="1" applyAlignment="1">
      <alignment vertical="center" shrinkToFit="1"/>
    </xf>
    <xf numFmtId="38" fontId="7" fillId="0" borderId="2" xfId="1" applyFont="1" applyBorder="1" applyAlignment="1" applyProtection="1">
      <alignment vertical="center" shrinkToFit="1"/>
    </xf>
    <xf numFmtId="0" fontId="5" fillId="0" borderId="2" xfId="0" applyFont="1" applyBorder="1" applyAlignment="1" applyProtection="1">
      <alignment vertical="center" shrinkToFit="1"/>
      <protection hidden="1"/>
    </xf>
    <xf numFmtId="38" fontId="5" fillId="0" borderId="2" xfId="1" applyFont="1" applyBorder="1" applyAlignment="1" applyProtection="1">
      <alignment vertical="center" shrinkToFit="1"/>
      <protection hidden="1"/>
    </xf>
    <xf numFmtId="0" fontId="4" fillId="0" borderId="85" xfId="0" applyFont="1" applyBorder="1" applyAlignment="1" applyProtection="1">
      <alignment horizontal="center" vertical="center" shrinkToFit="1" readingOrder="1"/>
      <protection locked="0"/>
    </xf>
    <xf numFmtId="0" fontId="4" fillId="0" borderId="27" xfId="0" applyFont="1" applyBorder="1" applyAlignment="1" applyProtection="1">
      <alignment horizontal="left" vertical="center" indent="1" shrinkToFit="1"/>
      <protection locked="0"/>
    </xf>
    <xf numFmtId="176" fontId="4" fillId="0" borderId="27" xfId="0" applyNumberFormat="1" applyFont="1" applyBorder="1" applyAlignment="1" applyProtection="1">
      <alignment horizontal="right" vertical="center" shrinkToFit="1"/>
      <protection locked="0"/>
    </xf>
    <xf numFmtId="0" fontId="4" fillId="0" borderId="27" xfId="0" applyFont="1" applyBorder="1" applyAlignment="1" applyProtection="1">
      <alignment horizontal="center" vertical="center" shrinkToFit="1"/>
      <protection locked="0"/>
    </xf>
    <xf numFmtId="176" fontId="4" fillId="0" borderId="86" xfId="0" applyNumberFormat="1" applyFont="1" applyBorder="1" applyAlignment="1" applyProtection="1">
      <alignment horizontal="center" vertical="center" shrinkToFit="1"/>
      <protection locked="0"/>
    </xf>
    <xf numFmtId="176" fontId="4" fillId="4" borderId="31" xfId="1" applyNumberFormat="1" applyFont="1" applyFill="1" applyBorder="1" applyAlignment="1" applyProtection="1">
      <alignment vertical="center" shrinkToFit="1"/>
      <protection hidden="1"/>
    </xf>
    <xf numFmtId="177" fontId="4" fillId="9" borderId="24" xfId="1" applyNumberFormat="1" applyFont="1" applyFill="1" applyBorder="1" applyAlignment="1" applyProtection="1">
      <alignment vertical="center" shrinkToFit="1"/>
    </xf>
    <xf numFmtId="177" fontId="4" fillId="9" borderId="26" xfId="1" applyNumberFormat="1" applyFont="1" applyFill="1" applyBorder="1" applyAlignment="1" applyProtection="1">
      <alignment vertical="center" shrinkToFit="1"/>
    </xf>
    <xf numFmtId="0" fontId="4" fillId="8" borderId="42" xfId="1" applyNumberFormat="1" applyFont="1" applyFill="1" applyBorder="1" applyAlignment="1" applyProtection="1">
      <alignment horizontal="center" vertical="center" shrinkToFit="1"/>
    </xf>
    <xf numFmtId="177" fontId="4" fillId="9" borderId="47" xfId="1" applyNumberFormat="1" applyFont="1" applyFill="1" applyBorder="1" applyAlignment="1" applyProtection="1">
      <alignment vertical="center" shrinkToFit="1"/>
    </xf>
    <xf numFmtId="0" fontId="7" fillId="0" borderId="6" xfId="0" applyFont="1" applyBorder="1">
      <alignment vertical="center"/>
    </xf>
    <xf numFmtId="0" fontId="7" fillId="0" borderId="2" xfId="0" applyFont="1" applyBorder="1" applyAlignment="1">
      <alignment vertical="center" shrinkToFit="1"/>
    </xf>
    <xf numFmtId="176" fontId="4" fillId="0" borderId="19" xfId="0" applyNumberFormat="1" applyFont="1" applyBorder="1" applyAlignment="1" applyProtection="1">
      <alignment horizontal="center" vertical="center" shrinkToFit="1"/>
      <protection locked="0"/>
    </xf>
    <xf numFmtId="176" fontId="7" fillId="0" borderId="2" xfId="0" applyNumberFormat="1" applyFont="1" applyBorder="1" applyAlignment="1">
      <alignment horizontal="right" vertical="center"/>
    </xf>
    <xf numFmtId="0" fontId="4" fillId="0" borderId="54"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22" xfId="0" applyFont="1" applyBorder="1" applyAlignment="1">
      <alignment horizontal="center" vertical="center" shrinkToFit="1"/>
    </xf>
    <xf numFmtId="0" fontId="5" fillId="0" borderId="0" xfId="0" applyFont="1" applyAlignment="1">
      <alignment horizontal="center" vertical="center" shrinkToFit="1"/>
    </xf>
    <xf numFmtId="176" fontId="4" fillId="4" borderId="24" xfId="1" applyNumberFormat="1" applyFont="1" applyFill="1" applyBorder="1" applyAlignment="1" applyProtection="1">
      <alignment vertical="center" shrinkToFit="1"/>
    </xf>
    <xf numFmtId="0" fontId="4" fillId="0" borderId="0" xfId="0" applyFont="1" applyAlignment="1">
      <alignment horizontal="left" vertical="center" wrapText="1" indent="2" shrinkToFit="1"/>
    </xf>
    <xf numFmtId="0" fontId="7" fillId="0" borderId="2" xfId="0" applyFont="1" applyBorder="1" applyAlignment="1">
      <alignment horizontal="right" vertical="center"/>
    </xf>
    <xf numFmtId="176" fontId="4" fillId="0" borderId="27" xfId="0" applyNumberFormat="1" applyFont="1" applyBorder="1" applyAlignment="1" applyProtection="1">
      <alignment horizontal="center" vertical="center" shrinkToFit="1"/>
      <protection locked="0"/>
    </xf>
    <xf numFmtId="0" fontId="4" fillId="8" borderId="17" xfId="0" applyFont="1" applyFill="1" applyBorder="1" applyAlignment="1" applyProtection="1">
      <alignment horizontal="center" vertical="center" shrinkToFit="1"/>
      <protection locked="0"/>
    </xf>
    <xf numFmtId="176" fontId="4" fillId="9" borderId="29" xfId="1" applyNumberFormat="1" applyFont="1" applyFill="1" applyBorder="1" applyAlignment="1" applyProtection="1">
      <alignment vertical="center" shrinkToFit="1"/>
    </xf>
    <xf numFmtId="176" fontId="16" fillId="0" borderId="0" xfId="0" applyNumberFormat="1" applyFont="1" applyAlignment="1" applyProtection="1">
      <alignment vertical="center" shrinkToFit="1"/>
      <protection hidden="1"/>
    </xf>
    <xf numFmtId="176" fontId="7" fillId="0" borderId="6" xfId="0" applyNumberFormat="1" applyFont="1" applyBorder="1" applyAlignment="1">
      <alignment horizontal="right" vertical="center"/>
    </xf>
    <xf numFmtId="0" fontId="31" fillId="0" borderId="0" xfId="0" applyFont="1" applyAlignment="1" applyProtection="1">
      <alignment vertical="center" shrinkToFit="1"/>
      <protection hidden="1"/>
    </xf>
    <xf numFmtId="0" fontId="4" fillId="8" borderId="21" xfId="0" applyFont="1" applyFill="1" applyBorder="1" applyAlignment="1">
      <alignment horizontal="center" vertical="center" wrapText="1" shrinkToFit="1"/>
    </xf>
    <xf numFmtId="0" fontId="25" fillId="7" borderId="22" xfId="0" applyFont="1" applyFill="1" applyBorder="1" applyAlignment="1">
      <alignment horizontal="center" vertical="center" shrinkToFit="1"/>
    </xf>
    <xf numFmtId="0" fontId="5" fillId="10" borderId="21" xfId="0" applyFont="1" applyFill="1" applyBorder="1" applyAlignment="1">
      <alignment horizontal="center" vertical="center" wrapText="1" shrinkToFit="1"/>
    </xf>
    <xf numFmtId="0" fontId="4" fillId="9" borderId="21" xfId="0" applyFont="1" applyFill="1" applyBorder="1" applyAlignment="1">
      <alignment horizontal="center" vertical="center" wrapText="1" shrinkToFit="1"/>
    </xf>
    <xf numFmtId="0" fontId="4" fillId="11" borderId="21" xfId="0" applyFont="1" applyFill="1" applyBorder="1" applyAlignment="1">
      <alignment horizontal="center" vertical="center" wrapText="1" shrinkToFit="1"/>
    </xf>
    <xf numFmtId="0" fontId="4" fillId="12" borderId="21" xfId="0" applyFont="1" applyFill="1" applyBorder="1" applyAlignment="1">
      <alignment horizontal="center" vertical="center" wrapText="1" shrinkToFit="1"/>
    </xf>
    <xf numFmtId="38" fontId="7" fillId="0" borderId="2" xfId="1" applyFont="1" applyBorder="1" applyAlignment="1" applyProtection="1">
      <alignment horizontal="right" vertical="center" shrinkToFit="1"/>
    </xf>
    <xf numFmtId="0" fontId="25" fillId="8" borderId="51" xfId="0" applyFont="1" applyFill="1" applyBorder="1" applyAlignment="1" applyProtection="1">
      <alignment horizontal="left" vertical="center"/>
      <protection hidden="1"/>
    </xf>
    <xf numFmtId="0" fontId="25" fillId="8" borderId="48" xfId="0" applyFont="1" applyFill="1" applyBorder="1" applyAlignment="1" applyProtection="1">
      <alignment horizontal="center" vertical="center"/>
      <protection hidden="1"/>
    </xf>
    <xf numFmtId="0" fontId="32" fillId="0" borderId="0" xfId="0" applyFont="1" applyAlignment="1" applyProtection="1">
      <alignment vertical="center" shrinkToFit="1"/>
      <protection hidden="1"/>
    </xf>
    <xf numFmtId="177" fontId="4" fillId="10" borderId="24" xfId="1" applyNumberFormat="1" applyFont="1" applyFill="1" applyBorder="1" applyAlignment="1" applyProtection="1">
      <alignment horizontal="center" vertical="center" shrinkToFit="1"/>
    </xf>
    <xf numFmtId="0" fontId="25" fillId="10" borderId="6" xfId="0" applyFont="1" applyFill="1" applyBorder="1" applyAlignment="1" applyProtection="1">
      <alignment horizontal="left" vertical="center" shrinkToFit="1"/>
      <protection hidden="1"/>
    </xf>
    <xf numFmtId="0" fontId="23" fillId="0" borderId="0" xfId="0" applyFont="1">
      <alignment vertical="center"/>
    </xf>
    <xf numFmtId="0" fontId="8" fillId="0" borderId="5" xfId="0" applyFont="1" applyBorder="1" applyAlignment="1" applyProtection="1">
      <alignment horizontal="right" vertical="center"/>
      <protection locked="0"/>
    </xf>
    <xf numFmtId="0" fontId="20" fillId="0" borderId="0" xfId="0" applyFont="1" applyAlignment="1" applyProtection="1">
      <alignment horizontal="center" vertical="center" wrapText="1" shrinkToFit="1"/>
      <protection hidden="1"/>
    </xf>
    <xf numFmtId="0" fontId="20" fillId="0" borderId="0" xfId="0" applyFont="1" applyAlignment="1" applyProtection="1">
      <alignment horizontal="center" vertical="center" shrinkToFit="1"/>
      <protection hidden="1"/>
    </xf>
    <xf numFmtId="0" fontId="5" fillId="0" borderId="83" xfId="0" applyFont="1" applyBorder="1" applyAlignment="1" applyProtection="1">
      <alignment vertical="center" shrinkToFit="1"/>
      <protection hidden="1"/>
    </xf>
    <xf numFmtId="0" fontId="20" fillId="0" borderId="94" xfId="0" applyFont="1" applyBorder="1" applyAlignment="1" applyProtection="1">
      <alignment horizontal="center" vertical="center" shrinkToFit="1"/>
      <protection hidden="1"/>
    </xf>
    <xf numFmtId="0" fontId="20" fillId="0" borderId="95" xfId="0" applyFont="1" applyBorder="1" applyAlignment="1" applyProtection="1">
      <alignment horizontal="center" vertical="center" shrinkToFit="1"/>
      <protection hidden="1"/>
    </xf>
    <xf numFmtId="0" fontId="20" fillId="0" borderId="97" xfId="0" applyFont="1" applyBorder="1" applyAlignment="1" applyProtection="1">
      <alignment horizontal="center" vertical="center" shrinkToFit="1"/>
      <protection hidden="1"/>
    </xf>
    <xf numFmtId="0" fontId="4" fillId="10" borderId="17" xfId="0" applyFont="1" applyFill="1" applyBorder="1" applyAlignment="1">
      <alignment horizontal="right" vertical="center" wrapText="1" shrinkToFit="1"/>
    </xf>
    <xf numFmtId="0" fontId="4" fillId="9" borderId="17" xfId="0" applyFont="1" applyFill="1" applyBorder="1" applyAlignment="1">
      <alignment horizontal="right" vertical="center" wrapText="1" shrinkToFit="1"/>
    </xf>
    <xf numFmtId="0" fontId="4" fillId="8" borderId="17" xfId="0" applyFont="1" applyFill="1" applyBorder="1" applyAlignment="1">
      <alignment horizontal="right" vertical="center" wrapText="1" shrinkToFit="1"/>
    </xf>
    <xf numFmtId="0" fontId="4" fillId="12" borderId="17" xfId="0" applyFont="1" applyFill="1" applyBorder="1" applyAlignment="1">
      <alignment horizontal="right" vertical="center" wrapText="1" shrinkToFit="1"/>
    </xf>
    <xf numFmtId="0" fontId="4" fillId="11" borderId="17" xfId="0" applyFont="1" applyFill="1" applyBorder="1" applyAlignment="1">
      <alignment horizontal="right" vertical="center" wrapText="1" shrinkToFit="1"/>
    </xf>
    <xf numFmtId="0" fontId="4" fillId="7" borderId="17" xfId="0" applyFont="1" applyFill="1" applyBorder="1" applyAlignment="1">
      <alignment horizontal="right" vertical="center" wrapText="1" shrinkToFit="1"/>
    </xf>
    <xf numFmtId="176" fontId="4" fillId="10" borderId="17" xfId="1" applyNumberFormat="1" applyFont="1" applyFill="1" applyBorder="1" applyAlignment="1" applyProtection="1">
      <alignment horizontal="right" vertical="center" shrinkToFit="1"/>
    </xf>
    <xf numFmtId="176" fontId="4" fillId="9" borderId="17" xfId="1" applyNumberFormat="1" applyFont="1" applyFill="1" applyBorder="1" applyAlignment="1" applyProtection="1">
      <alignment horizontal="right" vertical="center" shrinkToFit="1"/>
    </xf>
    <xf numFmtId="176" fontId="4" fillId="8" borderId="17" xfId="1" applyNumberFormat="1" applyFont="1" applyFill="1" applyBorder="1" applyAlignment="1" applyProtection="1">
      <alignment horizontal="right" vertical="center" shrinkToFit="1"/>
    </xf>
    <xf numFmtId="176" fontId="4" fillId="12" borderId="17" xfId="1" applyNumberFormat="1" applyFont="1" applyFill="1" applyBorder="1" applyAlignment="1" applyProtection="1">
      <alignment horizontal="right" vertical="center" shrinkToFit="1"/>
    </xf>
    <xf numFmtId="176" fontId="4" fillId="11" borderId="17" xfId="1" applyNumberFormat="1" applyFont="1" applyFill="1" applyBorder="1" applyAlignment="1" applyProtection="1">
      <alignment horizontal="right" vertical="center" shrinkToFit="1"/>
    </xf>
    <xf numFmtId="176" fontId="4" fillId="7" borderId="17" xfId="1" applyNumberFormat="1" applyFont="1" applyFill="1" applyBorder="1" applyAlignment="1" applyProtection="1">
      <alignment horizontal="right" vertical="center" shrinkToFit="1"/>
    </xf>
    <xf numFmtId="38" fontId="4" fillId="9" borderId="17" xfId="0" applyNumberFormat="1" applyFont="1" applyFill="1" applyBorder="1" applyAlignment="1">
      <alignment horizontal="right" vertical="center" wrapText="1" shrinkToFit="1"/>
    </xf>
    <xf numFmtId="38" fontId="4" fillId="8" borderId="17" xfId="0" applyNumberFormat="1" applyFont="1" applyFill="1" applyBorder="1" applyAlignment="1">
      <alignment horizontal="right" vertical="center" wrapText="1" shrinkToFit="1"/>
    </xf>
    <xf numFmtId="38" fontId="4" fillId="12" borderId="17" xfId="0" applyNumberFormat="1" applyFont="1" applyFill="1" applyBorder="1" applyAlignment="1">
      <alignment horizontal="right" vertical="center" wrapText="1" shrinkToFit="1"/>
    </xf>
    <xf numFmtId="38" fontId="4" fillId="11" borderId="17" xfId="0" applyNumberFormat="1" applyFont="1" applyFill="1" applyBorder="1" applyAlignment="1">
      <alignment horizontal="right" vertical="center" wrapText="1" shrinkToFit="1"/>
    </xf>
    <xf numFmtId="38" fontId="4" fillId="7" borderId="17" xfId="0" applyNumberFormat="1" applyFont="1" applyFill="1" applyBorder="1" applyAlignment="1">
      <alignment horizontal="right" vertical="center" wrapText="1" shrinkToFit="1"/>
    </xf>
    <xf numFmtId="0" fontId="4" fillId="10" borderId="64" xfId="0" applyFont="1" applyFill="1" applyBorder="1" applyAlignment="1">
      <alignment horizontal="right" vertical="center" wrapText="1" shrinkToFit="1"/>
    </xf>
    <xf numFmtId="176" fontId="4" fillId="9" borderId="64" xfId="1" applyNumberFormat="1" applyFont="1" applyFill="1" applyBorder="1" applyAlignment="1" applyProtection="1">
      <alignment horizontal="right" vertical="center" shrinkToFit="1"/>
    </xf>
    <xf numFmtId="176" fontId="4" fillId="8" borderId="64" xfId="1" applyNumberFormat="1" applyFont="1" applyFill="1" applyBorder="1" applyAlignment="1" applyProtection="1">
      <alignment horizontal="right" vertical="center" shrinkToFit="1"/>
    </xf>
    <xf numFmtId="176" fontId="4" fillId="12" borderId="64" xfId="1" applyNumberFormat="1" applyFont="1" applyFill="1" applyBorder="1" applyAlignment="1" applyProtection="1">
      <alignment horizontal="right" vertical="center" shrinkToFit="1"/>
    </xf>
    <xf numFmtId="176" fontId="4" fillId="11" borderId="64" xfId="1" applyNumberFormat="1" applyFont="1" applyFill="1" applyBorder="1" applyAlignment="1" applyProtection="1">
      <alignment horizontal="right" vertical="center" shrinkToFit="1"/>
    </xf>
    <xf numFmtId="176" fontId="4" fillId="7" borderId="64" xfId="1" applyNumberFormat="1" applyFont="1" applyFill="1" applyBorder="1" applyAlignment="1" applyProtection="1">
      <alignment horizontal="right" vertical="center" shrinkToFit="1"/>
    </xf>
    <xf numFmtId="0" fontId="25" fillId="8" borderId="51" xfId="0" applyFont="1" applyFill="1" applyBorder="1" applyAlignment="1" applyProtection="1">
      <alignment horizontal="center" vertical="center"/>
      <protection hidden="1"/>
    </xf>
    <xf numFmtId="0" fontId="25" fillId="10" borderId="7" xfId="0" applyFont="1" applyFill="1" applyBorder="1" applyAlignment="1">
      <alignment horizontal="center" vertical="center"/>
    </xf>
    <xf numFmtId="0" fontId="20" fillId="0" borderId="62" xfId="0" applyFont="1" applyBorder="1" applyAlignment="1" applyProtection="1">
      <alignment horizontal="center" vertical="center" shrinkToFit="1"/>
      <protection hidden="1"/>
    </xf>
    <xf numFmtId="0" fontId="20" fillId="0" borderId="108" xfId="0" applyFont="1" applyBorder="1" applyAlignment="1" applyProtection="1">
      <alignment horizontal="center" vertical="center" shrinkToFit="1"/>
      <protection hidden="1"/>
    </xf>
    <xf numFmtId="0" fontId="20" fillId="0" borderId="109" xfId="0" applyFont="1" applyBorder="1" applyAlignment="1" applyProtection="1">
      <alignment horizontal="center" vertical="center" shrinkToFit="1"/>
      <protection hidden="1"/>
    </xf>
    <xf numFmtId="0" fontId="16" fillId="0" borderId="0" xfId="0" applyFont="1" applyAlignment="1" applyProtection="1">
      <alignment horizontal="left" vertical="center" wrapText="1"/>
      <protection hidden="1"/>
    </xf>
    <xf numFmtId="0" fontId="35" fillId="0" borderId="110" xfId="0" applyFont="1" applyBorder="1" applyAlignment="1" applyProtection="1">
      <alignment horizontal="center" vertical="center" wrapText="1" shrinkToFit="1"/>
      <protection hidden="1"/>
    </xf>
    <xf numFmtId="0" fontId="35" fillId="0" borderId="85" xfId="0" applyFont="1" applyBorder="1" applyAlignment="1" applyProtection="1">
      <alignment horizontal="center" vertical="center" wrapText="1" shrinkToFit="1"/>
      <protection hidden="1"/>
    </xf>
    <xf numFmtId="0" fontId="20" fillId="0" borderId="114" xfId="0" applyFont="1" applyBorder="1" applyAlignment="1" applyProtection="1">
      <alignment horizontal="center" vertical="center" shrinkToFit="1"/>
      <protection hidden="1"/>
    </xf>
    <xf numFmtId="0" fontId="20" fillId="0" borderId="4"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20" fillId="0" borderId="19" xfId="0" applyFont="1" applyBorder="1" applyAlignment="1" applyProtection="1">
      <alignment horizontal="center" vertical="center" shrinkToFit="1"/>
      <protection locked="0"/>
    </xf>
    <xf numFmtId="0" fontId="20" fillId="0" borderId="104" xfId="0" applyFont="1" applyBorder="1" applyAlignment="1" applyProtection="1">
      <alignment vertical="center" shrinkToFit="1"/>
      <protection locked="0"/>
    </xf>
    <xf numFmtId="0" fontId="20" fillId="0" borderId="105" xfId="0" applyFont="1" applyBorder="1" applyAlignment="1" applyProtection="1">
      <alignment horizontal="center" vertical="center" shrinkToFit="1"/>
      <protection locked="0"/>
    </xf>
    <xf numFmtId="0" fontId="20" fillId="0" borderId="104" xfId="0" applyFont="1" applyBorder="1" applyAlignment="1" applyProtection="1">
      <alignment horizontal="center" vertical="center" shrinkToFit="1"/>
      <protection locked="0"/>
    </xf>
    <xf numFmtId="0" fontId="20" fillId="0" borderId="4" xfId="0" applyFont="1" applyBorder="1" applyAlignment="1" applyProtection="1">
      <alignment vertical="center" shrinkToFit="1"/>
      <protection locked="0"/>
    </xf>
    <xf numFmtId="0" fontId="20" fillId="0" borderId="19" xfId="0" applyFont="1" applyBorder="1" applyAlignment="1" applyProtection="1">
      <alignment vertical="center" shrinkToFit="1"/>
      <protection locked="0"/>
    </xf>
    <xf numFmtId="0" fontId="20" fillId="0" borderId="106" xfId="0"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20" fillId="0" borderId="7"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107" xfId="0" applyFont="1" applyBorder="1" applyAlignment="1" applyProtection="1">
      <alignment horizontal="center" vertical="center" shrinkToFit="1"/>
      <protection locked="0"/>
    </xf>
    <xf numFmtId="0" fontId="20" fillId="0" borderId="14" xfId="0" applyFont="1" applyBorder="1" applyAlignment="1" applyProtection="1">
      <alignment vertical="center" shrinkToFit="1"/>
      <protection locked="0"/>
    </xf>
    <xf numFmtId="0" fontId="25" fillId="8" borderId="7" xfId="0" applyFont="1" applyFill="1" applyBorder="1" applyAlignment="1" applyProtection="1">
      <alignment horizontal="center" vertical="center"/>
      <protection hidden="1"/>
    </xf>
    <xf numFmtId="0" fontId="4" fillId="0" borderId="49" xfId="0" applyFont="1" applyBorder="1" applyAlignment="1" applyProtection="1">
      <alignment horizontal="center" vertical="center"/>
      <protection hidden="1"/>
    </xf>
    <xf numFmtId="0" fontId="4" fillId="0" borderId="104" xfId="0" applyFont="1" applyBorder="1" applyAlignment="1" applyProtection="1">
      <alignment horizontal="left" vertical="center"/>
      <protection hidden="1"/>
    </xf>
    <xf numFmtId="0" fontId="4" fillId="0" borderId="14" xfId="0" applyFont="1" applyBorder="1" applyAlignment="1" applyProtection="1">
      <alignment horizontal="left" vertical="center"/>
      <protection hidden="1"/>
    </xf>
    <xf numFmtId="0" fontId="4" fillId="0" borderId="19" xfId="0" applyFont="1" applyBorder="1" applyAlignment="1" applyProtection="1">
      <alignment horizontal="left" vertical="center"/>
      <protection hidden="1"/>
    </xf>
    <xf numFmtId="0" fontId="7" fillId="8" borderId="0" xfId="0" applyFont="1" applyFill="1" applyAlignment="1" applyProtection="1">
      <alignment horizontal="center" vertical="center" shrinkToFit="1"/>
      <protection hidden="1"/>
    </xf>
    <xf numFmtId="0" fontId="5" fillId="0" borderId="21" xfId="0" applyFont="1" applyBorder="1" applyAlignment="1" applyProtection="1">
      <alignment horizontal="center" vertical="center" shrinkToFit="1"/>
      <protection hidden="1"/>
    </xf>
    <xf numFmtId="0" fontId="5" fillId="0" borderId="21" xfId="0" applyFont="1" applyBorder="1" applyAlignment="1">
      <alignment horizontal="center" vertical="center" shrinkToFit="1"/>
    </xf>
    <xf numFmtId="176" fontId="5" fillId="10" borderId="17" xfId="1" applyNumberFormat="1" applyFont="1" applyFill="1" applyBorder="1" applyAlignment="1" applyProtection="1">
      <alignment horizontal="right" vertical="center" shrinkToFit="1"/>
    </xf>
    <xf numFmtId="0" fontId="25" fillId="10" borderId="14" xfId="0" applyFont="1" applyFill="1" applyBorder="1" applyAlignment="1" applyProtection="1">
      <alignment horizontal="left" vertical="center" shrinkToFit="1"/>
      <protection hidden="1"/>
    </xf>
    <xf numFmtId="0" fontId="33" fillId="0" borderId="25" xfId="0" applyFont="1" applyBorder="1" applyAlignment="1" applyProtection="1">
      <alignment vertical="center" shrinkToFit="1"/>
      <protection hidden="1"/>
    </xf>
    <xf numFmtId="0" fontId="36" fillId="0" borderId="25" xfId="0" applyFont="1" applyBorder="1" applyProtection="1">
      <alignment vertical="center"/>
      <protection hidden="1"/>
    </xf>
    <xf numFmtId="0" fontId="5" fillId="0" borderId="83" xfId="0" applyFont="1" applyBorder="1" applyAlignment="1">
      <alignment vertical="center" shrinkToFit="1"/>
    </xf>
    <xf numFmtId="0" fontId="36" fillId="0" borderId="30" xfId="0" applyFont="1" applyBorder="1" applyAlignment="1" applyProtection="1">
      <alignment horizontal="left" vertical="center" wrapText="1" shrinkToFit="1"/>
      <protection hidden="1"/>
    </xf>
    <xf numFmtId="0" fontId="20" fillId="0" borderId="0" xfId="0" applyFont="1" applyAlignment="1">
      <alignment horizontal="center" vertical="center" shrinkToFit="1"/>
    </xf>
    <xf numFmtId="0" fontId="25" fillId="10" borderId="0" xfId="0" applyFont="1" applyFill="1" applyAlignment="1">
      <alignment horizontal="center" vertical="center" shrinkToFit="1"/>
    </xf>
    <xf numFmtId="176" fontId="4" fillId="10" borderId="0" xfId="1" applyNumberFormat="1" applyFont="1" applyFill="1" applyBorder="1" applyAlignment="1" applyProtection="1">
      <alignment horizontal="right" vertical="center" shrinkToFit="1"/>
    </xf>
    <xf numFmtId="38" fontId="4" fillId="10" borderId="0" xfId="0" applyNumberFormat="1" applyFont="1" applyFill="1" applyAlignment="1">
      <alignment horizontal="right" vertical="center" wrapText="1" shrinkToFit="1"/>
    </xf>
    <xf numFmtId="0" fontId="4" fillId="10" borderId="0" xfId="0" applyFont="1" applyFill="1" applyAlignment="1">
      <alignment horizontal="right" vertical="center" wrapText="1" shrinkToFit="1"/>
    </xf>
    <xf numFmtId="0" fontId="20" fillId="0" borderId="0" xfId="0" applyFont="1" applyAlignment="1" applyProtection="1">
      <alignment horizontal="center" vertical="center" shrinkToFit="1"/>
      <protection locked="0"/>
    </xf>
    <xf numFmtId="0" fontId="4" fillId="0" borderId="0" xfId="0" applyFont="1" applyAlignment="1" applyProtection="1">
      <alignment horizontal="center" vertical="center" shrinkToFit="1"/>
      <protection hidden="1"/>
    </xf>
    <xf numFmtId="176" fontId="4" fillId="0" borderId="0" xfId="1" applyNumberFormat="1" applyFont="1" applyFill="1" applyBorder="1" applyAlignment="1" applyProtection="1">
      <alignment vertical="center" shrinkToFit="1"/>
      <protection locked="0"/>
    </xf>
    <xf numFmtId="0" fontId="22" fillId="0" borderId="0" xfId="0" applyFont="1" applyAlignment="1" applyProtection="1">
      <alignment vertical="center" wrapText="1" shrinkToFit="1"/>
      <protection hidden="1"/>
    </xf>
    <xf numFmtId="176" fontId="4" fillId="0" borderId="0" xfId="1" applyNumberFormat="1" applyFont="1" applyFill="1" applyBorder="1" applyAlignment="1" applyProtection="1">
      <alignment vertical="center" shrinkToFit="1"/>
      <protection hidden="1"/>
    </xf>
    <xf numFmtId="177" fontId="4" fillId="0" borderId="0" xfId="1" applyNumberFormat="1" applyFont="1" applyFill="1" applyBorder="1" applyAlignment="1" applyProtection="1">
      <alignment vertical="center" shrinkToFit="1"/>
    </xf>
    <xf numFmtId="0" fontId="0" fillId="0" borderId="0" xfId="0" applyAlignment="1">
      <alignment horizontal="center" vertical="center"/>
    </xf>
    <xf numFmtId="177" fontId="4" fillId="0" borderId="0" xfId="1" applyNumberFormat="1"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0" fontId="4" fillId="0" borderId="0" xfId="0" applyFont="1" applyAlignment="1">
      <alignment horizontal="center" vertical="center" shrinkToFit="1"/>
    </xf>
    <xf numFmtId="0" fontId="22" fillId="0" borderId="0" xfId="0" applyFont="1" applyAlignment="1">
      <alignment vertical="center" wrapText="1" shrinkToFit="1"/>
    </xf>
    <xf numFmtId="0" fontId="7" fillId="0" borderId="5" xfId="0" applyFont="1" applyBorder="1" applyAlignment="1" applyProtection="1">
      <alignment horizontal="right" vertical="center"/>
      <protection locked="0"/>
    </xf>
    <xf numFmtId="0" fontId="7" fillId="0" borderId="0" xfId="0" applyFont="1" applyAlignment="1">
      <alignment horizontal="left" vertical="top"/>
    </xf>
    <xf numFmtId="0" fontId="16" fillId="0" borderId="0" xfId="0" applyFont="1" applyAlignment="1">
      <alignment horizontal="left" vertical="center"/>
    </xf>
    <xf numFmtId="0" fontId="7" fillId="0" borderId="10" xfId="0" applyFont="1" applyBorder="1">
      <alignment vertical="center"/>
    </xf>
    <xf numFmtId="0" fontId="7" fillId="0" borderId="5" xfId="0" applyFont="1" applyBorder="1">
      <alignment vertical="center"/>
    </xf>
    <xf numFmtId="0" fontId="8" fillId="0" borderId="5" xfId="0" applyFont="1" applyBorder="1" applyAlignment="1">
      <alignment horizontal="right" vertical="center"/>
    </xf>
    <xf numFmtId="0" fontId="9" fillId="0" borderId="8" xfId="0" applyFont="1" applyBorder="1" applyAlignment="1">
      <alignment vertical="top"/>
    </xf>
    <xf numFmtId="0" fontId="9" fillId="0" borderId="0" xfId="0" applyFont="1" applyAlignment="1">
      <alignment vertical="top"/>
    </xf>
    <xf numFmtId="0" fontId="11" fillId="0" borderId="0" xfId="0" applyFont="1" applyAlignment="1">
      <alignment horizontal="left" vertical="center"/>
    </xf>
    <xf numFmtId="0" fontId="9" fillId="0" borderId="0" xfId="0" applyFont="1" applyAlignment="1">
      <alignment horizontal="left" vertical="top"/>
    </xf>
    <xf numFmtId="0" fontId="7" fillId="0" borderId="3" xfId="0" applyFont="1" applyBorder="1">
      <alignment vertical="center"/>
    </xf>
    <xf numFmtId="0" fontId="9" fillId="0" borderId="9" xfId="0" applyFont="1" applyBorder="1" applyAlignment="1">
      <alignment vertical="top"/>
    </xf>
    <xf numFmtId="0" fontId="7" fillId="0" borderId="0" xfId="0" applyFont="1" applyAlignment="1">
      <alignment horizontal="center" vertical="center"/>
    </xf>
    <xf numFmtId="0" fontId="9" fillId="0" borderId="9" xfId="0" applyFont="1" applyBorder="1" applyAlignment="1">
      <alignment horizontal="left" vertical="top"/>
    </xf>
    <xf numFmtId="0" fontId="11" fillId="0" borderId="0" xfId="0" applyFont="1">
      <alignment vertical="center"/>
    </xf>
    <xf numFmtId="0" fontId="4" fillId="0" borderId="0" xfId="0" applyFont="1">
      <alignment vertical="center"/>
    </xf>
    <xf numFmtId="0" fontId="11" fillId="0" borderId="0" xfId="0" applyFont="1" applyAlignment="1">
      <alignment horizontal="left"/>
    </xf>
    <xf numFmtId="0" fontId="7" fillId="0" borderId="102" xfId="0" applyFont="1" applyBorder="1">
      <alignment vertical="center"/>
    </xf>
    <xf numFmtId="0" fontId="7" fillId="0" borderId="9" xfId="0" applyFont="1" applyBorder="1" applyAlignment="1">
      <alignment horizontal="left" vertical="top"/>
    </xf>
    <xf numFmtId="0" fontId="5" fillId="0" borderId="15" xfId="0" applyFont="1" applyBorder="1" applyAlignment="1">
      <alignment horizontal="left" vertical="center" wrapText="1"/>
    </xf>
    <xf numFmtId="0" fontId="11" fillId="2" borderId="0" xfId="0" applyFont="1" applyFill="1" applyAlignment="1">
      <alignment horizontal="left" vertical="center"/>
    </xf>
    <xf numFmtId="0" fontId="9" fillId="2" borderId="0" xfId="0" applyFont="1" applyFill="1" applyAlignment="1">
      <alignment horizontal="left" vertical="top"/>
    </xf>
    <xf numFmtId="0" fontId="7" fillId="2" borderId="0" xfId="0" applyFont="1" applyFill="1">
      <alignment vertical="center"/>
    </xf>
    <xf numFmtId="0" fontId="5" fillId="0" borderId="68" xfId="0" applyFont="1" applyBorder="1" applyAlignment="1">
      <alignment horizontal="left" vertical="center" wrapText="1"/>
    </xf>
    <xf numFmtId="0" fontId="5" fillId="0" borderId="70" xfId="0" applyFont="1" applyBorder="1" applyAlignment="1">
      <alignment horizontal="left" vertical="center" wrapText="1"/>
    </xf>
    <xf numFmtId="0" fontId="5" fillId="0" borderId="68" xfId="0" applyFont="1" applyBorder="1" applyAlignment="1">
      <alignment vertical="center" wrapText="1"/>
    </xf>
    <xf numFmtId="0" fontId="35" fillId="10" borderId="90" xfId="0" applyFont="1" applyFill="1" applyBorder="1" applyAlignment="1">
      <alignment horizontal="left" vertical="center"/>
    </xf>
    <xf numFmtId="38" fontId="4" fillId="0" borderId="16" xfId="1" applyFont="1" applyFill="1" applyBorder="1" applyAlignment="1" applyProtection="1">
      <alignment vertical="center"/>
    </xf>
    <xf numFmtId="0" fontId="9" fillId="0" borderId="0" xfId="0" applyFont="1" applyAlignment="1">
      <alignment horizontal="center" vertical="center"/>
    </xf>
    <xf numFmtId="38" fontId="4" fillId="0" borderId="0" xfId="1" applyFont="1" applyFill="1" applyBorder="1" applyAlignment="1" applyProtection="1">
      <alignment vertical="center"/>
    </xf>
    <xf numFmtId="38" fontId="4" fillId="0" borderId="93" xfId="1" applyFont="1" applyFill="1" applyBorder="1" applyAlignment="1" applyProtection="1">
      <alignment vertical="center"/>
    </xf>
    <xf numFmtId="0" fontId="7" fillId="0" borderId="9" xfId="0" applyFont="1" applyBorder="1" applyAlignment="1">
      <alignment vertical="top"/>
    </xf>
    <xf numFmtId="0" fontId="7" fillId="0" borderId="0" xfId="0" applyFont="1" applyAlignment="1">
      <alignment vertical="top"/>
    </xf>
    <xf numFmtId="0" fontId="5" fillId="0" borderId="72" xfId="0" applyFont="1" applyBorder="1">
      <alignment vertical="center"/>
    </xf>
    <xf numFmtId="0" fontId="5" fillId="0" borderId="74" xfId="0" applyFont="1" applyBorder="1">
      <alignment vertical="center"/>
    </xf>
    <xf numFmtId="0" fontId="5" fillId="0" borderId="75" xfId="0" applyFont="1" applyBorder="1">
      <alignment vertical="center"/>
    </xf>
    <xf numFmtId="0" fontId="5" fillId="0" borderId="77" xfId="0" applyFont="1" applyBorder="1">
      <alignment vertical="center"/>
    </xf>
    <xf numFmtId="0" fontId="7" fillId="0" borderId="3" xfId="0" applyFont="1" applyBorder="1" applyAlignment="1">
      <alignment horizontal="left" vertical="center"/>
    </xf>
    <xf numFmtId="0" fontId="5" fillId="0" borderId="32" xfId="0" applyFont="1" applyBorder="1" applyAlignment="1">
      <alignment horizontal="right" vertical="center" wrapText="1"/>
    </xf>
    <xf numFmtId="0" fontId="7" fillId="0" borderId="9" xfId="0" applyFont="1" applyBorder="1" applyAlignment="1">
      <alignment horizontal="left" vertical="center"/>
    </xf>
    <xf numFmtId="0" fontId="7" fillId="0" borderId="0" xfId="0" applyFont="1" applyAlignment="1">
      <alignment horizontal="left" vertical="center"/>
    </xf>
    <xf numFmtId="0" fontId="5" fillId="0" borderId="34" xfId="0" applyFont="1" applyBorder="1" applyAlignment="1">
      <alignment horizontal="right" vertical="center" wrapText="1"/>
    </xf>
    <xf numFmtId="0" fontId="5" fillId="0" borderId="35" xfId="0" applyFont="1" applyBorder="1" applyAlignment="1">
      <alignment horizontal="right" vertical="center" wrapText="1"/>
    </xf>
    <xf numFmtId="0" fontId="12" fillId="0" borderId="4" xfId="0" applyFont="1" applyBorder="1">
      <alignment vertical="center"/>
    </xf>
    <xf numFmtId="0" fontId="21" fillId="0" borderId="6" xfId="0" applyFont="1" applyBorder="1">
      <alignment vertical="center"/>
    </xf>
    <xf numFmtId="0" fontId="7" fillId="0" borderId="11" xfId="0" applyFont="1" applyBorder="1">
      <alignment vertical="center"/>
    </xf>
    <xf numFmtId="0" fontId="7" fillId="0" borderId="7" xfId="0" applyFont="1" applyBorder="1" applyAlignment="1">
      <alignment horizontal="left" vertical="top"/>
    </xf>
    <xf numFmtId="0" fontId="25" fillId="7" borderId="51" xfId="0" applyFont="1" applyFill="1" applyBorder="1" applyAlignment="1" applyProtection="1">
      <alignment horizontal="right" vertical="center"/>
      <protection locked="0"/>
    </xf>
    <xf numFmtId="0" fontId="25" fillId="7" borderId="4" xfId="0" applyFont="1" applyFill="1" applyBorder="1" applyAlignment="1" applyProtection="1">
      <alignment horizontal="right" vertical="center"/>
      <protection locked="0"/>
    </xf>
    <xf numFmtId="0" fontId="25" fillId="7" borderId="14" xfId="0" applyFont="1" applyFill="1" applyBorder="1" applyAlignment="1" applyProtection="1">
      <alignment horizontal="center" vertical="center"/>
      <protection locked="0"/>
    </xf>
    <xf numFmtId="0" fontId="25" fillId="7" borderId="2" xfId="0" applyFont="1" applyFill="1" applyBorder="1" applyAlignment="1" applyProtection="1">
      <alignment horizontal="center" vertical="center"/>
      <protection locked="0"/>
    </xf>
    <xf numFmtId="0" fontId="25" fillId="7" borderId="1" xfId="0" applyFont="1" applyFill="1" applyBorder="1" applyAlignment="1" applyProtection="1">
      <alignment horizontal="center" vertical="center"/>
      <protection locked="0"/>
    </xf>
    <xf numFmtId="0" fontId="25" fillId="7" borderId="7" xfId="0" applyFont="1" applyFill="1" applyBorder="1" applyAlignment="1" applyProtection="1">
      <alignment horizontal="center" vertical="center"/>
      <protection locked="0"/>
    </xf>
    <xf numFmtId="0" fontId="20" fillId="0" borderId="105" xfId="0" applyFont="1" applyBorder="1" applyAlignment="1" applyProtection="1">
      <alignment horizontal="center" vertical="center" shrinkToFit="1"/>
      <protection hidden="1"/>
    </xf>
    <xf numFmtId="0" fontId="20" fillId="0" borderId="1" xfId="0" applyFont="1" applyBorder="1" applyAlignment="1" applyProtection="1">
      <alignment horizontal="center" vertical="center" shrinkToFit="1"/>
      <protection hidden="1"/>
    </xf>
    <xf numFmtId="0" fontId="20" fillId="0" borderId="106" xfId="0" applyFont="1" applyBorder="1" applyAlignment="1" applyProtection="1">
      <alignment horizontal="center" vertical="center" shrinkToFit="1"/>
      <protection hidden="1"/>
    </xf>
    <xf numFmtId="0" fontId="7" fillId="0" borderId="0" xfId="0" applyFont="1" applyAlignment="1" applyProtection="1">
      <alignment horizontal="right" vertical="center"/>
      <protection hidden="1"/>
    </xf>
    <xf numFmtId="0" fontId="7" fillId="0" borderId="2" xfId="0" applyFont="1" applyBorder="1" applyAlignment="1" applyProtection="1">
      <alignment vertical="center" shrinkToFit="1"/>
      <protection hidden="1"/>
    </xf>
    <xf numFmtId="38" fontId="7" fillId="0" borderId="2" xfId="1" applyFont="1" applyBorder="1" applyAlignment="1" applyProtection="1">
      <alignment vertical="center" shrinkToFit="1"/>
      <protection hidden="1"/>
    </xf>
    <xf numFmtId="0" fontId="7" fillId="0" borderId="2" xfId="0" applyFont="1" applyBorder="1" applyAlignment="1" applyProtection="1">
      <alignment horizontal="right" vertical="center"/>
      <protection hidden="1"/>
    </xf>
    <xf numFmtId="0" fontId="5" fillId="6" borderId="2" xfId="0" applyFont="1" applyFill="1" applyBorder="1" applyAlignment="1" applyProtection="1">
      <alignment vertical="center" shrinkToFit="1"/>
      <protection hidden="1"/>
    </xf>
    <xf numFmtId="0" fontId="4" fillId="8" borderId="17" xfId="0" applyFont="1" applyFill="1" applyBorder="1" applyAlignment="1" applyProtection="1">
      <alignment horizontal="center" vertical="center" shrinkToFit="1"/>
      <protection hidden="1"/>
    </xf>
    <xf numFmtId="176" fontId="4" fillId="9" borderId="29" xfId="1" applyNumberFormat="1" applyFont="1" applyFill="1" applyBorder="1" applyAlignment="1" applyProtection="1">
      <alignment vertical="center" shrinkToFit="1"/>
      <protection hidden="1"/>
    </xf>
    <xf numFmtId="177" fontId="4" fillId="9" borderId="26" xfId="1" applyNumberFormat="1" applyFont="1" applyFill="1" applyBorder="1" applyAlignment="1" applyProtection="1">
      <alignment vertical="center" shrinkToFit="1"/>
      <protection hidden="1"/>
    </xf>
    <xf numFmtId="177" fontId="4" fillId="0" borderId="0" xfId="1" applyNumberFormat="1" applyFont="1" applyFill="1" applyBorder="1" applyAlignment="1" applyProtection="1">
      <alignment vertical="center" shrinkToFit="1"/>
      <protection hidden="1"/>
    </xf>
    <xf numFmtId="0" fontId="4" fillId="8" borderId="42" xfId="1" applyNumberFormat="1" applyFont="1" applyFill="1" applyBorder="1" applyAlignment="1" applyProtection="1">
      <alignment horizontal="center" vertical="center" shrinkToFit="1"/>
      <protection hidden="1"/>
    </xf>
    <xf numFmtId="177" fontId="4" fillId="9" borderId="47" xfId="1" applyNumberFormat="1" applyFont="1" applyFill="1" applyBorder="1" applyAlignment="1" applyProtection="1">
      <alignment vertical="center" shrinkToFit="1"/>
      <protection hidden="1"/>
    </xf>
    <xf numFmtId="0" fontId="20" fillId="0" borderId="0" xfId="0" applyFont="1" applyAlignment="1">
      <alignment horizontal="center" vertical="center" wrapText="1" shrinkToFit="1"/>
    </xf>
    <xf numFmtId="0" fontId="16" fillId="0" borderId="0" xfId="0" applyFont="1" applyAlignment="1">
      <alignment horizontal="left" vertical="center" wrapText="1"/>
    </xf>
    <xf numFmtId="0" fontId="35" fillId="0" borderId="110" xfId="0" applyFont="1" applyBorder="1" applyAlignment="1">
      <alignment horizontal="center" vertical="center" wrapText="1" shrinkToFit="1"/>
    </xf>
    <xf numFmtId="0" fontId="35" fillId="0" borderId="85" xfId="0" applyFont="1" applyBorder="1" applyAlignment="1">
      <alignment horizontal="center" vertical="center" wrapText="1" shrinkToFit="1"/>
    </xf>
    <xf numFmtId="0" fontId="20" fillId="0" borderId="105" xfId="0" applyFont="1" applyBorder="1" applyAlignment="1">
      <alignment horizontal="center" vertical="center" shrinkToFit="1"/>
    </xf>
    <xf numFmtId="0" fontId="20" fillId="0" borderId="97"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06" xfId="0" applyFont="1" applyBorder="1" applyAlignment="1">
      <alignment horizontal="center" vertical="center" shrinkToFit="1"/>
    </xf>
    <xf numFmtId="0" fontId="20" fillId="0" borderId="95" xfId="0" applyFont="1" applyBorder="1" applyAlignment="1">
      <alignment horizontal="center" vertical="center" shrinkToFit="1"/>
    </xf>
    <xf numFmtId="0" fontId="20" fillId="0" borderId="62" xfId="0" applyFont="1" applyBorder="1" applyAlignment="1">
      <alignment horizontal="center" vertical="center" shrinkToFit="1"/>
    </xf>
    <xf numFmtId="0" fontId="5" fillId="0" borderId="0" xfId="0" applyFont="1" applyAlignment="1">
      <alignment horizontal="left" vertical="center" shrinkToFit="1"/>
    </xf>
    <xf numFmtId="0" fontId="5" fillId="0" borderId="2" xfId="0" applyFont="1" applyBorder="1" applyAlignment="1">
      <alignment vertical="center" shrinkToFit="1"/>
    </xf>
    <xf numFmtId="38" fontId="5" fillId="0" borderId="2" xfId="1" applyFont="1" applyBorder="1" applyAlignment="1" applyProtection="1">
      <alignment vertical="center" shrinkToFit="1"/>
    </xf>
    <xf numFmtId="176" fontId="4" fillId="4" borderId="31" xfId="1" applyNumberFormat="1" applyFont="1" applyFill="1" applyBorder="1" applyAlignment="1" applyProtection="1">
      <alignment vertical="center" shrinkToFit="1"/>
    </xf>
    <xf numFmtId="0" fontId="25" fillId="8" borderId="51" xfId="0" applyFont="1" applyFill="1" applyBorder="1" applyAlignment="1">
      <alignment horizontal="center" vertical="center"/>
    </xf>
    <xf numFmtId="0" fontId="25" fillId="8" borderId="48" xfId="0" applyFont="1" applyFill="1" applyBorder="1" applyAlignment="1">
      <alignment horizontal="center" vertical="center"/>
    </xf>
    <xf numFmtId="0" fontId="36" fillId="0" borderId="25" xfId="0" applyFont="1" applyBorder="1">
      <alignment vertical="center"/>
    </xf>
    <xf numFmtId="0" fontId="25" fillId="10" borderId="6" xfId="0" applyFont="1" applyFill="1" applyBorder="1" applyAlignment="1">
      <alignment horizontal="left" vertical="center" shrinkToFit="1"/>
    </xf>
    <xf numFmtId="0" fontId="32" fillId="0" borderId="0" xfId="0" applyFont="1" applyAlignment="1">
      <alignment vertical="center" shrinkToFit="1"/>
    </xf>
    <xf numFmtId="0" fontId="20" fillId="0" borderId="114"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108" xfId="0" applyFont="1" applyBorder="1" applyAlignment="1">
      <alignment horizontal="center" vertical="center" shrinkToFit="1"/>
    </xf>
    <xf numFmtId="0" fontId="20" fillId="0" borderId="109" xfId="0" applyFont="1" applyBorder="1" applyAlignment="1">
      <alignment horizontal="center" vertical="center" shrinkToFit="1"/>
    </xf>
    <xf numFmtId="0" fontId="20" fillId="0" borderId="107" xfId="0" applyFont="1" applyBorder="1" applyAlignment="1">
      <alignment horizontal="center" vertical="center" shrinkToFit="1"/>
    </xf>
    <xf numFmtId="0" fontId="4" fillId="8" borderId="17" xfId="0" applyFont="1" applyFill="1" applyBorder="1" applyAlignment="1">
      <alignment horizontal="center" vertical="center" shrinkToFit="1"/>
    </xf>
    <xf numFmtId="0" fontId="31" fillId="0" borderId="0" xfId="0" applyFont="1" applyAlignment="1">
      <alignment vertical="center" shrinkToFit="1"/>
    </xf>
    <xf numFmtId="0" fontId="20" fillId="0" borderId="7" xfId="0" applyFont="1" applyBorder="1" applyAlignment="1">
      <alignment horizontal="center" vertical="center" shrinkToFit="1"/>
    </xf>
    <xf numFmtId="176" fontId="4" fillId="4" borderId="46" xfId="1" applyNumberFormat="1" applyFont="1" applyFill="1" applyBorder="1" applyAlignment="1" applyProtection="1">
      <alignment vertical="center" shrinkToFit="1"/>
    </xf>
    <xf numFmtId="0" fontId="20" fillId="0" borderId="99" xfId="0" applyFont="1" applyBorder="1" applyAlignment="1">
      <alignment horizontal="center" vertical="center" shrinkToFit="1"/>
    </xf>
    <xf numFmtId="0" fontId="7" fillId="0" borderId="5" xfId="0" applyFont="1" applyBorder="1" applyAlignment="1" applyProtection="1">
      <alignment horizontal="right" vertical="center"/>
      <protection locked="0"/>
    </xf>
    <xf numFmtId="0" fontId="7" fillId="0" borderId="0" xfId="0" applyFont="1" applyAlignment="1" applyProtection="1">
      <alignment horizontal="left" vertical="center"/>
      <protection locked="0"/>
    </xf>
    <xf numFmtId="0" fontId="7" fillId="2" borderId="0" xfId="0" applyFont="1" applyFill="1" applyAlignment="1">
      <alignment horizontal="left" vertical="center" wrapText="1"/>
    </xf>
    <xf numFmtId="0" fontId="10" fillId="0" borderId="0" xfId="0" applyFont="1" applyAlignment="1">
      <alignment horizontal="center" vertical="center"/>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38" fontId="5" fillId="0" borderId="80" xfId="1" applyFont="1" applyFill="1" applyBorder="1" applyAlignment="1" applyProtection="1">
      <alignment horizontal="left" vertical="center" indent="1" shrinkToFit="1"/>
      <protection locked="0"/>
    </xf>
    <xf numFmtId="38" fontId="5" fillId="0" borderId="18" xfId="1" applyFont="1" applyFill="1" applyBorder="1" applyAlignment="1" applyProtection="1">
      <alignment horizontal="left" vertical="center" indent="1" shrinkToFit="1"/>
      <protection locked="0"/>
    </xf>
    <xf numFmtId="38" fontId="5" fillId="0" borderId="69" xfId="1" applyFont="1" applyFill="1" applyBorder="1" applyAlignment="1" applyProtection="1">
      <alignment horizontal="left" vertical="center" indent="1" shrinkToFit="1"/>
      <protection locked="0"/>
    </xf>
    <xf numFmtId="0" fontId="5" fillId="0" borderId="71" xfId="0" applyFont="1" applyBorder="1" applyAlignment="1">
      <alignment horizontal="left" vertical="center" wrapText="1"/>
    </xf>
    <xf numFmtId="0" fontId="5" fillId="0" borderId="73" xfId="0" applyFont="1" applyBorder="1" applyAlignment="1">
      <alignment horizontal="left" vertical="center" wrapText="1"/>
    </xf>
    <xf numFmtId="0" fontId="5" fillId="0" borderId="73" xfId="0" applyFont="1" applyBorder="1" applyAlignment="1">
      <alignment horizontal="left" vertical="center"/>
    </xf>
    <xf numFmtId="0" fontId="5" fillId="0" borderId="76" xfId="0" applyFont="1" applyBorder="1" applyAlignment="1">
      <alignment horizontal="left" vertical="center"/>
    </xf>
    <xf numFmtId="38" fontId="5" fillId="0" borderId="66" xfId="1" applyFont="1" applyFill="1" applyBorder="1" applyAlignment="1" applyProtection="1">
      <alignment horizontal="left" vertical="center" indent="1" shrinkToFit="1"/>
      <protection locked="0"/>
    </xf>
    <xf numFmtId="38" fontId="5" fillId="0" borderId="67" xfId="1" applyFont="1" applyFill="1" applyBorder="1" applyAlignment="1" applyProtection="1">
      <alignment horizontal="left" vertical="center" indent="1" shrinkToFit="1"/>
      <protection locked="0"/>
    </xf>
    <xf numFmtId="177" fontId="18" fillId="5" borderId="39" xfId="1" applyNumberFormat="1" applyFont="1" applyFill="1" applyBorder="1" applyAlignment="1" applyProtection="1">
      <alignment horizontal="right" vertical="center" indent="1" shrinkToFi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38" fontId="5" fillId="0" borderId="59" xfId="1" applyFont="1" applyFill="1" applyBorder="1" applyAlignment="1" applyProtection="1">
      <alignment horizontal="left" vertical="center" wrapText="1"/>
    </xf>
    <xf numFmtId="38" fontId="5" fillId="0" borderId="60" xfId="1" applyFont="1" applyFill="1" applyBorder="1" applyAlignment="1" applyProtection="1">
      <alignment horizontal="left" vertical="center" wrapText="1"/>
    </xf>
    <xf numFmtId="177" fontId="18" fillId="5" borderId="60" xfId="1" applyNumberFormat="1" applyFont="1" applyFill="1" applyBorder="1" applyAlignment="1" applyProtection="1">
      <alignment horizontal="right" vertical="center" indent="1" shrinkToFit="1"/>
    </xf>
    <xf numFmtId="177" fontId="18" fillId="5" borderId="37" xfId="1" applyNumberFormat="1" applyFont="1" applyFill="1" applyBorder="1" applyAlignment="1" applyProtection="1">
      <alignment horizontal="right" vertical="center" indent="1" shrinkToFi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38" fontId="4" fillId="0" borderId="88" xfId="1" applyFont="1" applyFill="1" applyBorder="1" applyAlignment="1" applyProtection="1">
      <alignment vertical="center"/>
    </xf>
    <xf numFmtId="0" fontId="0" fillId="0" borderId="89" xfId="0" applyBorder="1">
      <alignment vertical="center"/>
    </xf>
    <xf numFmtId="0" fontId="0" fillId="0" borderId="90" xfId="0" applyBorder="1">
      <alignment vertical="center"/>
    </xf>
    <xf numFmtId="38" fontId="4" fillId="0" borderId="80" xfId="1" applyFont="1" applyFill="1" applyBorder="1" applyAlignment="1" applyProtection="1">
      <alignment vertical="center"/>
    </xf>
    <xf numFmtId="0" fontId="0" fillId="0" borderId="18" xfId="0" applyBorder="1">
      <alignment vertical="center"/>
    </xf>
    <xf numFmtId="0" fontId="0" fillId="0" borderId="69" xfId="0" applyBorder="1">
      <alignment vertical="center"/>
    </xf>
    <xf numFmtId="0" fontId="5" fillId="0" borderId="3" xfId="0" applyFont="1" applyBorder="1" applyAlignment="1">
      <alignment horizontal="left" vertical="center" wrapText="1"/>
    </xf>
    <xf numFmtId="0" fontId="5" fillId="0" borderId="28" xfId="0" applyFont="1" applyBorder="1" applyAlignment="1" applyProtection="1">
      <alignment horizontal="right" vertical="center" wrapText="1"/>
      <protection locked="0"/>
    </xf>
    <xf numFmtId="0" fontId="5" fillId="0" borderId="79" xfId="0" applyFont="1" applyBorder="1" applyAlignment="1" applyProtection="1">
      <alignment horizontal="right" vertical="center" wrapText="1"/>
      <protection locked="0"/>
    </xf>
    <xf numFmtId="0" fontId="5" fillId="0" borderId="33" xfId="0" applyFont="1" applyBorder="1" applyAlignment="1" applyProtection="1">
      <alignment horizontal="right" vertical="center" wrapText="1"/>
      <protection locked="0"/>
    </xf>
    <xf numFmtId="0" fontId="5" fillId="0" borderId="78" xfId="0" applyFont="1" applyBorder="1" applyAlignment="1" applyProtection="1">
      <alignment horizontal="right" vertical="center" wrapText="1"/>
      <protection locked="0"/>
    </xf>
    <xf numFmtId="0" fontId="5" fillId="0" borderId="36" xfId="0" applyFont="1" applyBorder="1" applyAlignment="1" applyProtection="1">
      <alignment horizontal="right" vertical="center" wrapText="1"/>
      <protection locked="0"/>
    </xf>
    <xf numFmtId="0" fontId="5" fillId="0" borderId="65" xfId="0" applyFont="1" applyBorder="1" applyAlignment="1" applyProtection="1">
      <alignment horizontal="right" vertical="center" wrapText="1"/>
      <protection locked="0"/>
    </xf>
    <xf numFmtId="0" fontId="35" fillId="10" borderId="88" xfId="0" applyFont="1" applyFill="1" applyBorder="1" applyAlignment="1">
      <alignment horizontal="center" vertical="center"/>
    </xf>
    <xf numFmtId="0" fontId="35" fillId="10" borderId="89" xfId="0" applyFont="1" applyFill="1" applyBorder="1" applyAlignment="1">
      <alignment horizontal="center" vertical="center"/>
    </xf>
    <xf numFmtId="0" fontId="34" fillId="0" borderId="100" xfId="0" applyFont="1" applyBorder="1" applyAlignment="1">
      <alignment horizontal="center" vertical="center"/>
    </xf>
    <xf numFmtId="0" fontId="34" fillId="0" borderId="101" xfId="0" applyFont="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0" borderId="91" xfId="0" applyFont="1" applyBorder="1" applyAlignment="1">
      <alignment horizontal="center" vertical="center"/>
    </xf>
    <xf numFmtId="0" fontId="34" fillId="0" borderId="92" xfId="0" applyFont="1" applyBorder="1" applyAlignment="1">
      <alignment horizontal="center" vertical="center"/>
    </xf>
    <xf numFmtId="0" fontId="5" fillId="0" borderId="10"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38" fontId="4" fillId="0" borderId="87" xfId="1" applyFont="1" applyFill="1" applyBorder="1" applyAlignment="1" applyProtection="1">
      <alignment vertical="center"/>
    </xf>
    <xf numFmtId="0" fontId="0" fillId="0" borderId="66" xfId="0" applyBorder="1">
      <alignment vertical="center"/>
    </xf>
    <xf numFmtId="0" fontId="0" fillId="0" borderId="67" xfId="0" applyBorder="1">
      <alignment vertical="center"/>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20" fillId="0" borderId="62" xfId="0" applyFont="1" applyBorder="1" applyAlignment="1">
      <alignment horizontal="center" vertical="center" wrapText="1" shrinkToFit="1"/>
    </xf>
    <xf numFmtId="0" fontId="20" fillId="0" borderId="0" xfId="0" applyFont="1" applyAlignment="1" applyProtection="1">
      <alignment horizontal="center" vertical="center" wrapText="1" shrinkToFit="1"/>
      <protection hidden="1"/>
    </xf>
    <xf numFmtId="0" fontId="20" fillId="0" borderId="0" xfId="0" applyFont="1" applyAlignment="1" applyProtection="1">
      <alignment horizontal="center" vertical="center" shrinkToFit="1"/>
      <protection hidden="1"/>
    </xf>
    <xf numFmtId="0" fontId="7" fillId="0" borderId="0" xfId="0" applyFont="1" applyAlignment="1" applyProtection="1">
      <alignment horizontal="left" vertical="center" shrinkToFit="1"/>
      <protection hidden="1"/>
    </xf>
    <xf numFmtId="0" fontId="4" fillId="0" borderId="23" xfId="0" applyFont="1" applyBorder="1" applyAlignment="1">
      <alignment horizontal="left" vertical="center" indent="2" shrinkToFit="1"/>
    </xf>
    <xf numFmtId="0" fontId="4" fillId="0" borderId="7" xfId="0" applyFont="1" applyBorder="1" applyAlignment="1">
      <alignment horizontal="left" vertical="center" indent="2" shrinkToFit="1"/>
    </xf>
    <xf numFmtId="0" fontId="20" fillId="0" borderId="49" xfId="0" applyFont="1" applyBorder="1" applyAlignment="1" applyProtection="1">
      <alignment horizontal="center" vertical="center" shrinkToFit="1"/>
      <protection hidden="1"/>
    </xf>
    <xf numFmtId="0" fontId="20" fillId="0" borderId="98" xfId="0" applyFont="1" applyBorder="1" applyAlignment="1" applyProtection="1">
      <alignment horizontal="center" vertical="center" shrinkToFit="1"/>
      <protection hidden="1"/>
    </xf>
    <xf numFmtId="0" fontId="20" fillId="0" borderId="96" xfId="0" applyFont="1" applyBorder="1" applyAlignment="1" applyProtection="1">
      <alignment horizontal="center" vertical="center" shrinkToFit="1"/>
      <protection hidden="1"/>
    </xf>
    <xf numFmtId="0" fontId="20" fillId="0" borderId="17"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20" fillId="0" borderId="2"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20" fillId="0" borderId="19" xfId="0" applyFont="1" applyBorder="1" applyAlignment="1" applyProtection="1">
      <alignment horizontal="center" vertical="center" shrinkToFit="1"/>
      <protection locked="0"/>
    </xf>
    <xf numFmtId="0" fontId="16" fillId="0" borderId="0" xfId="0" applyFont="1" applyAlignment="1" applyProtection="1">
      <alignment horizontal="left" vertical="center" wrapText="1"/>
      <protection hidden="1"/>
    </xf>
    <xf numFmtId="0" fontId="20" fillId="0" borderId="111" xfId="0" applyFont="1" applyBorder="1" applyAlignment="1" applyProtection="1">
      <alignment horizontal="center" vertical="center" shrinkToFit="1"/>
      <protection locked="0"/>
    </xf>
    <xf numFmtId="0" fontId="20" fillId="0" borderId="29"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4" fillId="0" borderId="25" xfId="0" applyFont="1" applyBorder="1" applyAlignment="1">
      <alignment horizontal="left" vertical="center" indent="2" shrinkToFit="1"/>
    </xf>
    <xf numFmtId="0" fontId="4" fillId="0" borderId="1" xfId="0" applyFont="1" applyBorder="1" applyAlignment="1">
      <alignment horizontal="left" vertical="center" indent="2" shrinkToFit="1"/>
    </xf>
    <xf numFmtId="176" fontId="30" fillId="9" borderId="14" xfId="1" applyNumberFormat="1" applyFont="1" applyFill="1" applyBorder="1" applyAlignment="1" applyProtection="1">
      <alignment horizontal="center" vertical="center" shrinkToFit="1"/>
    </xf>
    <xf numFmtId="176" fontId="30" fillId="9" borderId="11" xfId="1" applyNumberFormat="1" applyFont="1" applyFill="1" applyBorder="1" applyAlignment="1" applyProtection="1">
      <alignment horizontal="center" vertical="center" shrinkToFit="1"/>
    </xf>
    <xf numFmtId="176" fontId="30" fillId="9" borderId="1" xfId="1" applyNumberFormat="1" applyFont="1" applyFill="1" applyBorder="1" applyAlignment="1" applyProtection="1">
      <alignment horizontal="center" vertical="center" shrinkToFit="1"/>
    </xf>
    <xf numFmtId="0" fontId="20" fillId="0" borderId="54" xfId="0" applyFont="1" applyBorder="1" applyAlignment="1" applyProtection="1">
      <alignment horizontal="center" vertical="center" wrapText="1" shrinkToFit="1"/>
      <protection hidden="1"/>
    </xf>
    <xf numFmtId="0" fontId="20" fillId="0" borderId="21" xfId="0" applyFont="1" applyBorder="1" applyAlignment="1" applyProtection="1">
      <alignment horizontal="center" vertical="center" wrapText="1" shrinkToFit="1"/>
      <protection hidden="1"/>
    </xf>
    <xf numFmtId="0" fontId="20" fillId="0" borderId="113" xfId="0" applyFont="1" applyBorder="1" applyAlignment="1" applyProtection="1">
      <alignment horizontal="center" vertical="center" wrapText="1" shrinkToFit="1"/>
      <protection locked="0"/>
    </xf>
    <xf numFmtId="0" fontId="20" fillId="0" borderId="105" xfId="0" applyFont="1" applyBorder="1" applyAlignment="1" applyProtection="1">
      <alignment horizontal="center" vertical="center" wrapText="1" shrinkToFit="1"/>
      <protection locked="0"/>
    </xf>
    <xf numFmtId="0" fontId="20" fillId="0" borderId="30" xfId="0" applyFont="1" applyBorder="1" applyAlignment="1" applyProtection="1">
      <alignment horizontal="center" vertical="center" wrapText="1" shrinkToFit="1"/>
      <protection locked="0"/>
    </xf>
    <xf numFmtId="0" fontId="20" fillId="0" borderId="2" xfId="0" applyFont="1" applyBorder="1" applyAlignment="1" applyProtection="1">
      <alignment horizontal="center" vertical="center" wrapText="1" shrinkToFit="1"/>
      <protection locked="0"/>
    </xf>
    <xf numFmtId="0" fontId="20" fillId="0" borderId="85" xfId="0" applyFont="1" applyBorder="1" applyAlignment="1" applyProtection="1">
      <alignment horizontal="center" vertical="center" wrapText="1" shrinkToFit="1"/>
      <protection locked="0"/>
    </xf>
    <xf numFmtId="0" fontId="20" fillId="0" borderId="27" xfId="0" applyFont="1" applyBorder="1" applyAlignment="1" applyProtection="1">
      <alignment horizontal="center" vertical="center" wrapText="1" shrinkToFit="1"/>
      <protection locked="0"/>
    </xf>
    <xf numFmtId="0" fontId="22" fillId="0" borderId="61" xfId="0" applyFont="1" applyBorder="1" applyAlignment="1" applyProtection="1">
      <alignment vertical="center" wrapText="1" shrinkToFit="1"/>
      <protection hidden="1"/>
    </xf>
    <xf numFmtId="0" fontId="4" fillId="0" borderId="58" xfId="0" applyFont="1" applyBorder="1" applyAlignment="1">
      <alignment horizontal="left" vertical="center" indent="2" shrinkToFit="1"/>
    </xf>
    <xf numFmtId="0" fontId="4" fillId="0" borderId="43" xfId="0" applyFont="1" applyBorder="1" applyAlignment="1">
      <alignment horizontal="left" vertical="center" indent="2" shrinkToFit="1"/>
    </xf>
    <xf numFmtId="0" fontId="4" fillId="7" borderId="20" xfId="1" applyNumberFormat="1" applyFont="1" applyFill="1" applyBorder="1" applyAlignment="1" applyProtection="1">
      <alignment horizontal="left" vertical="center" shrinkToFit="1"/>
      <protection locked="0"/>
    </xf>
    <xf numFmtId="0" fontId="4" fillId="7" borderId="43" xfId="1" applyNumberFormat="1" applyFont="1" applyFill="1" applyBorder="1" applyAlignment="1" applyProtection="1">
      <alignment horizontal="left" vertical="center" shrinkToFit="1"/>
      <protection locked="0"/>
    </xf>
    <xf numFmtId="0" fontId="4" fillId="0" borderId="56" xfId="0" applyFont="1" applyBorder="1" applyAlignment="1">
      <alignment horizontal="left" vertical="center" wrapText="1" indent="2" shrinkToFit="1"/>
    </xf>
    <xf numFmtId="0" fontId="4" fillId="0" borderId="52" xfId="0" applyFont="1" applyBorder="1" applyAlignment="1">
      <alignment horizontal="left" vertical="center" wrapText="1" indent="2" shrinkToFit="1"/>
    </xf>
    <xf numFmtId="178" fontId="30" fillId="9" borderId="44" xfId="1" applyNumberFormat="1" applyFont="1" applyFill="1" applyBorder="1" applyAlignment="1" applyProtection="1">
      <alignment horizontal="center" vertical="center" shrinkToFit="1"/>
    </xf>
    <xf numFmtId="178" fontId="30" fillId="9" borderId="45" xfId="1" applyNumberFormat="1" applyFont="1" applyFill="1" applyBorder="1" applyAlignment="1" applyProtection="1">
      <alignment horizontal="center" vertical="center" shrinkToFit="1"/>
    </xf>
    <xf numFmtId="178" fontId="30" fillId="9" borderId="50" xfId="1" applyNumberFormat="1" applyFont="1" applyFill="1" applyBorder="1" applyAlignment="1" applyProtection="1">
      <alignment horizontal="center" vertical="center" shrinkToFit="1"/>
    </xf>
    <xf numFmtId="0" fontId="4" fillId="0" borderId="6" xfId="0" applyFont="1" applyBorder="1" applyAlignment="1">
      <alignment horizontal="left" vertical="center" indent="2" shrinkToFit="1"/>
    </xf>
    <xf numFmtId="0" fontId="35" fillId="0" borderId="51" xfId="0" applyFont="1" applyBorder="1" applyAlignment="1" applyProtection="1">
      <alignment horizontal="center" vertical="center"/>
      <protection locked="0"/>
    </xf>
    <xf numFmtId="0" fontId="0" fillId="0" borderId="118"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4" fillId="0" borderId="11" xfId="0" applyFont="1" applyBorder="1" applyAlignment="1">
      <alignment horizontal="left" vertical="center" indent="2" shrinkToFit="1"/>
    </xf>
    <xf numFmtId="0" fontId="20" fillId="0" borderId="116" xfId="0" applyFont="1" applyBorder="1" applyAlignment="1" applyProtection="1">
      <alignment horizontal="center" vertical="center" shrinkToFit="1"/>
      <protection locked="0"/>
    </xf>
    <xf numFmtId="0" fontId="20" fillId="0" borderId="104" xfId="0" applyFont="1" applyBorder="1" applyAlignment="1" applyProtection="1">
      <alignment horizontal="center" vertical="center" shrinkToFit="1"/>
      <protection locked="0"/>
    </xf>
    <xf numFmtId="0" fontId="20" fillId="0" borderId="85" xfId="0"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20" fillId="0" borderId="112" xfId="0" applyFont="1" applyBorder="1" applyAlignment="1" applyProtection="1">
      <alignment horizontal="center" vertical="center"/>
      <protection hidden="1"/>
    </xf>
    <xf numFmtId="0" fontId="0" fillId="0" borderId="103" xfId="0" applyBorder="1" applyAlignment="1">
      <alignment horizontal="center" vertical="center"/>
    </xf>
    <xf numFmtId="0" fontId="20" fillId="0" borderId="117" xfId="0" applyFont="1" applyBorder="1" applyAlignment="1" applyProtection="1">
      <alignment horizontal="center" vertical="center"/>
      <protection locked="0"/>
    </xf>
    <xf numFmtId="0" fontId="0" fillId="0" borderId="116" xfId="0"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4" fillId="0" borderId="115" xfId="0" applyFont="1" applyBorder="1" applyAlignment="1">
      <alignment horizontal="left" vertical="center" indent="2" shrinkToFit="1"/>
    </xf>
    <xf numFmtId="0" fontId="4" fillId="0" borderId="62" xfId="0" applyFont="1" applyBorder="1" applyAlignment="1">
      <alignment horizontal="left" vertical="center" wrapText="1" indent="2" shrinkToFit="1"/>
    </xf>
    <xf numFmtId="0" fontId="20" fillId="0" borderId="55" xfId="0" applyFont="1" applyBorder="1" applyAlignment="1" applyProtection="1">
      <alignment horizontal="center" vertical="center" wrapText="1" shrinkToFit="1"/>
      <protection locked="0"/>
    </xf>
    <xf numFmtId="0" fontId="20" fillId="0" borderId="17" xfId="0" applyFont="1" applyBorder="1" applyAlignment="1" applyProtection="1">
      <alignment horizontal="center" vertical="center" wrapText="1" shrinkToFit="1"/>
      <protection locked="0"/>
    </xf>
    <xf numFmtId="0" fontId="4" fillId="0" borderId="57" xfId="0" applyFont="1" applyBorder="1" applyAlignment="1">
      <alignment horizontal="left" vertical="center" indent="2" shrinkToFit="1"/>
    </xf>
    <xf numFmtId="0" fontId="4" fillId="0" borderId="48" xfId="0" applyFont="1" applyBorder="1" applyAlignment="1">
      <alignment horizontal="left" vertical="center" indent="2" shrinkToFit="1"/>
    </xf>
    <xf numFmtId="0" fontId="22" fillId="0" borderId="61" xfId="0" applyFont="1" applyBorder="1" applyAlignment="1">
      <alignment vertical="center" wrapText="1" shrinkToFit="1"/>
    </xf>
    <xf numFmtId="0" fontId="20" fillId="0" borderId="49" xfId="0" applyFont="1" applyBorder="1" applyAlignment="1">
      <alignment horizontal="center" vertical="center" shrinkToFit="1"/>
    </xf>
    <xf numFmtId="0" fontId="20" fillId="0" borderId="98" xfId="0" applyFont="1" applyBorder="1" applyAlignment="1">
      <alignment horizontal="center" vertical="center" shrinkToFit="1"/>
    </xf>
    <xf numFmtId="0" fontId="20" fillId="0" borderId="96" xfId="0" applyFont="1" applyBorder="1" applyAlignment="1">
      <alignment horizontal="center" vertical="center" shrinkToFit="1"/>
    </xf>
    <xf numFmtId="0" fontId="7" fillId="0" borderId="0" xfId="0" applyFont="1" applyAlignment="1">
      <alignment horizontal="left" vertical="center" shrinkToFit="1"/>
    </xf>
    <xf numFmtId="0" fontId="20" fillId="0" borderId="54" xfId="0" applyFont="1" applyBorder="1" applyAlignment="1">
      <alignment horizontal="center" vertical="center" wrapText="1" shrinkToFit="1"/>
    </xf>
    <xf numFmtId="0" fontId="20" fillId="0" borderId="21" xfId="0" applyFont="1" applyBorder="1" applyAlignment="1">
      <alignment horizontal="center" vertical="center" wrapText="1" shrinkToFit="1"/>
    </xf>
    <xf numFmtId="0" fontId="16" fillId="0" borderId="0" xfId="0" applyFont="1" applyAlignment="1">
      <alignment horizontal="left" vertical="center" wrapText="1"/>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0" fontId="20" fillId="0" borderId="25" xfId="0" applyFont="1" applyBorder="1" applyAlignment="1" applyProtection="1">
      <alignment horizontal="center" vertical="center" wrapText="1" shrinkToFit="1"/>
      <protection locked="0"/>
    </xf>
    <xf numFmtId="0" fontId="20" fillId="0" borderId="1" xfId="0" applyFont="1" applyBorder="1" applyAlignment="1" applyProtection="1">
      <alignment horizontal="center" vertical="center" wrapText="1" shrinkToFit="1"/>
      <protection locked="0"/>
    </xf>
    <xf numFmtId="0" fontId="20" fillId="0" borderId="112" xfId="0" applyFont="1" applyBorder="1" applyAlignment="1">
      <alignment horizontal="center" vertical="center" wrapText="1" shrinkToFit="1"/>
    </xf>
    <xf numFmtId="0" fontId="20" fillId="0" borderId="103" xfId="0" applyFont="1" applyBorder="1" applyAlignment="1">
      <alignment horizontal="center" vertical="center" wrapText="1" shrinkToFit="1"/>
    </xf>
    <xf numFmtId="0" fontId="20" fillId="0" borderId="103" xfId="0" applyFont="1" applyBorder="1" applyAlignment="1">
      <alignment horizontal="center" vertical="center" shrinkToFit="1"/>
    </xf>
    <xf numFmtId="0" fontId="4" fillId="0" borderId="25" xfId="0" applyFont="1" applyBorder="1" applyAlignment="1" applyProtection="1">
      <alignment horizontal="left" vertical="center" indent="2" shrinkToFit="1"/>
      <protection hidden="1"/>
    </xf>
    <xf numFmtId="0" fontId="4" fillId="0" borderId="1" xfId="0" applyFont="1" applyBorder="1" applyAlignment="1" applyProtection="1">
      <alignment horizontal="left" vertical="center" indent="2" shrinkToFit="1"/>
      <protection hidden="1"/>
    </xf>
    <xf numFmtId="176" fontId="30" fillId="9" borderId="14" xfId="1" applyNumberFormat="1" applyFont="1" applyFill="1" applyBorder="1" applyAlignment="1" applyProtection="1">
      <alignment horizontal="center" vertical="center" shrinkToFit="1"/>
      <protection hidden="1"/>
    </xf>
    <xf numFmtId="176" fontId="30" fillId="9" borderId="11" xfId="1" applyNumberFormat="1" applyFont="1" applyFill="1" applyBorder="1" applyAlignment="1" applyProtection="1">
      <alignment horizontal="center" vertical="center" shrinkToFit="1"/>
      <protection hidden="1"/>
    </xf>
    <xf numFmtId="176" fontId="30" fillId="9" borderId="1" xfId="1" applyNumberFormat="1" applyFont="1" applyFill="1" applyBorder="1" applyAlignment="1" applyProtection="1">
      <alignment horizontal="center" vertical="center" shrinkToFit="1"/>
      <protection hidden="1"/>
    </xf>
    <xf numFmtId="0" fontId="4" fillId="0" borderId="58" xfId="0" applyFont="1" applyBorder="1" applyAlignment="1" applyProtection="1">
      <alignment horizontal="left" vertical="center" indent="2" shrinkToFit="1"/>
      <protection hidden="1"/>
    </xf>
    <xf numFmtId="0" fontId="4" fillId="0" borderId="43" xfId="0" applyFont="1" applyBorder="1" applyAlignment="1" applyProtection="1">
      <alignment horizontal="left" vertical="center" indent="2" shrinkToFit="1"/>
      <protection hidden="1"/>
    </xf>
    <xf numFmtId="0" fontId="4" fillId="0" borderId="56" xfId="0" applyFont="1" applyBorder="1" applyAlignment="1" applyProtection="1">
      <alignment horizontal="left" vertical="center" wrapText="1" indent="2" shrinkToFit="1"/>
      <protection hidden="1"/>
    </xf>
    <xf numFmtId="0" fontId="4" fillId="0" borderId="52" xfId="0" applyFont="1" applyBorder="1" applyAlignment="1" applyProtection="1">
      <alignment horizontal="left" vertical="center" wrapText="1" indent="2" shrinkToFit="1"/>
      <protection hidden="1"/>
    </xf>
    <xf numFmtId="178" fontId="30" fillId="9" borderId="44" xfId="1" applyNumberFormat="1" applyFont="1" applyFill="1" applyBorder="1" applyAlignment="1" applyProtection="1">
      <alignment horizontal="center" vertical="center" shrinkToFit="1"/>
      <protection hidden="1"/>
    </xf>
    <xf numFmtId="178" fontId="30" fillId="9" borderId="45" xfId="1" applyNumberFormat="1" applyFont="1" applyFill="1" applyBorder="1" applyAlignment="1" applyProtection="1">
      <alignment horizontal="center" vertical="center" shrinkToFit="1"/>
      <protection hidden="1"/>
    </xf>
    <xf numFmtId="178" fontId="30" fillId="9" borderId="50" xfId="1" applyNumberFormat="1" applyFont="1" applyFill="1" applyBorder="1" applyAlignment="1" applyProtection="1">
      <alignment horizontal="center" vertical="center" shrinkToFit="1"/>
      <protection hidden="1"/>
    </xf>
    <xf numFmtId="0" fontId="4" fillId="0" borderId="57" xfId="0" applyFont="1" applyBorder="1" applyAlignment="1" applyProtection="1">
      <alignment horizontal="left" vertical="center" indent="2" shrinkToFit="1"/>
      <protection hidden="1"/>
    </xf>
    <xf numFmtId="0" fontId="4" fillId="0" borderId="48" xfId="0" applyFont="1" applyBorder="1" applyAlignment="1" applyProtection="1">
      <alignment horizontal="left" vertical="center" indent="2" shrinkToFit="1"/>
      <protection hidden="1"/>
    </xf>
    <xf numFmtId="176" fontId="4" fillId="7" borderId="4" xfId="0" applyNumberFormat="1" applyFont="1" applyFill="1" applyBorder="1" applyAlignment="1" applyProtection="1">
      <alignment horizontal="right" vertical="center"/>
      <protection locked="0"/>
    </xf>
    <xf numFmtId="0" fontId="0" fillId="7" borderId="1" xfId="0" applyFill="1" applyBorder="1" applyProtection="1">
      <alignment vertical="center"/>
      <protection locked="0"/>
    </xf>
    <xf numFmtId="0" fontId="17" fillId="0" borderId="0" xfId="0" applyFont="1" applyAlignment="1">
      <alignment horizontal="center" vertical="center"/>
    </xf>
    <xf numFmtId="0" fontId="17" fillId="6" borderId="15" xfId="0" applyFont="1" applyFill="1" applyBorder="1" applyAlignment="1">
      <alignment horizontal="center"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2 2" xfId="3" xr:uid="{00000000-0005-0000-0000-000004000000}"/>
  </cellStyles>
  <dxfs count="15">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colors>
    <mruColors>
      <color rgb="FFFFFFE5"/>
      <color rgb="FFFFFFCC"/>
      <color rgb="FFFF99CC"/>
      <color rgb="FFE5FFFF"/>
      <color rgb="FFFFCCCC"/>
      <color rgb="FFEF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28575</xdr:colOff>
      <xdr:row>32</xdr:row>
      <xdr:rowOff>9525</xdr:rowOff>
    </xdr:from>
    <xdr:to>
      <xdr:col>22</xdr:col>
      <xdr:colOff>276225</xdr:colOff>
      <xdr:row>36</xdr:row>
      <xdr:rowOff>314325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677025" y="5095875"/>
          <a:ext cx="247650" cy="10287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T95"/>
  <sheetViews>
    <sheetView workbookViewId="0"/>
  </sheetViews>
  <sheetFormatPr defaultColWidth="10.90625" defaultRowHeight="13"/>
  <cols>
    <col min="1" max="20" width="14.6328125" style="1" customWidth="1"/>
    <col min="21" max="16384" width="10.90625" style="1"/>
  </cols>
  <sheetData>
    <row r="1" spans="1:20" ht="43.5" customHeight="1"/>
    <row r="2" spans="1:20" ht="39">
      <c r="A2" s="5" t="s">
        <v>128</v>
      </c>
      <c r="B2" s="5" t="s">
        <v>127</v>
      </c>
      <c r="C2" s="5" t="s">
        <v>126</v>
      </c>
      <c r="D2" s="5" t="s">
        <v>125</v>
      </c>
      <c r="E2" s="5" t="s">
        <v>124</v>
      </c>
      <c r="F2" s="5" t="s">
        <v>123</v>
      </c>
      <c r="G2" s="5" t="s">
        <v>122</v>
      </c>
      <c r="H2" s="5" t="s">
        <v>121</v>
      </c>
      <c r="I2" s="5" t="s">
        <v>120</v>
      </c>
      <c r="J2" s="5" t="s">
        <v>119</v>
      </c>
      <c r="K2" s="5" t="s">
        <v>118</v>
      </c>
      <c r="L2" s="5" t="s">
        <v>117</v>
      </c>
      <c r="M2" s="5" t="s">
        <v>116</v>
      </c>
      <c r="N2" s="5" t="s">
        <v>115</v>
      </c>
      <c r="O2" s="5" t="s">
        <v>114</v>
      </c>
      <c r="P2" s="5" t="s">
        <v>113</v>
      </c>
      <c r="Q2" s="5" t="s">
        <v>112</v>
      </c>
      <c r="R2" s="5" t="s">
        <v>111</v>
      </c>
      <c r="S2" s="5" t="s">
        <v>110</v>
      </c>
      <c r="T2" s="5" t="s">
        <v>109</v>
      </c>
    </row>
    <row r="3" spans="1:20" ht="26">
      <c r="A3" s="2" t="s">
        <v>108</v>
      </c>
      <c r="B3" s="2" t="s">
        <v>107</v>
      </c>
      <c r="C3" s="2" t="s">
        <v>106</v>
      </c>
      <c r="D3" s="2" t="s">
        <v>105</v>
      </c>
      <c r="E3" s="2" t="s">
        <v>104</v>
      </c>
      <c r="F3" s="2" t="s">
        <v>103</v>
      </c>
      <c r="G3" s="2" t="s">
        <v>102</v>
      </c>
      <c r="H3" s="2" t="s">
        <v>101</v>
      </c>
      <c r="I3" s="4" t="s">
        <v>100</v>
      </c>
      <c r="J3" s="2" t="s">
        <v>99</v>
      </c>
      <c r="K3" s="2" t="s">
        <v>98</v>
      </c>
      <c r="L3" s="2" t="s">
        <v>97</v>
      </c>
      <c r="M3" s="2" t="s">
        <v>96</v>
      </c>
      <c r="N3" s="2" t="s">
        <v>95</v>
      </c>
      <c r="O3" s="2" t="s">
        <v>94</v>
      </c>
      <c r="P3" s="2" t="s">
        <v>93</v>
      </c>
      <c r="Q3" s="2" t="s">
        <v>92</v>
      </c>
      <c r="R3" s="2" t="s">
        <v>91</v>
      </c>
      <c r="S3" s="2" t="s">
        <v>90</v>
      </c>
      <c r="T3" s="2" t="s">
        <v>89</v>
      </c>
    </row>
    <row r="4" spans="1:20" ht="39">
      <c r="A4" s="2" t="s">
        <v>88</v>
      </c>
      <c r="B4" s="2" t="s">
        <v>87</v>
      </c>
      <c r="D4" s="2" t="s">
        <v>86</v>
      </c>
      <c r="E4" s="2" t="s">
        <v>85</v>
      </c>
      <c r="F4" s="2" t="s">
        <v>84</v>
      </c>
      <c r="G4" s="2" t="s">
        <v>83</v>
      </c>
      <c r="H4" s="2" t="s">
        <v>82</v>
      </c>
      <c r="I4" s="4" t="s">
        <v>81</v>
      </c>
      <c r="J4" s="2" t="s">
        <v>80</v>
      </c>
      <c r="K4" s="2" t="s">
        <v>79</v>
      </c>
      <c r="L4" s="2" t="s">
        <v>78</v>
      </c>
      <c r="M4" s="2" t="s">
        <v>77</v>
      </c>
      <c r="N4" s="2" t="s">
        <v>76</v>
      </c>
      <c r="O4" s="2" t="s">
        <v>75</v>
      </c>
      <c r="P4" s="2" t="s">
        <v>74</v>
      </c>
      <c r="Q4" s="2" t="s">
        <v>73</v>
      </c>
      <c r="R4" s="2" t="s">
        <v>72</v>
      </c>
      <c r="S4" s="2" t="s">
        <v>71</v>
      </c>
    </row>
    <row r="5" spans="1:20" ht="39">
      <c r="D5" s="2" t="s">
        <v>70</v>
      </c>
      <c r="E5" s="2" t="s">
        <v>69</v>
      </c>
      <c r="F5" s="2" t="s">
        <v>68</v>
      </c>
      <c r="G5" s="2" t="s">
        <v>67</v>
      </c>
      <c r="H5" s="2" t="s">
        <v>66</v>
      </c>
      <c r="I5" s="4" t="s">
        <v>65</v>
      </c>
      <c r="J5" s="2" t="s">
        <v>64</v>
      </c>
      <c r="K5" s="2" t="s">
        <v>63</v>
      </c>
      <c r="L5" s="2" t="s">
        <v>62</v>
      </c>
      <c r="M5" s="2" t="s">
        <v>61</v>
      </c>
      <c r="N5" s="2" t="s">
        <v>60</v>
      </c>
      <c r="P5" s="2" t="s">
        <v>59</v>
      </c>
      <c r="R5" s="2" t="s">
        <v>58</v>
      </c>
    </row>
    <row r="6" spans="1:20" ht="39">
      <c r="A6" s="2" t="s">
        <v>107</v>
      </c>
      <c r="E6" s="2" t="s">
        <v>57</v>
      </c>
      <c r="F6" s="2" t="s">
        <v>56</v>
      </c>
      <c r="G6" s="2" t="s">
        <v>55</v>
      </c>
      <c r="H6" s="2" t="s">
        <v>54</v>
      </c>
      <c r="I6" s="4" t="s">
        <v>53</v>
      </c>
      <c r="J6" s="2" t="s">
        <v>52</v>
      </c>
      <c r="L6" s="2" t="s">
        <v>51</v>
      </c>
      <c r="R6" s="2" t="s">
        <v>50</v>
      </c>
    </row>
    <row r="7" spans="1:20" ht="26">
      <c r="A7" s="2" t="s">
        <v>87</v>
      </c>
      <c r="E7" s="2" t="s">
        <v>49</v>
      </c>
      <c r="G7" s="2" t="s">
        <v>48</v>
      </c>
      <c r="H7" s="2" t="s">
        <v>47</v>
      </c>
      <c r="I7" s="4" t="s">
        <v>46</v>
      </c>
      <c r="J7" s="2" t="s">
        <v>45</v>
      </c>
      <c r="R7" s="2" t="s">
        <v>44</v>
      </c>
    </row>
    <row r="8" spans="1:20" ht="52">
      <c r="E8" s="2" t="s">
        <v>43</v>
      </c>
      <c r="H8" s="2" t="s">
        <v>42</v>
      </c>
      <c r="I8" s="4" t="s">
        <v>41</v>
      </c>
      <c r="J8" s="2" t="s">
        <v>40</v>
      </c>
      <c r="R8" s="2" t="s">
        <v>39</v>
      </c>
    </row>
    <row r="9" spans="1:20" ht="26">
      <c r="A9" s="2" t="s">
        <v>106</v>
      </c>
      <c r="E9" s="2" t="s">
        <v>38</v>
      </c>
      <c r="H9" s="2" t="s">
        <v>37</v>
      </c>
      <c r="I9" s="3" t="s">
        <v>36</v>
      </c>
      <c r="R9" s="2" t="s">
        <v>35</v>
      </c>
    </row>
    <row r="10" spans="1:20" ht="26">
      <c r="E10" s="2" t="s">
        <v>34</v>
      </c>
      <c r="H10" s="2" t="s">
        <v>33</v>
      </c>
      <c r="I10" s="3" t="s">
        <v>32</v>
      </c>
      <c r="R10" s="2" t="s">
        <v>31</v>
      </c>
    </row>
    <row r="11" spans="1:20" ht="26">
      <c r="A11" s="2" t="s">
        <v>105</v>
      </c>
      <c r="E11" s="2" t="s">
        <v>30</v>
      </c>
      <c r="I11" s="3" t="s">
        <v>29</v>
      </c>
      <c r="R11" s="2" t="s">
        <v>28</v>
      </c>
    </row>
    <row r="12" spans="1:20" ht="39">
      <c r="A12" s="2" t="s">
        <v>86</v>
      </c>
      <c r="E12" s="2" t="s">
        <v>27</v>
      </c>
      <c r="I12" s="3" t="s">
        <v>26</v>
      </c>
    </row>
    <row r="13" spans="1:20" ht="26">
      <c r="A13" s="2" t="s">
        <v>70</v>
      </c>
      <c r="E13" s="2" t="s">
        <v>25</v>
      </c>
      <c r="I13" s="3" t="s">
        <v>24</v>
      </c>
    </row>
    <row r="14" spans="1:20" ht="39">
      <c r="E14" s="2" t="s">
        <v>23</v>
      </c>
      <c r="I14" s="3" t="s">
        <v>22</v>
      </c>
    </row>
    <row r="15" spans="1:20" ht="26">
      <c r="A15" s="2" t="s">
        <v>104</v>
      </c>
      <c r="E15" s="2" t="s">
        <v>21</v>
      </c>
    </row>
    <row r="16" spans="1:20" ht="26">
      <c r="A16" s="2" t="s">
        <v>85</v>
      </c>
      <c r="E16" s="2" t="s">
        <v>20</v>
      </c>
    </row>
    <row r="17" spans="1:5" ht="26">
      <c r="A17" s="2" t="s">
        <v>69</v>
      </c>
      <c r="E17" s="2" t="s">
        <v>19</v>
      </c>
    </row>
    <row r="18" spans="1:5" ht="39">
      <c r="A18" s="2" t="s">
        <v>57</v>
      </c>
      <c r="E18" s="2" t="s">
        <v>18</v>
      </c>
    </row>
    <row r="19" spans="1:5" ht="26">
      <c r="A19" s="2" t="s">
        <v>49</v>
      </c>
      <c r="E19" s="2" t="s">
        <v>17</v>
      </c>
    </row>
    <row r="20" spans="1:5" ht="26">
      <c r="A20" s="2" t="s">
        <v>43</v>
      </c>
      <c r="E20" s="2" t="s">
        <v>16</v>
      </c>
    </row>
    <row r="21" spans="1:5" ht="26">
      <c r="A21" s="2" t="s">
        <v>38</v>
      </c>
      <c r="E21" s="2" t="s">
        <v>15</v>
      </c>
    </row>
    <row r="22" spans="1:5" ht="39">
      <c r="A22" s="2" t="s">
        <v>34</v>
      </c>
      <c r="E22" s="2" t="s">
        <v>14</v>
      </c>
    </row>
    <row r="23" spans="1:5" ht="26">
      <c r="A23" s="2" t="s">
        <v>30</v>
      </c>
      <c r="E23" s="2" t="s">
        <v>13</v>
      </c>
    </row>
    <row r="24" spans="1:5" ht="39">
      <c r="A24" s="2" t="s">
        <v>27</v>
      </c>
      <c r="E24" s="2" t="s">
        <v>12</v>
      </c>
    </row>
    <row r="25" spans="1:5" ht="26">
      <c r="A25" s="2" t="s">
        <v>25</v>
      </c>
      <c r="E25" s="2" t="s">
        <v>11</v>
      </c>
    </row>
    <row r="26" spans="1:5" ht="39">
      <c r="A26" s="2" t="s">
        <v>23</v>
      </c>
      <c r="E26" s="2" t="s">
        <v>10</v>
      </c>
    </row>
    <row r="27" spans="1:5" ht="26">
      <c r="A27" s="2" t="s">
        <v>21</v>
      </c>
    </row>
    <row r="28" spans="1:5">
      <c r="A28" s="2" t="s">
        <v>20</v>
      </c>
    </row>
    <row r="29" spans="1:5" ht="26">
      <c r="A29" s="2" t="s">
        <v>19</v>
      </c>
    </row>
    <row r="30" spans="1:5" ht="26">
      <c r="A30" s="2" t="s">
        <v>18</v>
      </c>
    </row>
    <row r="31" spans="1:5" ht="26">
      <c r="A31" s="2" t="s">
        <v>17</v>
      </c>
    </row>
    <row r="32" spans="1:5" ht="26">
      <c r="A32" s="2" t="s">
        <v>16</v>
      </c>
    </row>
    <row r="33" spans="1:1" ht="26">
      <c r="A33" s="2" t="s">
        <v>15</v>
      </c>
    </row>
    <row r="34" spans="1:1" ht="39">
      <c r="A34" s="2" t="s">
        <v>14</v>
      </c>
    </row>
    <row r="35" spans="1:1" ht="26">
      <c r="A35" s="2" t="s">
        <v>13</v>
      </c>
    </row>
    <row r="36" spans="1:1" ht="26">
      <c r="A36" s="2" t="s">
        <v>12</v>
      </c>
    </row>
    <row r="37" spans="1:1" ht="26">
      <c r="A37" s="2" t="s">
        <v>11</v>
      </c>
    </row>
    <row r="38" spans="1:1" ht="26">
      <c r="A38" s="2" t="s">
        <v>10</v>
      </c>
    </row>
    <row r="40" spans="1:1">
      <c r="A40" s="2" t="s">
        <v>103</v>
      </c>
    </row>
    <row r="41" spans="1:1">
      <c r="A41" s="2" t="s">
        <v>84</v>
      </c>
    </row>
    <row r="42" spans="1:1">
      <c r="A42" s="2" t="s">
        <v>68</v>
      </c>
    </row>
    <row r="43" spans="1:1">
      <c r="A43" s="2" t="s">
        <v>56</v>
      </c>
    </row>
    <row r="45" spans="1:1">
      <c r="A45" s="2" t="s">
        <v>102</v>
      </c>
    </row>
    <row r="46" spans="1:1">
      <c r="A46" s="2" t="s">
        <v>83</v>
      </c>
    </row>
    <row r="47" spans="1:1" ht="26">
      <c r="A47" s="2" t="s">
        <v>67</v>
      </c>
    </row>
    <row r="48" spans="1:1" ht="26">
      <c r="A48" s="2" t="s">
        <v>55</v>
      </c>
    </row>
    <row r="49" spans="1:1" ht="26">
      <c r="A49" s="2" t="s">
        <v>48</v>
      </c>
    </row>
    <row r="51" spans="1:1">
      <c r="A51" s="2" t="s">
        <v>101</v>
      </c>
    </row>
    <row r="52" spans="1:1" ht="26">
      <c r="A52" s="2" t="s">
        <v>82</v>
      </c>
    </row>
    <row r="53" spans="1:1" ht="26">
      <c r="A53" s="2" t="s">
        <v>66</v>
      </c>
    </row>
    <row r="54" spans="1:1">
      <c r="A54" s="2" t="s">
        <v>54</v>
      </c>
    </row>
    <row r="55" spans="1:1">
      <c r="A55" s="2" t="s">
        <v>47</v>
      </c>
    </row>
    <row r="56" spans="1:1">
      <c r="A56" s="2" t="s">
        <v>42</v>
      </c>
    </row>
    <row r="57" spans="1:1" ht="26">
      <c r="A57" s="2" t="s">
        <v>37</v>
      </c>
    </row>
    <row r="58" spans="1:1" ht="26">
      <c r="A58" s="2" t="s">
        <v>33</v>
      </c>
    </row>
    <row r="60" spans="1:1" ht="26">
      <c r="A60" s="4" t="s">
        <v>100</v>
      </c>
    </row>
    <row r="61" spans="1:1" ht="26">
      <c r="A61" s="4" t="s">
        <v>81</v>
      </c>
    </row>
    <row r="62" spans="1:1" ht="26">
      <c r="A62" s="4" t="s">
        <v>65</v>
      </c>
    </row>
    <row r="63" spans="1:1" ht="39">
      <c r="A63" s="4" t="s">
        <v>53</v>
      </c>
    </row>
    <row r="64" spans="1:1" ht="26">
      <c r="A64" s="4" t="s">
        <v>46</v>
      </c>
    </row>
    <row r="65" spans="1:1" ht="26">
      <c r="A65" s="4" t="s">
        <v>41</v>
      </c>
    </row>
    <row r="66" spans="1:1" ht="26">
      <c r="A66" s="3" t="s">
        <v>36</v>
      </c>
    </row>
    <row r="67" spans="1:1" ht="26">
      <c r="A67" s="3" t="s">
        <v>32</v>
      </c>
    </row>
    <row r="68" spans="1:1" ht="26">
      <c r="A68" s="3" t="s">
        <v>29</v>
      </c>
    </row>
    <row r="69" spans="1:1" ht="26">
      <c r="A69" s="3" t="s">
        <v>26</v>
      </c>
    </row>
    <row r="70" spans="1:1" ht="26">
      <c r="A70" s="3" t="s">
        <v>24</v>
      </c>
    </row>
    <row r="71" spans="1:1">
      <c r="A71" s="3" t="s">
        <v>22</v>
      </c>
    </row>
    <row r="73" spans="1:1">
      <c r="A73" s="2" t="s">
        <v>99</v>
      </c>
    </row>
    <row r="74" spans="1:1" ht="26">
      <c r="A74" s="2" t="s">
        <v>80</v>
      </c>
    </row>
    <row r="75" spans="1:1" ht="39">
      <c r="A75" s="2" t="s">
        <v>64</v>
      </c>
    </row>
    <row r="76" spans="1:1" ht="39">
      <c r="A76" s="2" t="s">
        <v>52</v>
      </c>
    </row>
    <row r="77" spans="1:1" ht="26">
      <c r="A77" s="2" t="s">
        <v>45</v>
      </c>
    </row>
    <row r="78" spans="1:1" ht="52">
      <c r="A78" s="2" t="s">
        <v>40</v>
      </c>
    </row>
    <row r="80" spans="1:1">
      <c r="A80" s="2" t="s">
        <v>98</v>
      </c>
    </row>
    <row r="81" spans="1:1" ht="26">
      <c r="A81" s="2" t="s">
        <v>79</v>
      </c>
    </row>
    <row r="82" spans="1:1">
      <c r="A82" s="2" t="s">
        <v>63</v>
      </c>
    </row>
    <row r="84" spans="1:1" ht="26">
      <c r="A84" s="2" t="s">
        <v>97</v>
      </c>
    </row>
    <row r="85" spans="1:1" ht="39">
      <c r="A85" s="2" t="s">
        <v>78</v>
      </c>
    </row>
    <row r="86" spans="1:1">
      <c r="A86" s="2" t="s">
        <v>62</v>
      </c>
    </row>
    <row r="87" spans="1:1" ht="39">
      <c r="A87" s="2" t="s">
        <v>51</v>
      </c>
    </row>
    <row r="89" spans="1:1">
      <c r="A89" s="2" t="s">
        <v>96</v>
      </c>
    </row>
    <row r="90" spans="1:1">
      <c r="A90" s="2" t="s">
        <v>77</v>
      </c>
    </row>
    <row r="91" spans="1:1" ht="39">
      <c r="A91" s="2" t="s">
        <v>61</v>
      </c>
    </row>
    <row r="93" spans="1:1" ht="26">
      <c r="A93" s="2" t="s">
        <v>95</v>
      </c>
    </row>
    <row r="94" spans="1:1" ht="26">
      <c r="A94" s="2" t="s">
        <v>76</v>
      </c>
    </row>
    <row r="95" spans="1:1">
      <c r="A95" s="2" t="s">
        <v>60</v>
      </c>
    </row>
  </sheetData>
  <phoneticPr fontId="14"/>
  <pageMargins left="0.78700000000000003" right="0.78700000000000003"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D2A40-B328-4039-874C-779172C3AC76}">
  <sheetPr>
    <tabColor rgb="FFFF99CC"/>
    <pageSetUpPr fitToPage="1"/>
  </sheetPr>
  <dimension ref="A1:L50"/>
  <sheetViews>
    <sheetView view="pageBreakPreview" zoomScaleNormal="100" zoomScaleSheetLayoutView="100" workbookViewId="0">
      <selection activeCell="C5" sqref="C5:G5"/>
    </sheetView>
  </sheetViews>
  <sheetFormatPr defaultColWidth="9" defaultRowHeight="14"/>
  <cols>
    <col min="1" max="1" width="2.6328125" style="34" customWidth="1"/>
    <col min="2" max="2" width="10.6328125" style="34" customWidth="1"/>
    <col min="3" max="3" width="42.6328125" style="34" customWidth="1"/>
    <col min="4" max="6" width="10.6328125" style="35" customWidth="1"/>
    <col min="7" max="7" width="10.6328125" style="34" customWidth="1"/>
    <col min="8" max="8" width="4.1796875" style="34" customWidth="1"/>
    <col min="9" max="9" width="9.6328125" style="34" customWidth="1"/>
    <col min="10" max="10" width="13.08984375" style="36" customWidth="1"/>
    <col min="11" max="11" width="9.6328125" style="36" customWidth="1"/>
    <col min="12" max="12" width="20.08984375" style="34" customWidth="1"/>
    <col min="13" max="126" width="2.6328125" style="34" customWidth="1"/>
    <col min="127" max="16384" width="9" style="34"/>
  </cols>
  <sheetData>
    <row r="1" spans="1:12" ht="10.5" customHeight="1"/>
    <row r="2" spans="1:12" ht="19.5" customHeight="1">
      <c r="A2" s="37"/>
      <c r="B2" s="38" t="s">
        <v>289</v>
      </c>
      <c r="C2" s="37"/>
      <c r="D2" s="39"/>
      <c r="E2" s="39"/>
      <c r="F2" s="39"/>
      <c r="G2" s="37"/>
      <c r="H2" s="37"/>
    </row>
    <row r="3" spans="1:12" ht="39.75" customHeight="1" thickBot="1">
      <c r="A3" s="37"/>
      <c r="B3" s="356" t="s">
        <v>276</v>
      </c>
      <c r="C3" s="357"/>
      <c r="D3" s="357"/>
      <c r="E3" s="357"/>
      <c r="F3" s="357"/>
      <c r="G3" s="357"/>
      <c r="H3" s="120"/>
      <c r="I3" s="370" t="s">
        <v>392</v>
      </c>
      <c r="J3" s="370"/>
      <c r="K3" s="370"/>
      <c r="L3" s="370"/>
    </row>
    <row r="4" spans="1:12" ht="20.149999999999999" customHeight="1">
      <c r="A4" s="37"/>
      <c r="B4" s="154" t="s">
        <v>398</v>
      </c>
      <c r="C4" s="371"/>
      <c r="D4" s="371"/>
      <c r="E4" s="371"/>
      <c r="F4" s="371"/>
      <c r="G4" s="372"/>
      <c r="H4" s="120"/>
      <c r="I4" s="153"/>
      <c r="J4" s="153"/>
      <c r="K4" s="153"/>
    </row>
    <row r="5" spans="1:12" ht="25" customHeight="1" thickBot="1">
      <c r="A5" s="37"/>
      <c r="B5" s="155" t="s">
        <v>399</v>
      </c>
      <c r="C5" s="368"/>
      <c r="D5" s="368"/>
      <c r="E5" s="368"/>
      <c r="F5" s="368"/>
      <c r="G5" s="373"/>
      <c r="H5" s="120"/>
      <c r="I5" s="153"/>
      <c r="J5" s="153"/>
      <c r="K5" s="153"/>
    </row>
    <row r="6" spans="1:12" ht="20.149999999999999" customHeight="1" thickBot="1">
      <c r="A6" s="37"/>
      <c r="B6" s="119"/>
      <c r="C6" s="120"/>
      <c r="D6" s="120"/>
      <c r="E6" s="120"/>
      <c r="F6" s="120"/>
      <c r="G6" s="120"/>
      <c r="H6" s="120"/>
      <c r="I6" s="153"/>
      <c r="J6" s="153"/>
      <c r="K6" s="153"/>
    </row>
    <row r="7" spans="1:12" ht="19.5" customHeight="1" thickBot="1">
      <c r="A7" s="37"/>
      <c r="B7" s="379" t="s">
        <v>362</v>
      </c>
      <c r="C7" s="380"/>
      <c r="D7" s="361" t="s">
        <v>365</v>
      </c>
      <c r="E7" s="362"/>
      <c r="F7" s="361" t="s">
        <v>394</v>
      </c>
      <c r="G7" s="363"/>
      <c r="H7" s="120"/>
      <c r="J7" s="40"/>
    </row>
    <row r="8" spans="1:12" ht="19.5" customHeight="1" thickTop="1">
      <c r="A8" s="37">
        <v>1</v>
      </c>
      <c r="B8" s="417"/>
      <c r="C8" s="418"/>
      <c r="D8" s="163"/>
      <c r="E8" s="254" t="s">
        <v>211</v>
      </c>
      <c r="F8" s="157"/>
      <c r="G8" s="151" t="s">
        <v>430</v>
      </c>
      <c r="H8" s="120"/>
      <c r="J8" s="40"/>
    </row>
    <row r="9" spans="1:12" ht="19.5" customHeight="1">
      <c r="A9" s="37">
        <v>2</v>
      </c>
      <c r="B9" s="383"/>
      <c r="C9" s="384"/>
      <c r="D9" s="163"/>
      <c r="E9" s="255" t="s">
        <v>211</v>
      </c>
      <c r="F9" s="158"/>
      <c r="G9" s="152" t="s">
        <v>430</v>
      </c>
      <c r="H9" s="120"/>
      <c r="J9" s="40"/>
    </row>
    <row r="10" spans="1:12" ht="19.5" customHeight="1">
      <c r="A10" s="37">
        <v>3</v>
      </c>
      <c r="B10" s="383"/>
      <c r="C10" s="384"/>
      <c r="D10" s="163"/>
      <c r="E10" s="255" t="s">
        <v>211</v>
      </c>
      <c r="F10" s="158"/>
      <c r="G10" s="152" t="s">
        <v>430</v>
      </c>
      <c r="H10" s="120"/>
      <c r="J10" s="40"/>
    </row>
    <row r="11" spans="1:12" ht="19.5" customHeight="1">
      <c r="A11" s="37">
        <v>4</v>
      </c>
      <c r="B11" s="383"/>
      <c r="C11" s="384"/>
      <c r="D11" s="163"/>
      <c r="E11" s="255" t="s">
        <v>211</v>
      </c>
      <c r="F11" s="158"/>
      <c r="G11" s="152" t="s">
        <v>430</v>
      </c>
      <c r="H11" s="120"/>
      <c r="J11" s="40"/>
    </row>
    <row r="12" spans="1:12" ht="19.5" customHeight="1" thickBot="1">
      <c r="A12" s="37">
        <v>5</v>
      </c>
      <c r="B12" s="385"/>
      <c r="C12" s="386"/>
      <c r="D12" s="164"/>
      <c r="E12" s="256" t="s">
        <v>211</v>
      </c>
      <c r="F12" s="159"/>
      <c r="G12" s="123" t="s">
        <v>430</v>
      </c>
      <c r="H12" s="120"/>
      <c r="J12" s="40"/>
    </row>
    <row r="13" spans="1:12" ht="13.5" customHeight="1" thickBot="1">
      <c r="A13" s="37"/>
      <c r="B13" s="119"/>
      <c r="C13" s="120"/>
      <c r="D13" s="150"/>
      <c r="E13" s="150"/>
      <c r="F13" s="150"/>
      <c r="G13" s="150"/>
      <c r="H13" s="120"/>
      <c r="J13" s="40"/>
    </row>
    <row r="14" spans="1:12" ht="19.5" customHeight="1" thickBot="1">
      <c r="A14" s="37"/>
      <c r="B14" s="41" t="s">
        <v>165</v>
      </c>
      <c r="C14" s="42" t="s">
        <v>143</v>
      </c>
      <c r="D14" s="177" t="s">
        <v>7</v>
      </c>
      <c r="E14" s="42" t="s">
        <v>6</v>
      </c>
      <c r="F14" s="43" t="s">
        <v>129</v>
      </c>
      <c r="G14" s="44" t="s">
        <v>8</v>
      </c>
      <c r="H14" s="191"/>
    </row>
    <row r="15" spans="1:12" ht="14.25" customHeight="1" thickTop="1">
      <c r="A15" s="45">
        <v>1</v>
      </c>
      <c r="B15" s="49"/>
      <c r="C15" s="8"/>
      <c r="D15" s="9"/>
      <c r="E15" s="52"/>
      <c r="F15" s="10"/>
      <c r="G15" s="46" t="str">
        <f t="shared" ref="G15:G44" si="0">IF(D15="","",D15*E15)</f>
        <v/>
      </c>
      <c r="H15" s="194"/>
    </row>
    <row r="16" spans="1:12" ht="14.25" customHeight="1">
      <c r="A16" s="45">
        <v>2</v>
      </c>
      <c r="B16" s="49"/>
      <c r="C16" s="11"/>
      <c r="D16" s="12"/>
      <c r="E16" s="53"/>
      <c r="F16" s="10"/>
      <c r="G16" s="46" t="str">
        <f t="shared" si="0"/>
        <v/>
      </c>
      <c r="H16" s="194"/>
    </row>
    <row r="17" spans="1:12" ht="14.25" customHeight="1">
      <c r="A17" s="45">
        <v>3</v>
      </c>
      <c r="B17" s="49"/>
      <c r="C17" s="11"/>
      <c r="D17" s="12"/>
      <c r="E17" s="53"/>
      <c r="F17" s="10"/>
      <c r="G17" s="46" t="str">
        <f t="shared" si="0"/>
        <v/>
      </c>
      <c r="H17" s="194"/>
    </row>
    <row r="18" spans="1:12" ht="14.25" customHeight="1">
      <c r="A18" s="45">
        <v>4</v>
      </c>
      <c r="B18" s="49"/>
      <c r="C18" s="11"/>
      <c r="D18" s="12"/>
      <c r="E18" s="53"/>
      <c r="F18" s="10"/>
      <c r="G18" s="46" t="str">
        <f t="shared" si="0"/>
        <v/>
      </c>
      <c r="H18" s="194"/>
    </row>
    <row r="19" spans="1:12" ht="14.25" customHeight="1">
      <c r="A19" s="45">
        <v>5</v>
      </c>
      <c r="B19" s="49"/>
      <c r="C19" s="11"/>
      <c r="D19" s="12"/>
      <c r="E19" s="53"/>
      <c r="F19" s="10"/>
      <c r="G19" s="46" t="str">
        <f t="shared" si="0"/>
        <v/>
      </c>
      <c r="H19" s="194"/>
    </row>
    <row r="20" spans="1:12" ht="14.25" customHeight="1">
      <c r="A20" s="45">
        <v>6</v>
      </c>
      <c r="B20" s="49"/>
      <c r="C20" s="11"/>
      <c r="D20" s="12"/>
      <c r="E20" s="53"/>
      <c r="F20" s="10"/>
      <c r="G20" s="46" t="str">
        <f t="shared" si="0"/>
        <v/>
      </c>
      <c r="H20" s="194"/>
    </row>
    <row r="21" spans="1:12" ht="14.25" customHeight="1">
      <c r="A21" s="45">
        <v>7</v>
      </c>
      <c r="B21" s="49"/>
      <c r="C21" s="11"/>
      <c r="D21" s="12"/>
      <c r="E21" s="53"/>
      <c r="F21" s="10"/>
      <c r="G21" s="46" t="str">
        <f t="shared" si="0"/>
        <v/>
      </c>
      <c r="H21" s="194"/>
      <c r="K21" s="70" t="s">
        <v>262</v>
      </c>
    </row>
    <row r="22" spans="1:12" ht="14.25" customHeight="1">
      <c r="A22" s="45">
        <v>8</v>
      </c>
      <c r="B22" s="49"/>
      <c r="C22" s="11"/>
      <c r="D22" s="12"/>
      <c r="E22" s="53"/>
      <c r="F22" s="10"/>
      <c r="G22" s="46" t="str">
        <f t="shared" si="0"/>
        <v/>
      </c>
      <c r="H22" s="194"/>
      <c r="J22" s="257" t="s">
        <v>263</v>
      </c>
      <c r="K22" s="258" t="str">
        <f>IF(SUM(G15:G44)=0,"対象外","対象")</f>
        <v>対象外</v>
      </c>
      <c r="L22" s="259">
        <f>IF(K22="対象外",0,L29*L23)</f>
        <v>0</v>
      </c>
    </row>
    <row r="23" spans="1:12" ht="14.25" customHeight="1">
      <c r="A23" s="45">
        <v>9</v>
      </c>
      <c r="B23" s="49"/>
      <c r="C23" s="11"/>
      <c r="D23" s="12"/>
      <c r="E23" s="53"/>
      <c r="F23" s="10"/>
      <c r="G23" s="46" t="str">
        <f t="shared" si="0"/>
        <v/>
      </c>
      <c r="H23" s="194"/>
      <c r="K23" s="75" t="s">
        <v>274</v>
      </c>
      <c r="L23" s="260">
        <f>D45</f>
        <v>0</v>
      </c>
    </row>
    <row r="24" spans="1:12" ht="14.25" customHeight="1">
      <c r="A24" s="45">
        <v>10</v>
      </c>
      <c r="B24" s="49"/>
      <c r="C24" s="11"/>
      <c r="D24" s="12"/>
      <c r="E24" s="53"/>
      <c r="F24" s="10"/>
      <c r="G24" s="46" t="str">
        <f t="shared" si="0"/>
        <v/>
      </c>
      <c r="H24" s="194"/>
    </row>
    <row r="25" spans="1:12" ht="14.25" customHeight="1">
      <c r="A25" s="45">
        <v>11</v>
      </c>
      <c r="B25" s="49"/>
      <c r="C25" s="11"/>
      <c r="D25" s="12"/>
      <c r="E25" s="53"/>
      <c r="F25" s="10"/>
      <c r="G25" s="46" t="str">
        <f t="shared" si="0"/>
        <v/>
      </c>
      <c r="H25" s="194"/>
    </row>
    <row r="26" spans="1:12" ht="14.25" customHeight="1">
      <c r="A26" s="45">
        <v>12</v>
      </c>
      <c r="B26" s="49"/>
      <c r="C26" s="11"/>
      <c r="D26" s="12"/>
      <c r="E26" s="53"/>
      <c r="F26" s="10"/>
      <c r="G26" s="46" t="str">
        <f t="shared" si="0"/>
        <v/>
      </c>
      <c r="H26" s="194"/>
    </row>
    <row r="27" spans="1:12" ht="14.25" customHeight="1">
      <c r="A27" s="45">
        <v>13</v>
      </c>
      <c r="B27" s="49"/>
      <c r="C27" s="11"/>
      <c r="D27" s="12"/>
      <c r="E27" s="53"/>
      <c r="F27" s="10"/>
      <c r="G27" s="46" t="str">
        <f t="shared" si="0"/>
        <v/>
      </c>
      <c r="H27" s="194"/>
    </row>
    <row r="28" spans="1:12" ht="14.25" customHeight="1">
      <c r="A28" s="45">
        <v>14</v>
      </c>
      <c r="B28" s="49"/>
      <c r="C28" s="11"/>
      <c r="D28" s="12"/>
      <c r="E28" s="53"/>
      <c r="F28" s="10"/>
      <c r="G28" s="46" t="str">
        <f t="shared" si="0"/>
        <v/>
      </c>
      <c r="H28" s="194"/>
    </row>
    <row r="29" spans="1:12" ht="14.25" customHeight="1">
      <c r="A29" s="45">
        <v>15</v>
      </c>
      <c r="B29" s="49"/>
      <c r="C29" s="11"/>
      <c r="D29" s="12"/>
      <c r="E29" s="53"/>
      <c r="F29" s="10"/>
      <c r="G29" s="46" t="str">
        <f t="shared" si="0"/>
        <v/>
      </c>
      <c r="H29" s="194"/>
      <c r="K29" s="261" t="s">
        <v>264</v>
      </c>
      <c r="L29" s="259">
        <v>300000000</v>
      </c>
    </row>
    <row r="30" spans="1:12" ht="14.25" customHeight="1">
      <c r="A30" s="45">
        <v>16</v>
      </c>
      <c r="B30" s="49"/>
      <c r="C30" s="11"/>
      <c r="D30" s="12"/>
      <c r="E30" s="53"/>
      <c r="F30" s="10"/>
      <c r="G30" s="46" t="str">
        <f t="shared" si="0"/>
        <v/>
      </c>
      <c r="H30" s="194"/>
    </row>
    <row r="31" spans="1:12" ht="14.25" customHeight="1">
      <c r="A31" s="45">
        <v>17</v>
      </c>
      <c r="B31" s="49"/>
      <c r="C31" s="11"/>
      <c r="D31" s="12"/>
      <c r="E31" s="53"/>
      <c r="F31" s="10"/>
      <c r="G31" s="46" t="str">
        <f t="shared" si="0"/>
        <v/>
      </c>
      <c r="H31" s="194"/>
      <c r="K31" s="37" t="s">
        <v>265</v>
      </c>
      <c r="L31" s="38"/>
    </row>
    <row r="32" spans="1:12" ht="14.25" customHeight="1">
      <c r="A32" s="45">
        <v>18</v>
      </c>
      <c r="B32" s="49"/>
      <c r="C32" s="11"/>
      <c r="D32" s="12"/>
      <c r="E32" s="53"/>
      <c r="F32" s="10"/>
      <c r="G32" s="46" t="str">
        <f t="shared" si="0"/>
        <v/>
      </c>
      <c r="H32" s="194"/>
      <c r="K32" s="75" t="s">
        <v>189</v>
      </c>
      <c r="L32" s="76">
        <f>IF(ROUNDDOWN(($G$46-$G$48)*2/3,-3)&gt;$G$45,$G$45,ROUNDDOWN(($G$46-$G$48)*2/3,-3))</f>
        <v>0</v>
      </c>
    </row>
    <row r="33" spans="1:12" ht="14.25" customHeight="1">
      <c r="A33" s="45">
        <v>19</v>
      </c>
      <c r="B33" s="49"/>
      <c r="C33" s="11"/>
      <c r="D33" s="12"/>
      <c r="E33" s="53"/>
      <c r="F33" s="10"/>
      <c r="G33" s="46" t="str">
        <f t="shared" si="0"/>
        <v/>
      </c>
      <c r="H33" s="194"/>
      <c r="K33" s="75" t="s">
        <v>190</v>
      </c>
      <c r="L33" s="76">
        <f>IF(ROUNDDOWN($G$46*2/3,-3)&gt;$G$45,$G$45,ROUNDDOWN($G$46*2/3,-3))</f>
        <v>0</v>
      </c>
    </row>
    <row r="34" spans="1:12" ht="14.25" customHeight="1">
      <c r="A34" s="45">
        <v>20</v>
      </c>
      <c r="B34" s="49"/>
      <c r="C34" s="11"/>
      <c r="D34" s="12"/>
      <c r="E34" s="53"/>
      <c r="F34" s="10"/>
      <c r="G34" s="46" t="str">
        <f t="shared" si="0"/>
        <v/>
      </c>
      <c r="H34" s="194"/>
    </row>
    <row r="35" spans="1:12" ht="14.25" customHeight="1">
      <c r="A35" s="45">
        <v>21</v>
      </c>
      <c r="B35" s="49"/>
      <c r="C35" s="11"/>
      <c r="D35" s="12"/>
      <c r="E35" s="53"/>
      <c r="F35" s="10"/>
      <c r="G35" s="46" t="str">
        <f t="shared" si="0"/>
        <v/>
      </c>
      <c r="H35" s="194"/>
    </row>
    <row r="36" spans="1:12" ht="14.25" customHeight="1">
      <c r="A36" s="45">
        <v>22</v>
      </c>
      <c r="B36" s="49"/>
      <c r="C36" s="11"/>
      <c r="D36" s="12"/>
      <c r="E36" s="53"/>
      <c r="F36" s="10"/>
      <c r="G36" s="46" t="str">
        <f t="shared" si="0"/>
        <v/>
      </c>
      <c r="H36" s="194"/>
    </row>
    <row r="37" spans="1:12" ht="14.25" customHeight="1">
      <c r="A37" s="45">
        <v>23</v>
      </c>
      <c r="B37" s="49"/>
      <c r="C37" s="11"/>
      <c r="D37" s="12"/>
      <c r="E37" s="53"/>
      <c r="F37" s="10"/>
      <c r="G37" s="46" t="str">
        <f t="shared" si="0"/>
        <v/>
      </c>
      <c r="H37" s="194"/>
    </row>
    <row r="38" spans="1:12" ht="14.25" customHeight="1">
      <c r="A38" s="45">
        <v>24</v>
      </c>
      <c r="B38" s="49"/>
      <c r="C38" s="11"/>
      <c r="D38" s="12"/>
      <c r="E38" s="53"/>
      <c r="F38" s="10"/>
      <c r="G38" s="46" t="str">
        <f t="shared" si="0"/>
        <v/>
      </c>
      <c r="H38" s="194"/>
    </row>
    <row r="39" spans="1:12" ht="14.25" customHeight="1">
      <c r="A39" s="45">
        <v>25</v>
      </c>
      <c r="B39" s="49"/>
      <c r="C39" s="11"/>
      <c r="D39" s="12"/>
      <c r="E39" s="53"/>
      <c r="F39" s="10"/>
      <c r="G39" s="46" t="str">
        <f t="shared" si="0"/>
        <v/>
      </c>
      <c r="H39" s="194"/>
    </row>
    <row r="40" spans="1:12" ht="14.25" customHeight="1">
      <c r="A40" s="45">
        <v>26</v>
      </c>
      <c r="B40" s="49"/>
      <c r="C40" s="11"/>
      <c r="D40" s="12"/>
      <c r="E40" s="53"/>
      <c r="F40" s="10"/>
      <c r="G40" s="46" t="str">
        <f t="shared" si="0"/>
        <v/>
      </c>
      <c r="H40" s="194"/>
    </row>
    <row r="41" spans="1:12" ht="14.25" customHeight="1">
      <c r="A41" s="45">
        <v>27</v>
      </c>
      <c r="B41" s="49"/>
      <c r="C41" s="11"/>
      <c r="D41" s="12"/>
      <c r="E41" s="53"/>
      <c r="F41" s="10"/>
      <c r="G41" s="46" t="str">
        <f t="shared" si="0"/>
        <v/>
      </c>
      <c r="H41" s="194"/>
    </row>
    <row r="42" spans="1:12" ht="14.25" customHeight="1">
      <c r="A42" s="45">
        <v>28</v>
      </c>
      <c r="B42" s="49"/>
      <c r="C42" s="11"/>
      <c r="D42" s="12"/>
      <c r="E42" s="53"/>
      <c r="F42" s="10"/>
      <c r="G42" s="46" t="str">
        <f t="shared" si="0"/>
        <v/>
      </c>
      <c r="H42" s="194"/>
    </row>
    <row r="43" spans="1:12" ht="14.25" customHeight="1">
      <c r="A43" s="45">
        <v>29</v>
      </c>
      <c r="B43" s="49"/>
      <c r="C43" s="11"/>
      <c r="D43" s="12"/>
      <c r="E43" s="53"/>
      <c r="F43" s="10"/>
      <c r="G43" s="46" t="str">
        <f t="shared" si="0"/>
        <v/>
      </c>
      <c r="H43" s="194"/>
    </row>
    <row r="44" spans="1:12" ht="14.25" customHeight="1" thickBot="1">
      <c r="A44" s="45">
        <v>30</v>
      </c>
      <c r="B44" s="49"/>
      <c r="C44" s="19"/>
      <c r="D44" s="79"/>
      <c r="E44" s="80"/>
      <c r="F44" s="99"/>
      <c r="G44" s="46" t="str">
        <f t="shared" si="0"/>
        <v/>
      </c>
      <c r="H44" s="194"/>
    </row>
    <row r="45" spans="1:12" ht="24" customHeight="1">
      <c r="A45" s="37"/>
      <c r="B45" s="448" t="s">
        <v>301</v>
      </c>
      <c r="C45" s="449"/>
      <c r="D45" s="450"/>
      <c r="E45" s="451"/>
      <c r="F45" s="262" t="s">
        <v>275</v>
      </c>
      <c r="G45" s="263">
        <f>L22</f>
        <v>0</v>
      </c>
      <c r="H45" s="194"/>
    </row>
    <row r="46" spans="1:12" ht="24" customHeight="1">
      <c r="A46" s="37"/>
      <c r="B46" s="436" t="s">
        <v>277</v>
      </c>
      <c r="C46" s="437"/>
      <c r="D46" s="438">
        <f>SUMIF(B15:B44,"&lt;&gt;"&amp;"▼助成対象外",G15:G44)</f>
        <v>0</v>
      </c>
      <c r="E46" s="439"/>
      <c r="F46" s="440"/>
      <c r="G46" s="264">
        <f>IF(OR(G45=0,ISERROR(D46)),0,IF(D46&lt;0,0,D46))</f>
        <v>0</v>
      </c>
      <c r="H46" s="265"/>
      <c r="J46" s="102"/>
    </row>
    <row r="47" spans="1:12" ht="24" customHeight="1">
      <c r="A47" s="37"/>
      <c r="B47" s="436" t="s">
        <v>175</v>
      </c>
      <c r="C47" s="437"/>
      <c r="D47" s="438">
        <f>SUMIF(B15:B44,"▼助成対象外",G15:G44)</f>
        <v>0</v>
      </c>
      <c r="E47" s="439"/>
      <c r="F47" s="440"/>
      <c r="G47" s="264">
        <f>IF(OR(G45=0,ISERROR(D47)),0,IF(D47&lt;0,0,D47))</f>
        <v>0</v>
      </c>
      <c r="H47" s="265"/>
      <c r="J47" s="102"/>
    </row>
    <row r="48" spans="1:12" ht="24" customHeight="1" thickBot="1">
      <c r="A48" s="37"/>
      <c r="B48" s="441" t="s">
        <v>174</v>
      </c>
      <c r="C48" s="442"/>
      <c r="D48" s="266" t="s">
        <v>166</v>
      </c>
      <c r="E48" s="390"/>
      <c r="F48" s="391"/>
      <c r="G48" s="50"/>
      <c r="H48" s="194"/>
      <c r="I48" s="48" t="s">
        <v>269</v>
      </c>
    </row>
    <row r="49" spans="1:10" ht="31.5" customHeight="1" thickTop="1" thickBot="1">
      <c r="A49" s="37"/>
      <c r="B49" s="443" t="s">
        <v>407</v>
      </c>
      <c r="C49" s="444"/>
      <c r="D49" s="445" t="str">
        <f>IF(E48=K32,L32,IF(E48=K33,L33,""))</f>
        <v/>
      </c>
      <c r="E49" s="446"/>
      <c r="F49" s="447"/>
      <c r="G49" s="267">
        <f>IF(OR(G45=0,ISERROR(D49)),0,IF(D49&lt;0,0,D49))</f>
        <v>0</v>
      </c>
      <c r="H49" s="265"/>
      <c r="J49" s="102"/>
    </row>
    <row r="50" spans="1:10" ht="18.75" customHeight="1">
      <c r="A50" s="37"/>
      <c r="B50" s="387" t="s">
        <v>173</v>
      </c>
      <c r="C50" s="387"/>
      <c r="D50" s="387"/>
      <c r="E50" s="387"/>
      <c r="F50" s="387"/>
      <c r="G50" s="387"/>
      <c r="H50" s="193"/>
      <c r="I50" s="47"/>
    </row>
  </sheetData>
  <sheetProtection sheet="1" formatCells="0" formatColumns="0" formatRows="0" selectLockedCells="1"/>
  <mergeCells count="23">
    <mergeCell ref="B11:C11"/>
    <mergeCell ref="B12:C12"/>
    <mergeCell ref="B50:G50"/>
    <mergeCell ref="B47:C47"/>
    <mergeCell ref="D47:F47"/>
    <mergeCell ref="B48:C48"/>
    <mergeCell ref="E48:F48"/>
    <mergeCell ref="B49:C49"/>
    <mergeCell ref="D49:F49"/>
    <mergeCell ref="B45:C45"/>
    <mergeCell ref="D45:E45"/>
    <mergeCell ref="B46:C46"/>
    <mergeCell ref="D46:F46"/>
    <mergeCell ref="B8:C8"/>
    <mergeCell ref="B9:C9"/>
    <mergeCell ref="B10:C10"/>
    <mergeCell ref="C4:G4"/>
    <mergeCell ref="C5:G5"/>
    <mergeCell ref="I3:L3"/>
    <mergeCell ref="B3:G3"/>
    <mergeCell ref="B7:C7"/>
    <mergeCell ref="D7:E7"/>
    <mergeCell ref="F7:G7"/>
  </mergeCells>
  <phoneticPr fontId="14"/>
  <conditionalFormatting sqref="G48:H48">
    <cfRule type="expression" dxfId="8" priority="1">
      <formula>OR(AND($E$48="申請無し",$G$48&lt;&gt;0),AND($E$48="申請有り",$G$48&lt;=0))</formula>
    </cfRule>
  </conditionalFormatting>
  <dataValidations count="3">
    <dataValidation imeMode="off" allowBlank="1" showInputMessage="1" showErrorMessage="1" sqref="G48:H48 F45 D15:D45 G15:H44" xr:uid="{B694122D-1D13-464F-A9B3-F6AA7D78F94D}"/>
    <dataValidation type="list" allowBlank="1" showInputMessage="1" showErrorMessage="1" sqref="B15:B44" xr:uid="{EF1A4DE5-D097-4522-B5E9-8A8C9BAB672F}">
      <formula1>"設計費,設備費,工事費,諸経費,▼助成対象外"</formula1>
    </dataValidation>
    <dataValidation type="list" allowBlank="1" showInputMessage="1" showErrorMessage="1" sqref="E48:F48" xr:uid="{0C7A2DDC-43C3-4F9E-B621-B5E5E90387E5}">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4" orientation="portrait" r:id="rId1"/>
  <headerFooter>
    <oddFooter>&amp;R&amp;"ＭＳ Ｐ明朝,標準"&amp;10（日本産業規格A列4番）</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10724-48ED-4627-9850-5FEC042C0D49}">
  <sheetPr>
    <tabColor rgb="FFFF99CC"/>
    <pageSetUpPr fitToPage="1"/>
  </sheetPr>
  <dimension ref="A1:M50"/>
  <sheetViews>
    <sheetView view="pageBreakPreview" zoomScaleNormal="100" zoomScaleSheetLayoutView="100" workbookViewId="0">
      <selection activeCell="C4" sqref="C4:G4"/>
    </sheetView>
  </sheetViews>
  <sheetFormatPr defaultColWidth="9" defaultRowHeight="14"/>
  <cols>
    <col min="1" max="1" width="2.6328125" style="13" customWidth="1"/>
    <col min="2" max="2" width="10.6328125" style="13" customWidth="1"/>
    <col min="3" max="3" width="42.81640625" style="13" customWidth="1"/>
    <col min="4" max="4" width="13.08984375" style="14" customWidth="1"/>
    <col min="5" max="6" width="6.6328125" style="14" customWidth="1"/>
    <col min="7" max="7" width="13.08984375" style="13" customWidth="1"/>
    <col min="8" max="8" width="3.36328125" style="13" customWidth="1"/>
    <col min="9" max="9" width="9.6328125" style="13" customWidth="1"/>
    <col min="10" max="10" width="13.08984375" style="15" customWidth="1"/>
    <col min="11" max="11" width="9.6328125" style="36" customWidth="1"/>
    <col min="12" max="12" width="20" style="34" customWidth="1"/>
    <col min="13" max="13" width="10.6328125" style="55" customWidth="1"/>
    <col min="14" max="126" width="2.6328125" style="13" customWidth="1"/>
    <col min="127" max="16384" width="9" style="13"/>
  </cols>
  <sheetData>
    <row r="1" spans="1:12" ht="10.5" customHeight="1"/>
    <row r="2" spans="1:12" ht="19.5" customHeight="1">
      <c r="A2" s="16"/>
      <c r="B2" s="17" t="s">
        <v>290</v>
      </c>
      <c r="C2" s="16"/>
      <c r="D2" s="18"/>
      <c r="E2" s="18"/>
      <c r="F2" s="18"/>
      <c r="G2" s="16"/>
      <c r="H2" s="16"/>
    </row>
    <row r="3" spans="1:12" ht="39.75" customHeight="1" thickBot="1">
      <c r="A3" s="16"/>
      <c r="B3" s="429" t="s">
        <v>429</v>
      </c>
      <c r="C3" s="430"/>
      <c r="D3" s="430"/>
      <c r="E3" s="430"/>
      <c r="F3" s="430"/>
      <c r="G3" s="430"/>
      <c r="H3" s="185"/>
      <c r="I3" s="370" t="s">
        <v>392</v>
      </c>
      <c r="J3" s="370"/>
      <c r="K3" s="370"/>
      <c r="L3" s="370"/>
    </row>
    <row r="4" spans="1:12" s="34" customFormat="1" ht="20.149999999999999" customHeight="1">
      <c r="A4" s="37"/>
      <c r="B4" s="154" t="s">
        <v>398</v>
      </c>
      <c r="C4" s="371"/>
      <c r="D4" s="371"/>
      <c r="E4" s="371"/>
      <c r="F4" s="371"/>
      <c r="G4" s="372"/>
      <c r="H4" s="190"/>
      <c r="I4" s="153"/>
      <c r="J4" s="153"/>
      <c r="K4" s="153"/>
    </row>
    <row r="5" spans="1:12" s="34" customFormat="1" ht="25" customHeight="1" thickBot="1">
      <c r="A5" s="37"/>
      <c r="B5" s="155" t="s">
        <v>399</v>
      </c>
      <c r="C5" s="368"/>
      <c r="D5" s="368"/>
      <c r="E5" s="368"/>
      <c r="F5" s="368"/>
      <c r="G5" s="373"/>
      <c r="H5" s="190"/>
      <c r="I5" s="153"/>
      <c r="J5" s="153"/>
      <c r="K5" s="153"/>
    </row>
    <row r="6" spans="1:12" s="34" customFormat="1" ht="12" customHeight="1" thickBot="1">
      <c r="A6" s="37"/>
      <c r="B6" s="119"/>
      <c r="C6" s="120"/>
      <c r="D6" s="120"/>
      <c r="E6" s="120"/>
      <c r="F6" s="120"/>
      <c r="G6" s="120"/>
      <c r="H6" s="120"/>
      <c r="I6" s="153"/>
      <c r="J6" s="153"/>
      <c r="K6" s="153"/>
    </row>
    <row r="7" spans="1:12" s="34" customFormat="1" ht="19.5" customHeight="1" thickBot="1">
      <c r="A7" s="37"/>
      <c r="B7" s="379" t="s">
        <v>362</v>
      </c>
      <c r="C7" s="380"/>
      <c r="D7" s="361" t="s">
        <v>366</v>
      </c>
      <c r="E7" s="362"/>
      <c r="F7" s="361" t="s">
        <v>394</v>
      </c>
      <c r="G7" s="363"/>
      <c r="H7" s="120"/>
      <c r="I7" s="120"/>
      <c r="K7" s="40"/>
      <c r="L7" s="36"/>
    </row>
    <row r="8" spans="1:12" s="34" customFormat="1" ht="19.5" customHeight="1" thickTop="1">
      <c r="A8" s="37">
        <v>1</v>
      </c>
      <c r="B8" s="417"/>
      <c r="C8" s="418"/>
      <c r="D8" s="163"/>
      <c r="E8" s="161" t="s">
        <v>367</v>
      </c>
      <c r="F8" s="166"/>
      <c r="G8" s="151" t="s">
        <v>430</v>
      </c>
      <c r="H8" s="120"/>
      <c r="I8" s="120"/>
      <c r="K8" s="40"/>
      <c r="L8" s="36"/>
    </row>
    <row r="9" spans="1:12" s="34" customFormat="1" ht="19.5" customHeight="1">
      <c r="A9" s="37">
        <v>2</v>
      </c>
      <c r="B9" s="383"/>
      <c r="C9" s="384"/>
      <c r="D9" s="163"/>
      <c r="E9" s="167" t="s">
        <v>367</v>
      </c>
      <c r="F9" s="168"/>
      <c r="G9" s="152" t="str">
        <f>G8</f>
        <v>N㎥/h</v>
      </c>
      <c r="H9" s="120"/>
      <c r="I9" s="120"/>
      <c r="K9" s="40"/>
      <c r="L9" s="36"/>
    </row>
    <row r="10" spans="1:12" s="34" customFormat="1" ht="19.5" customHeight="1">
      <c r="A10" s="37">
        <v>3</v>
      </c>
      <c r="B10" s="383"/>
      <c r="C10" s="384"/>
      <c r="D10" s="163"/>
      <c r="E10" s="167" t="s">
        <v>367</v>
      </c>
      <c r="F10" s="168"/>
      <c r="G10" s="152" t="str">
        <f t="shared" ref="G10:G12" si="0">G9</f>
        <v>N㎥/h</v>
      </c>
      <c r="H10" s="120"/>
      <c r="I10" s="120"/>
      <c r="K10" s="40"/>
      <c r="L10" s="36"/>
    </row>
    <row r="11" spans="1:12" s="34" customFormat="1" ht="19.5" customHeight="1">
      <c r="A11" s="37">
        <v>4</v>
      </c>
      <c r="B11" s="383"/>
      <c r="C11" s="384"/>
      <c r="D11" s="163"/>
      <c r="E11" s="167" t="s">
        <v>367</v>
      </c>
      <c r="F11" s="168"/>
      <c r="G11" s="152" t="str">
        <f t="shared" si="0"/>
        <v>N㎥/h</v>
      </c>
      <c r="H11" s="120"/>
      <c r="I11" s="120"/>
      <c r="K11" s="40"/>
      <c r="L11" s="36"/>
    </row>
    <row r="12" spans="1:12" s="34" customFormat="1" ht="19.5" customHeight="1" thickBot="1">
      <c r="A12" s="37">
        <v>5</v>
      </c>
      <c r="B12" s="385"/>
      <c r="C12" s="386"/>
      <c r="D12" s="164"/>
      <c r="E12" s="165" t="s">
        <v>367</v>
      </c>
      <c r="F12" s="169"/>
      <c r="G12" s="123" t="str">
        <f t="shared" si="0"/>
        <v>N㎥/h</v>
      </c>
      <c r="H12" s="120"/>
      <c r="I12" s="120"/>
      <c r="K12" s="40"/>
      <c r="L12" s="36"/>
    </row>
    <row r="13" spans="1:12" s="34" customFormat="1" ht="11.25" customHeight="1" thickBot="1">
      <c r="A13" s="37"/>
      <c r="B13" s="119"/>
      <c r="C13" s="120"/>
      <c r="D13" s="120"/>
      <c r="E13" s="120"/>
      <c r="F13" s="150"/>
      <c r="G13" s="120"/>
      <c r="H13" s="120"/>
      <c r="J13" s="40"/>
      <c r="K13" s="36"/>
    </row>
    <row r="14" spans="1:12" ht="19.5" customHeight="1" thickBot="1">
      <c r="A14" s="16"/>
      <c r="B14" s="91" t="s">
        <v>165</v>
      </c>
      <c r="C14" s="92" t="s">
        <v>143</v>
      </c>
      <c r="D14" s="178" t="s">
        <v>7</v>
      </c>
      <c r="E14" s="92" t="s">
        <v>6</v>
      </c>
      <c r="F14" s="93" t="s">
        <v>129</v>
      </c>
      <c r="G14" s="94" t="s">
        <v>8</v>
      </c>
      <c r="H14" s="199"/>
    </row>
    <row r="15" spans="1:12" ht="15.75" customHeight="1" thickTop="1">
      <c r="A15" s="95">
        <v>1</v>
      </c>
      <c r="B15" s="49"/>
      <c r="C15" s="8"/>
      <c r="D15" s="9"/>
      <c r="E15" s="52"/>
      <c r="F15" s="10"/>
      <c r="G15" s="96" t="str">
        <f t="shared" ref="G15:G44" si="1">IF(D15="","",D15*E15)</f>
        <v/>
      </c>
      <c r="H15" s="198"/>
    </row>
    <row r="16" spans="1:12" ht="15.75" customHeight="1">
      <c r="A16" s="95">
        <v>2</v>
      </c>
      <c r="B16" s="49"/>
      <c r="C16" s="11"/>
      <c r="D16" s="12"/>
      <c r="E16" s="53"/>
      <c r="F16" s="10"/>
      <c r="G16" s="96" t="str">
        <f t="shared" si="1"/>
        <v/>
      </c>
      <c r="H16" s="198"/>
    </row>
    <row r="17" spans="1:12" ht="15.75" customHeight="1">
      <c r="A17" s="95">
        <v>3</v>
      </c>
      <c r="B17" s="49"/>
      <c r="C17" s="11"/>
      <c r="D17" s="12"/>
      <c r="E17" s="53"/>
      <c r="F17" s="10"/>
      <c r="G17" s="96" t="str">
        <f t="shared" si="1"/>
        <v/>
      </c>
      <c r="H17" s="198"/>
    </row>
    <row r="18" spans="1:12" ht="15.75" customHeight="1">
      <c r="A18" s="95">
        <v>4</v>
      </c>
      <c r="B18" s="49"/>
      <c r="C18" s="11"/>
      <c r="D18" s="12"/>
      <c r="E18" s="53"/>
      <c r="F18" s="10"/>
      <c r="G18" s="96" t="str">
        <f t="shared" si="1"/>
        <v/>
      </c>
      <c r="H18" s="198"/>
    </row>
    <row r="19" spans="1:12" ht="15.75" customHeight="1">
      <c r="A19" s="95">
        <v>5</v>
      </c>
      <c r="B19" s="49"/>
      <c r="C19" s="11"/>
      <c r="D19" s="12"/>
      <c r="E19" s="53"/>
      <c r="F19" s="10"/>
      <c r="G19" s="96" t="str">
        <f t="shared" si="1"/>
        <v/>
      </c>
      <c r="H19" s="198"/>
    </row>
    <row r="20" spans="1:12" ht="15.75" customHeight="1">
      <c r="A20" s="95">
        <v>6</v>
      </c>
      <c r="B20" s="49"/>
      <c r="C20" s="11"/>
      <c r="D20" s="12"/>
      <c r="E20" s="53"/>
      <c r="F20" s="10"/>
      <c r="G20" s="96" t="str">
        <f t="shared" si="1"/>
        <v/>
      </c>
      <c r="H20" s="198"/>
    </row>
    <row r="21" spans="1:12" ht="15.75" customHeight="1">
      <c r="A21" s="95">
        <v>7</v>
      </c>
      <c r="B21" s="49"/>
      <c r="C21" s="11"/>
      <c r="D21" s="12"/>
      <c r="E21" s="53"/>
      <c r="F21" s="10"/>
      <c r="G21" s="96" t="str">
        <f t="shared" si="1"/>
        <v/>
      </c>
      <c r="H21" s="198"/>
      <c r="J21" s="36"/>
      <c r="K21" s="70" t="s">
        <v>262</v>
      </c>
      <c r="L21" s="103"/>
    </row>
    <row r="22" spans="1:12" ht="15.75" customHeight="1">
      <c r="A22" s="95">
        <v>8</v>
      </c>
      <c r="B22" s="49"/>
      <c r="C22" s="11"/>
      <c r="D22" s="12"/>
      <c r="E22" s="53"/>
      <c r="F22" s="10"/>
      <c r="G22" s="96" t="str">
        <f t="shared" si="1"/>
        <v/>
      </c>
      <c r="H22" s="198"/>
      <c r="J22" s="57" t="s">
        <v>263</v>
      </c>
      <c r="K22" s="88" t="str">
        <f>IF(SUM(G15:G44)=0,"対象外","対象")</f>
        <v>対象外</v>
      </c>
      <c r="L22" s="74">
        <f>IF(K22="対象外",0,L29*L23)</f>
        <v>0</v>
      </c>
    </row>
    <row r="23" spans="1:12" ht="15.75" customHeight="1">
      <c r="A23" s="95">
        <v>9</v>
      </c>
      <c r="B23" s="49"/>
      <c r="C23" s="11"/>
      <c r="D23" s="12"/>
      <c r="E23" s="53"/>
      <c r="F23" s="10"/>
      <c r="G23" s="96" t="str">
        <f t="shared" si="1"/>
        <v/>
      </c>
      <c r="H23" s="198"/>
      <c r="K23" s="75" t="s">
        <v>274</v>
      </c>
      <c r="L23" s="98">
        <f>D45</f>
        <v>0</v>
      </c>
    </row>
    <row r="24" spans="1:12" ht="15.75" customHeight="1">
      <c r="A24" s="95">
        <v>10</v>
      </c>
      <c r="B24" s="49"/>
      <c r="C24" s="11"/>
      <c r="D24" s="12"/>
      <c r="E24" s="53"/>
      <c r="F24" s="10"/>
      <c r="G24" s="96" t="str">
        <f t="shared" si="1"/>
        <v/>
      </c>
      <c r="H24" s="198"/>
    </row>
    <row r="25" spans="1:12" ht="15.75" customHeight="1">
      <c r="A25" s="95">
        <v>11</v>
      </c>
      <c r="B25" s="49"/>
      <c r="C25" s="11"/>
      <c r="D25" s="12"/>
      <c r="E25" s="53"/>
      <c r="F25" s="10"/>
      <c r="G25" s="96" t="str">
        <f t="shared" si="1"/>
        <v/>
      </c>
      <c r="H25" s="198"/>
    </row>
    <row r="26" spans="1:12" ht="15.75" customHeight="1">
      <c r="A26" s="95">
        <v>12</v>
      </c>
      <c r="B26" s="49"/>
      <c r="C26" s="11"/>
      <c r="D26" s="12"/>
      <c r="E26" s="53"/>
      <c r="F26" s="10"/>
      <c r="G26" s="96" t="str">
        <f t="shared" si="1"/>
        <v/>
      </c>
      <c r="H26" s="198"/>
    </row>
    <row r="27" spans="1:12" ht="15.75" customHeight="1">
      <c r="A27" s="95">
        <v>13</v>
      </c>
      <c r="B27" s="49"/>
      <c r="C27" s="11"/>
      <c r="D27" s="12"/>
      <c r="E27" s="53"/>
      <c r="F27" s="10"/>
      <c r="G27" s="96" t="str">
        <f t="shared" si="1"/>
        <v/>
      </c>
      <c r="H27" s="198"/>
    </row>
    <row r="28" spans="1:12" ht="15.75" customHeight="1">
      <c r="A28" s="95">
        <v>14</v>
      </c>
      <c r="B28" s="49"/>
      <c r="C28" s="11"/>
      <c r="D28" s="12"/>
      <c r="E28" s="53"/>
      <c r="F28" s="10"/>
      <c r="G28" s="96" t="str">
        <f t="shared" si="1"/>
        <v/>
      </c>
      <c r="H28" s="198"/>
    </row>
    <row r="29" spans="1:12" ht="15.75" customHeight="1">
      <c r="A29" s="95">
        <v>15</v>
      </c>
      <c r="B29" s="49"/>
      <c r="C29" s="11"/>
      <c r="D29" s="12"/>
      <c r="E29" s="53"/>
      <c r="F29" s="10"/>
      <c r="G29" s="96" t="str">
        <f t="shared" si="1"/>
        <v/>
      </c>
      <c r="H29" s="198"/>
      <c r="K29" s="73" t="s">
        <v>264</v>
      </c>
      <c r="L29" s="74">
        <v>300000000</v>
      </c>
    </row>
    <row r="30" spans="1:12" ht="15.75" customHeight="1">
      <c r="A30" s="95">
        <v>16</v>
      </c>
      <c r="B30" s="49"/>
      <c r="C30" s="11"/>
      <c r="D30" s="12"/>
      <c r="E30" s="53"/>
      <c r="F30" s="10"/>
      <c r="G30" s="96" t="str">
        <f t="shared" si="1"/>
        <v/>
      </c>
      <c r="H30" s="198"/>
    </row>
    <row r="31" spans="1:12" ht="15.75" customHeight="1">
      <c r="A31" s="95">
        <v>17</v>
      </c>
      <c r="B31" s="49"/>
      <c r="C31" s="11"/>
      <c r="D31" s="12"/>
      <c r="E31" s="53"/>
      <c r="F31" s="10"/>
      <c r="G31" s="96" t="str">
        <f t="shared" si="1"/>
        <v/>
      </c>
      <c r="H31" s="198"/>
      <c r="K31" s="37" t="s">
        <v>265</v>
      </c>
      <c r="L31" s="38"/>
    </row>
    <row r="32" spans="1:12" ht="15.75" customHeight="1">
      <c r="A32" s="95">
        <v>18</v>
      </c>
      <c r="B32" s="49"/>
      <c r="C32" s="11"/>
      <c r="D32" s="12"/>
      <c r="E32" s="53"/>
      <c r="F32" s="10"/>
      <c r="G32" s="96" t="str">
        <f t="shared" si="1"/>
        <v/>
      </c>
      <c r="H32" s="198"/>
      <c r="K32" s="75" t="s">
        <v>189</v>
      </c>
      <c r="L32" s="76">
        <f>IF(ROUNDDOWN(($G$46-$G$48)*2/3,-3)&gt;$G$45,$G$45,ROUNDDOWN(($G$46-$G$48)*2/3,-3))</f>
        <v>0</v>
      </c>
    </row>
    <row r="33" spans="1:13" ht="15.75" customHeight="1">
      <c r="A33" s="95">
        <v>19</v>
      </c>
      <c r="B33" s="49"/>
      <c r="C33" s="11"/>
      <c r="D33" s="12"/>
      <c r="E33" s="53"/>
      <c r="F33" s="10"/>
      <c r="G33" s="96" t="str">
        <f t="shared" si="1"/>
        <v/>
      </c>
      <c r="H33" s="198"/>
      <c r="K33" s="75" t="s">
        <v>190</v>
      </c>
      <c r="L33" s="76">
        <f>IF(ROUNDDOWN($G$46*2/3,-3)&gt;$G$45,$G$45,ROUNDDOWN($G$46*2/3,-3))</f>
        <v>0</v>
      </c>
    </row>
    <row r="34" spans="1:13" ht="15.75" customHeight="1">
      <c r="A34" s="95">
        <v>20</v>
      </c>
      <c r="B34" s="49"/>
      <c r="C34" s="11"/>
      <c r="D34" s="12"/>
      <c r="E34" s="53"/>
      <c r="F34" s="10"/>
      <c r="G34" s="96" t="str">
        <f t="shared" si="1"/>
        <v/>
      </c>
      <c r="H34" s="198"/>
    </row>
    <row r="35" spans="1:13" ht="15.75" customHeight="1">
      <c r="A35" s="95">
        <v>21</v>
      </c>
      <c r="B35" s="49"/>
      <c r="C35" s="11"/>
      <c r="D35" s="12"/>
      <c r="E35" s="53"/>
      <c r="F35" s="10"/>
      <c r="G35" s="96" t="str">
        <f t="shared" si="1"/>
        <v/>
      </c>
      <c r="H35" s="198"/>
      <c r="M35" s="17"/>
    </row>
    <row r="36" spans="1:13" ht="15.75" customHeight="1">
      <c r="A36" s="95">
        <v>22</v>
      </c>
      <c r="B36" s="49"/>
      <c r="C36" s="11"/>
      <c r="D36" s="12"/>
      <c r="E36" s="53"/>
      <c r="F36" s="10"/>
      <c r="G36" s="96" t="str">
        <f t="shared" si="1"/>
        <v/>
      </c>
      <c r="H36" s="198"/>
    </row>
    <row r="37" spans="1:13" ht="15.75" customHeight="1">
      <c r="A37" s="95">
        <v>23</v>
      </c>
      <c r="B37" s="49"/>
      <c r="C37" s="11"/>
      <c r="D37" s="12"/>
      <c r="E37" s="53"/>
      <c r="F37" s="10"/>
      <c r="G37" s="96" t="str">
        <f t="shared" si="1"/>
        <v/>
      </c>
      <c r="H37" s="198"/>
    </row>
    <row r="38" spans="1:13" ht="15.75" customHeight="1">
      <c r="A38" s="95">
        <v>24</v>
      </c>
      <c r="B38" s="49"/>
      <c r="C38" s="11"/>
      <c r="D38" s="12"/>
      <c r="E38" s="53"/>
      <c r="F38" s="10"/>
      <c r="G38" s="96" t="str">
        <f t="shared" si="1"/>
        <v/>
      </c>
      <c r="H38" s="198"/>
    </row>
    <row r="39" spans="1:13" ht="15.75" customHeight="1">
      <c r="A39" s="95">
        <v>25</v>
      </c>
      <c r="B39" s="49"/>
      <c r="C39" s="11"/>
      <c r="D39" s="12"/>
      <c r="E39" s="53"/>
      <c r="F39" s="10"/>
      <c r="G39" s="96" t="str">
        <f t="shared" si="1"/>
        <v/>
      </c>
      <c r="H39" s="198"/>
    </row>
    <row r="40" spans="1:13" ht="15.75" customHeight="1">
      <c r="A40" s="95">
        <v>26</v>
      </c>
      <c r="B40" s="49"/>
      <c r="C40" s="11"/>
      <c r="D40" s="12"/>
      <c r="E40" s="53"/>
      <c r="F40" s="10"/>
      <c r="G40" s="96" t="str">
        <f t="shared" si="1"/>
        <v/>
      </c>
      <c r="H40" s="198"/>
    </row>
    <row r="41" spans="1:13" ht="15.75" customHeight="1">
      <c r="A41" s="95">
        <v>27</v>
      </c>
      <c r="B41" s="49"/>
      <c r="C41" s="11"/>
      <c r="D41" s="12"/>
      <c r="E41" s="53"/>
      <c r="F41" s="10"/>
      <c r="G41" s="96" t="str">
        <f t="shared" si="1"/>
        <v/>
      </c>
      <c r="H41" s="198"/>
    </row>
    <row r="42" spans="1:13" ht="15.75" customHeight="1">
      <c r="A42" s="95">
        <v>28</v>
      </c>
      <c r="B42" s="49"/>
      <c r="C42" s="11"/>
      <c r="D42" s="12"/>
      <c r="E42" s="53"/>
      <c r="F42" s="10"/>
      <c r="G42" s="96" t="str">
        <f t="shared" si="1"/>
        <v/>
      </c>
      <c r="H42" s="198"/>
    </row>
    <row r="43" spans="1:13" ht="15.75" customHeight="1">
      <c r="A43" s="95">
        <v>29</v>
      </c>
      <c r="B43" s="49"/>
      <c r="C43" s="11"/>
      <c r="D43" s="12"/>
      <c r="E43" s="53"/>
      <c r="F43" s="10"/>
      <c r="G43" s="96" t="str">
        <f t="shared" si="1"/>
        <v/>
      </c>
      <c r="H43" s="198"/>
    </row>
    <row r="44" spans="1:13" ht="15.75" customHeight="1" thickBot="1">
      <c r="A44" s="95">
        <v>30</v>
      </c>
      <c r="B44" s="49"/>
      <c r="C44" s="19"/>
      <c r="D44" s="79"/>
      <c r="E44" s="80"/>
      <c r="F44" s="99"/>
      <c r="G44" s="96" t="str">
        <f t="shared" si="1"/>
        <v/>
      </c>
      <c r="H44" s="198"/>
    </row>
    <row r="45" spans="1:13" ht="18" customHeight="1">
      <c r="A45" s="183"/>
      <c r="B45" s="419" t="s">
        <v>302</v>
      </c>
      <c r="C45" s="420"/>
      <c r="D45" s="450"/>
      <c r="E45" s="451"/>
      <c r="F45" s="100" t="s">
        <v>275</v>
      </c>
      <c r="G45" s="101">
        <f>L22</f>
        <v>0</v>
      </c>
      <c r="H45" s="198"/>
      <c r="J45" s="69"/>
    </row>
    <row r="46" spans="1:13" ht="18" customHeight="1">
      <c r="A46" s="183"/>
      <c r="B46" s="374" t="s">
        <v>299</v>
      </c>
      <c r="C46" s="375"/>
      <c r="D46" s="376">
        <f>SUMIF(B15:B44,"&lt;&gt;"&amp;"▼助成対象外",G15:G44)</f>
        <v>0</v>
      </c>
      <c r="E46" s="377"/>
      <c r="F46" s="378"/>
      <c r="G46" s="84">
        <f>IF(OR(G45=0,ISERROR(D46)),0,IF(D46&lt;0,0,D46))</f>
        <v>0</v>
      </c>
      <c r="H46" s="195"/>
      <c r="J46" s="69"/>
    </row>
    <row r="47" spans="1:13" ht="18" customHeight="1">
      <c r="A47" s="183"/>
      <c r="B47" s="374" t="s">
        <v>300</v>
      </c>
      <c r="C47" s="375"/>
      <c r="D47" s="376">
        <f>SUMIF(B15:B44,"▼助成対象外",G15:G44)</f>
        <v>0</v>
      </c>
      <c r="E47" s="377"/>
      <c r="F47" s="378"/>
      <c r="G47" s="84">
        <f>IF(OR(G45=0,ISERROR(D47)),0,IF(D47&lt;0,0,D47))</f>
        <v>0</v>
      </c>
      <c r="H47" s="195"/>
    </row>
    <row r="48" spans="1:13" ht="18" customHeight="1" thickBot="1">
      <c r="A48" s="16"/>
      <c r="B48" s="388" t="s">
        <v>174</v>
      </c>
      <c r="C48" s="389"/>
      <c r="D48" s="85" t="s">
        <v>166</v>
      </c>
      <c r="E48" s="390"/>
      <c r="F48" s="391"/>
      <c r="G48" s="50"/>
      <c r="H48" s="192"/>
      <c r="I48" s="48" t="s">
        <v>269</v>
      </c>
      <c r="J48" s="36"/>
    </row>
    <row r="49" spans="1:9" ht="31.5" customHeight="1" thickTop="1" thickBot="1">
      <c r="A49" s="16"/>
      <c r="B49" s="392" t="s">
        <v>408</v>
      </c>
      <c r="C49" s="393"/>
      <c r="D49" s="394" t="str">
        <f>IF(E48=K32,L32,IF(E48=K33,L33,""))</f>
        <v/>
      </c>
      <c r="E49" s="395"/>
      <c r="F49" s="396"/>
      <c r="G49" s="86">
        <f>IF(OR(G45=0,ISERROR(D49)),0,IF(D49&lt;0,0,D49))</f>
        <v>0</v>
      </c>
      <c r="H49" s="195"/>
    </row>
    <row r="50" spans="1:9" ht="16.5" customHeight="1">
      <c r="A50" s="16"/>
      <c r="B50" s="421" t="s">
        <v>173</v>
      </c>
      <c r="C50" s="421"/>
      <c r="D50" s="421"/>
      <c r="E50" s="421"/>
      <c r="F50" s="421"/>
      <c r="G50" s="421"/>
      <c r="H50" s="200"/>
      <c r="I50" s="97"/>
    </row>
  </sheetData>
  <sheetProtection sheet="1" formatCells="0" formatColumns="0" formatRows="0" selectLockedCells="1"/>
  <mergeCells count="23">
    <mergeCell ref="B9:C9"/>
    <mergeCell ref="D7:E7"/>
    <mergeCell ref="F7:G7"/>
    <mergeCell ref="I3:L3"/>
    <mergeCell ref="B3:G3"/>
    <mergeCell ref="B7:C7"/>
    <mergeCell ref="B8:C8"/>
    <mergeCell ref="C4:G4"/>
    <mergeCell ref="C5:G5"/>
    <mergeCell ref="B49:C49"/>
    <mergeCell ref="D49:F49"/>
    <mergeCell ref="B50:G50"/>
    <mergeCell ref="B47:C47"/>
    <mergeCell ref="D47:F47"/>
    <mergeCell ref="B48:C48"/>
    <mergeCell ref="E48:F48"/>
    <mergeCell ref="B45:C45"/>
    <mergeCell ref="D45:E45"/>
    <mergeCell ref="B46:C46"/>
    <mergeCell ref="D46:F46"/>
    <mergeCell ref="B10:C10"/>
    <mergeCell ref="B11:C11"/>
    <mergeCell ref="B12:C12"/>
  </mergeCells>
  <phoneticPr fontId="14"/>
  <conditionalFormatting sqref="G48:H48">
    <cfRule type="expression" dxfId="7" priority="1">
      <formula>OR(AND($E$48="申請無し",$G$48&lt;&gt;0),AND($E$48="申請有り",$G$48&lt;=0))</formula>
    </cfRule>
  </conditionalFormatting>
  <dataValidations count="3">
    <dataValidation imeMode="off" allowBlank="1" showInputMessage="1" showErrorMessage="1" sqref="D22:E44 D15:E15 G48:H48 D45 D16:D21 F45 G15:H44" xr:uid="{96E0CAB8-7266-4DE1-8EDC-1878D4DB40F2}"/>
    <dataValidation type="list" allowBlank="1" showInputMessage="1" showErrorMessage="1" sqref="B15:B44" xr:uid="{3A8398C1-2D31-4C62-AAF5-66B804425A3C}">
      <formula1>"設計費,設備費,工事費,諸経費,▼助成対象外"</formula1>
    </dataValidation>
    <dataValidation type="list" allowBlank="1" showInputMessage="1" showErrorMessage="1" sqref="E48:F48" xr:uid="{20345C1F-A44C-4300-954B-F7B9EEA3A4D6}">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7" orientation="portrait" r:id="rId1"/>
  <headerFooter>
    <oddFooter>&amp;R&amp;"ＭＳ Ｐ明朝,標準"&amp;10（日本産業規格A列4番）</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607D4-672F-4AB3-935A-6E0747ABB597}">
  <sheetPr>
    <tabColor rgb="FFFF99CC"/>
    <pageSetUpPr fitToPage="1"/>
  </sheetPr>
  <dimension ref="A1:L50"/>
  <sheetViews>
    <sheetView view="pageBreakPreview" zoomScaleNormal="100" zoomScaleSheetLayoutView="100" workbookViewId="0">
      <selection activeCell="C4" sqref="C4:G4"/>
    </sheetView>
  </sheetViews>
  <sheetFormatPr defaultColWidth="9" defaultRowHeight="14"/>
  <cols>
    <col min="1" max="1" width="2.6328125" style="34" customWidth="1"/>
    <col min="2" max="2" width="10.6328125" style="34" customWidth="1"/>
    <col min="3" max="3" width="42.6328125" style="34" customWidth="1"/>
    <col min="4" max="4" width="13.08984375" style="35" customWidth="1"/>
    <col min="5" max="6" width="6.6328125" style="35" customWidth="1"/>
    <col min="7" max="7" width="13.08984375" style="34" customWidth="1"/>
    <col min="8" max="8" width="3.54296875" style="34" customWidth="1"/>
    <col min="9" max="9" width="9.6328125" style="34" customWidth="1"/>
    <col min="10" max="10" width="13.08984375" style="36" customWidth="1"/>
    <col min="11" max="11" width="9.6328125" style="36" customWidth="1"/>
    <col min="12" max="12" width="20.90625" style="34" customWidth="1"/>
    <col min="13" max="126" width="2.6328125" style="34" customWidth="1"/>
    <col min="127" max="16384" width="9" style="34"/>
  </cols>
  <sheetData>
    <row r="1" spans="1:12" ht="10.5" customHeight="1"/>
    <row r="2" spans="1:12" ht="19.5" customHeight="1">
      <c r="A2" s="37"/>
      <c r="B2" s="38" t="s">
        <v>291</v>
      </c>
      <c r="C2" s="37"/>
      <c r="D2" s="39"/>
      <c r="E2" s="39"/>
      <c r="F2" s="39"/>
      <c r="G2" s="37"/>
      <c r="H2" s="37"/>
    </row>
    <row r="3" spans="1:12" ht="40.5" customHeight="1" thickBot="1">
      <c r="A3" s="37"/>
      <c r="B3" s="356" t="s">
        <v>303</v>
      </c>
      <c r="C3" s="357"/>
      <c r="D3" s="357"/>
      <c r="E3" s="357"/>
      <c r="F3" s="357"/>
      <c r="G3" s="357"/>
      <c r="H3" s="120"/>
      <c r="I3" s="370" t="s">
        <v>392</v>
      </c>
      <c r="J3" s="370"/>
      <c r="K3" s="370"/>
      <c r="L3" s="370"/>
    </row>
    <row r="4" spans="1:12" ht="20.149999999999999" customHeight="1">
      <c r="A4" s="37"/>
      <c r="B4" s="154" t="s">
        <v>398</v>
      </c>
      <c r="C4" s="371"/>
      <c r="D4" s="371"/>
      <c r="E4" s="371"/>
      <c r="F4" s="371"/>
      <c r="G4" s="372"/>
      <c r="H4" s="190"/>
      <c r="I4" s="153"/>
      <c r="J4" s="153"/>
      <c r="K4" s="153"/>
    </row>
    <row r="5" spans="1:12" ht="25" customHeight="1" thickBot="1">
      <c r="A5" s="37"/>
      <c r="B5" s="155" t="s">
        <v>399</v>
      </c>
      <c r="C5" s="368"/>
      <c r="D5" s="368"/>
      <c r="E5" s="368"/>
      <c r="F5" s="368"/>
      <c r="G5" s="373"/>
      <c r="H5" s="190"/>
      <c r="I5" s="153"/>
      <c r="J5" s="153"/>
      <c r="K5" s="153"/>
    </row>
    <row r="6" spans="1:12" ht="13.5" customHeight="1" thickBot="1">
      <c r="A6" s="37"/>
      <c r="B6" s="119"/>
      <c r="C6" s="120"/>
      <c r="D6" s="120"/>
      <c r="E6" s="120"/>
      <c r="F6" s="120"/>
      <c r="G6" s="120"/>
      <c r="H6" s="120"/>
      <c r="I6" s="153"/>
      <c r="J6" s="153"/>
      <c r="K6" s="153"/>
    </row>
    <row r="7" spans="1:12" ht="19.5" customHeight="1" thickBot="1">
      <c r="A7" s="37"/>
      <c r="B7" s="379" t="s">
        <v>362</v>
      </c>
      <c r="C7" s="380"/>
      <c r="D7" s="361" t="s">
        <v>366</v>
      </c>
      <c r="E7" s="362"/>
      <c r="F7" s="361" t="s">
        <v>394</v>
      </c>
      <c r="G7" s="363"/>
      <c r="H7" s="120"/>
      <c r="I7" s="120"/>
      <c r="J7" s="34"/>
      <c r="K7" s="40"/>
      <c r="L7" s="36"/>
    </row>
    <row r="8" spans="1:12" ht="19.5" customHeight="1" thickTop="1">
      <c r="A8" s="37">
        <v>1</v>
      </c>
      <c r="B8" s="417"/>
      <c r="C8" s="418"/>
      <c r="D8" s="163"/>
      <c r="E8" s="161" t="s">
        <v>367</v>
      </c>
      <c r="F8" s="166"/>
      <c r="G8" s="151" t="s">
        <v>430</v>
      </c>
      <c r="H8" s="120"/>
      <c r="I8" s="120"/>
      <c r="J8" s="34"/>
      <c r="K8" s="40"/>
      <c r="L8" s="36"/>
    </row>
    <row r="9" spans="1:12" ht="19.5" customHeight="1">
      <c r="A9" s="37">
        <v>2</v>
      </c>
      <c r="B9" s="383"/>
      <c r="C9" s="384"/>
      <c r="D9" s="163"/>
      <c r="E9" s="167" t="s">
        <v>367</v>
      </c>
      <c r="F9" s="168"/>
      <c r="G9" s="152" t="str">
        <f>G8</f>
        <v>N㎥/h</v>
      </c>
      <c r="H9" s="120"/>
      <c r="I9" s="120"/>
      <c r="J9" s="34"/>
      <c r="K9" s="40"/>
      <c r="L9" s="36"/>
    </row>
    <row r="10" spans="1:12" ht="19.5" customHeight="1">
      <c r="A10" s="37">
        <v>3</v>
      </c>
      <c r="B10" s="383"/>
      <c r="C10" s="384"/>
      <c r="D10" s="163"/>
      <c r="E10" s="167" t="s">
        <v>367</v>
      </c>
      <c r="F10" s="168"/>
      <c r="G10" s="152" t="str">
        <f t="shared" ref="G10:G11" si="0">G9</f>
        <v>N㎥/h</v>
      </c>
      <c r="H10" s="120"/>
      <c r="I10" s="120"/>
      <c r="J10" s="34"/>
      <c r="K10" s="40"/>
      <c r="L10" s="36"/>
    </row>
    <row r="11" spans="1:12" ht="19.5" customHeight="1">
      <c r="A11" s="37">
        <v>4</v>
      </c>
      <c r="B11" s="383"/>
      <c r="C11" s="384"/>
      <c r="D11" s="163"/>
      <c r="E11" s="167" t="s">
        <v>367</v>
      </c>
      <c r="F11" s="168"/>
      <c r="G11" s="152" t="str">
        <f t="shared" si="0"/>
        <v>N㎥/h</v>
      </c>
      <c r="H11" s="120"/>
      <c r="I11" s="120"/>
      <c r="J11" s="34"/>
      <c r="K11" s="40"/>
      <c r="L11" s="36"/>
    </row>
    <row r="12" spans="1:12" ht="19.5" customHeight="1" thickBot="1">
      <c r="A12" s="37">
        <v>5</v>
      </c>
      <c r="B12" s="385"/>
      <c r="C12" s="386"/>
      <c r="D12" s="164"/>
      <c r="E12" s="165" t="s">
        <v>367</v>
      </c>
      <c r="F12" s="169"/>
      <c r="G12" s="123" t="str">
        <f>G11</f>
        <v>N㎥/h</v>
      </c>
      <c r="H12" s="120"/>
      <c r="I12" s="120"/>
      <c r="J12" s="34"/>
      <c r="K12" s="40"/>
      <c r="L12" s="36"/>
    </row>
    <row r="13" spans="1:12" ht="12.75" customHeight="1" thickBot="1">
      <c r="A13" s="37"/>
      <c r="B13" s="119"/>
      <c r="C13" s="120"/>
      <c r="D13" s="120"/>
      <c r="E13" s="120"/>
      <c r="F13" s="150"/>
      <c r="G13" s="120"/>
      <c r="H13" s="120"/>
      <c r="J13" s="40"/>
    </row>
    <row r="14" spans="1:12" ht="19.5" customHeight="1" thickBot="1">
      <c r="A14" s="37"/>
      <c r="B14" s="41" t="s">
        <v>165</v>
      </c>
      <c r="C14" s="42" t="s">
        <v>143</v>
      </c>
      <c r="D14" s="177" t="s">
        <v>7</v>
      </c>
      <c r="E14" s="42" t="s">
        <v>6</v>
      </c>
      <c r="F14" s="43" t="s">
        <v>129</v>
      </c>
      <c r="G14" s="44" t="s">
        <v>8</v>
      </c>
      <c r="H14" s="191"/>
    </row>
    <row r="15" spans="1:12" ht="14.25" customHeight="1" thickTop="1">
      <c r="A15" s="45">
        <v>1</v>
      </c>
      <c r="B15" s="49"/>
      <c r="C15" s="8"/>
      <c r="D15" s="9"/>
      <c r="E15" s="10"/>
      <c r="F15" s="10"/>
      <c r="G15" s="46" t="str">
        <f t="shared" ref="G15:G44" si="1">IF(D15="","",D15*E15)</f>
        <v/>
      </c>
      <c r="H15" s="194"/>
    </row>
    <row r="16" spans="1:12" ht="14.25" customHeight="1">
      <c r="A16" s="45">
        <v>2</v>
      </c>
      <c r="B16" s="49"/>
      <c r="C16" s="11"/>
      <c r="D16" s="12"/>
      <c r="E16" s="53"/>
      <c r="F16" s="10"/>
      <c r="G16" s="46" t="str">
        <f t="shared" si="1"/>
        <v/>
      </c>
      <c r="H16" s="194"/>
    </row>
    <row r="17" spans="1:12" ht="14.25" customHeight="1">
      <c r="A17" s="45">
        <v>3</v>
      </c>
      <c r="B17" s="49"/>
      <c r="C17" s="11"/>
      <c r="D17" s="12"/>
      <c r="E17" s="53"/>
      <c r="F17" s="10"/>
      <c r="G17" s="46" t="str">
        <f t="shared" si="1"/>
        <v/>
      </c>
      <c r="H17" s="194"/>
    </row>
    <row r="18" spans="1:12" ht="14.25" customHeight="1">
      <c r="A18" s="45">
        <v>4</v>
      </c>
      <c r="B18" s="49"/>
      <c r="C18" s="11"/>
      <c r="D18" s="12"/>
      <c r="E18" s="53"/>
      <c r="F18" s="10"/>
      <c r="G18" s="46" t="str">
        <f t="shared" si="1"/>
        <v/>
      </c>
      <c r="H18" s="194"/>
    </row>
    <row r="19" spans="1:12" ht="14.25" customHeight="1">
      <c r="A19" s="45">
        <v>5</v>
      </c>
      <c r="B19" s="49"/>
      <c r="C19" s="11"/>
      <c r="D19" s="12"/>
      <c r="E19" s="53"/>
      <c r="F19" s="10"/>
      <c r="G19" s="46" t="str">
        <f t="shared" si="1"/>
        <v/>
      </c>
      <c r="H19" s="194"/>
    </row>
    <row r="20" spans="1:12" ht="14.25" customHeight="1">
      <c r="A20" s="45">
        <v>6</v>
      </c>
      <c r="B20" s="49"/>
      <c r="C20" s="11"/>
      <c r="D20" s="12"/>
      <c r="E20" s="53"/>
      <c r="F20" s="10"/>
      <c r="G20" s="46" t="str">
        <f t="shared" si="1"/>
        <v/>
      </c>
      <c r="H20" s="194"/>
    </row>
    <row r="21" spans="1:12" ht="14.25" customHeight="1">
      <c r="A21" s="45">
        <v>7</v>
      </c>
      <c r="B21" s="49"/>
      <c r="C21" s="11"/>
      <c r="D21" s="12"/>
      <c r="E21" s="53"/>
      <c r="F21" s="10"/>
      <c r="G21" s="46" t="str">
        <f t="shared" si="1"/>
        <v/>
      </c>
      <c r="H21" s="194"/>
      <c r="K21" s="70" t="s">
        <v>262</v>
      </c>
    </row>
    <row r="22" spans="1:12" ht="14.25" customHeight="1">
      <c r="A22" s="45">
        <v>8</v>
      </c>
      <c r="B22" s="49"/>
      <c r="C22" s="11"/>
      <c r="D22" s="12"/>
      <c r="E22" s="53"/>
      <c r="F22" s="10"/>
      <c r="G22" s="46" t="str">
        <f t="shared" si="1"/>
        <v/>
      </c>
      <c r="H22" s="194"/>
      <c r="J22" s="57" t="s">
        <v>263</v>
      </c>
      <c r="K22" s="88" t="str">
        <f>IF(SUM(G15:G44)=0,"対象外","対象")</f>
        <v>対象外</v>
      </c>
      <c r="L22" s="74">
        <f>IF(K22="対象外",0,L29*L23)</f>
        <v>0</v>
      </c>
    </row>
    <row r="23" spans="1:12" ht="14.25" customHeight="1">
      <c r="A23" s="45">
        <v>9</v>
      </c>
      <c r="B23" s="49"/>
      <c r="C23" s="11"/>
      <c r="D23" s="12"/>
      <c r="E23" s="53"/>
      <c r="F23" s="10"/>
      <c r="G23" s="46" t="str">
        <f t="shared" si="1"/>
        <v/>
      </c>
      <c r="H23" s="194"/>
      <c r="J23" s="15"/>
      <c r="K23" s="75" t="s">
        <v>274</v>
      </c>
      <c r="L23" s="90">
        <f>D45</f>
        <v>0</v>
      </c>
    </row>
    <row r="24" spans="1:12" ht="14.25" customHeight="1">
      <c r="A24" s="45">
        <v>10</v>
      </c>
      <c r="B24" s="49"/>
      <c r="C24" s="11"/>
      <c r="D24" s="12"/>
      <c r="E24" s="53"/>
      <c r="F24" s="10"/>
      <c r="G24" s="46" t="str">
        <f t="shared" si="1"/>
        <v/>
      </c>
      <c r="H24" s="194"/>
    </row>
    <row r="25" spans="1:12" ht="14.25" customHeight="1">
      <c r="A25" s="45">
        <v>11</v>
      </c>
      <c r="B25" s="49"/>
      <c r="C25" s="11"/>
      <c r="D25" s="12"/>
      <c r="E25" s="53"/>
      <c r="F25" s="10"/>
      <c r="G25" s="46" t="str">
        <f t="shared" si="1"/>
        <v/>
      </c>
      <c r="H25" s="194"/>
    </row>
    <row r="26" spans="1:12" ht="14.25" customHeight="1">
      <c r="A26" s="45">
        <v>12</v>
      </c>
      <c r="B26" s="49"/>
      <c r="C26" s="11"/>
      <c r="D26" s="12"/>
      <c r="E26" s="53"/>
      <c r="F26" s="10"/>
      <c r="G26" s="46" t="str">
        <f t="shared" si="1"/>
        <v/>
      </c>
      <c r="H26" s="194"/>
    </row>
    <row r="27" spans="1:12" ht="14.25" customHeight="1">
      <c r="A27" s="45">
        <v>13</v>
      </c>
      <c r="B27" s="49"/>
      <c r="C27" s="11"/>
      <c r="D27" s="12"/>
      <c r="E27" s="53"/>
      <c r="F27" s="10"/>
      <c r="G27" s="46" t="str">
        <f t="shared" si="1"/>
        <v/>
      </c>
      <c r="H27" s="194"/>
    </row>
    <row r="28" spans="1:12" ht="14.25" customHeight="1">
      <c r="A28" s="45">
        <v>14</v>
      </c>
      <c r="B28" s="49"/>
      <c r="C28" s="11"/>
      <c r="D28" s="12"/>
      <c r="E28" s="53"/>
      <c r="F28" s="10"/>
      <c r="G28" s="46" t="str">
        <f t="shared" si="1"/>
        <v/>
      </c>
      <c r="H28" s="194"/>
    </row>
    <row r="29" spans="1:12" ht="14.25" customHeight="1">
      <c r="A29" s="45">
        <v>15</v>
      </c>
      <c r="B29" s="49"/>
      <c r="C29" s="11"/>
      <c r="D29" s="12"/>
      <c r="E29" s="53"/>
      <c r="F29" s="10"/>
      <c r="G29" s="46" t="str">
        <f t="shared" si="1"/>
        <v/>
      </c>
      <c r="H29" s="194"/>
      <c r="K29" s="73" t="s">
        <v>264</v>
      </c>
      <c r="L29" s="74">
        <v>225000000</v>
      </c>
    </row>
    <row r="30" spans="1:12" ht="14.25" customHeight="1">
      <c r="A30" s="45">
        <v>16</v>
      </c>
      <c r="B30" s="49"/>
      <c r="C30" s="11"/>
      <c r="D30" s="12"/>
      <c r="E30" s="53"/>
      <c r="F30" s="10"/>
      <c r="G30" s="46" t="str">
        <f t="shared" si="1"/>
        <v/>
      </c>
      <c r="H30" s="194"/>
    </row>
    <row r="31" spans="1:12" ht="14.25" customHeight="1">
      <c r="A31" s="45">
        <v>17</v>
      </c>
      <c r="B31" s="49"/>
      <c r="C31" s="11"/>
      <c r="D31" s="12"/>
      <c r="E31" s="53"/>
      <c r="F31" s="10"/>
      <c r="G31" s="46" t="str">
        <f t="shared" si="1"/>
        <v/>
      </c>
      <c r="H31" s="194"/>
      <c r="K31" s="37" t="s">
        <v>265</v>
      </c>
      <c r="L31" s="38"/>
    </row>
    <row r="32" spans="1:12" ht="14.25" customHeight="1">
      <c r="A32" s="45">
        <v>18</v>
      </c>
      <c r="B32" s="49"/>
      <c r="C32" s="11"/>
      <c r="D32" s="12"/>
      <c r="E32" s="53"/>
      <c r="F32" s="10"/>
      <c r="G32" s="46" t="str">
        <f t="shared" si="1"/>
        <v/>
      </c>
      <c r="H32" s="194"/>
      <c r="K32" s="75" t="s">
        <v>189</v>
      </c>
      <c r="L32" s="76">
        <f>IF(ROUNDDOWN(($G$46-$G$48)*1/2,-3)&gt;$G$45,$G$45,ROUNDDOWN(($G$46-$G$48)*1/2,-3))</f>
        <v>0</v>
      </c>
    </row>
    <row r="33" spans="1:12" ht="14.25" customHeight="1">
      <c r="A33" s="45">
        <v>19</v>
      </c>
      <c r="B33" s="49"/>
      <c r="C33" s="11"/>
      <c r="D33" s="12"/>
      <c r="E33" s="53"/>
      <c r="F33" s="10"/>
      <c r="G33" s="46" t="str">
        <f t="shared" si="1"/>
        <v/>
      </c>
      <c r="H33" s="194"/>
      <c r="K33" s="75" t="s">
        <v>190</v>
      </c>
      <c r="L33" s="76">
        <f>IF(ROUNDDOWN($G$46*1/2,-3)&gt;$G$45,$G$45,ROUNDDOWN($G$46*1/2,-3))</f>
        <v>0</v>
      </c>
    </row>
    <row r="34" spans="1:12" ht="14.25" customHeight="1">
      <c r="A34" s="45">
        <v>20</v>
      </c>
      <c r="B34" s="49"/>
      <c r="C34" s="11"/>
      <c r="D34" s="12"/>
      <c r="E34" s="53"/>
      <c r="F34" s="10"/>
      <c r="G34" s="46" t="str">
        <f t="shared" si="1"/>
        <v/>
      </c>
      <c r="H34" s="194"/>
    </row>
    <row r="35" spans="1:12" ht="14.25" customHeight="1">
      <c r="A35" s="45">
        <v>21</v>
      </c>
      <c r="B35" s="49"/>
      <c r="C35" s="11"/>
      <c r="D35" s="12"/>
      <c r="E35" s="53"/>
      <c r="F35" s="10"/>
      <c r="G35" s="46" t="str">
        <f t="shared" si="1"/>
        <v/>
      </c>
      <c r="H35" s="194"/>
    </row>
    <row r="36" spans="1:12" ht="14.25" customHeight="1">
      <c r="A36" s="45">
        <v>22</v>
      </c>
      <c r="B36" s="49"/>
      <c r="C36" s="11"/>
      <c r="D36" s="12"/>
      <c r="E36" s="53"/>
      <c r="F36" s="10"/>
      <c r="G36" s="46" t="str">
        <f t="shared" si="1"/>
        <v/>
      </c>
      <c r="H36" s="194"/>
    </row>
    <row r="37" spans="1:12" ht="14.25" customHeight="1">
      <c r="A37" s="45">
        <v>23</v>
      </c>
      <c r="B37" s="49"/>
      <c r="C37" s="11"/>
      <c r="D37" s="12"/>
      <c r="E37" s="53"/>
      <c r="F37" s="10"/>
      <c r="G37" s="46" t="str">
        <f t="shared" si="1"/>
        <v/>
      </c>
      <c r="H37" s="194"/>
    </row>
    <row r="38" spans="1:12" ht="14.25" customHeight="1">
      <c r="A38" s="45">
        <v>24</v>
      </c>
      <c r="B38" s="49"/>
      <c r="C38" s="11"/>
      <c r="D38" s="12"/>
      <c r="E38" s="53"/>
      <c r="F38" s="10"/>
      <c r="G38" s="46" t="str">
        <f t="shared" si="1"/>
        <v/>
      </c>
      <c r="H38" s="194"/>
    </row>
    <row r="39" spans="1:12" ht="14.25" customHeight="1">
      <c r="A39" s="45">
        <v>25</v>
      </c>
      <c r="B39" s="49"/>
      <c r="C39" s="11"/>
      <c r="D39" s="12"/>
      <c r="E39" s="53"/>
      <c r="F39" s="10"/>
      <c r="G39" s="46" t="str">
        <f t="shared" si="1"/>
        <v/>
      </c>
      <c r="H39" s="194"/>
    </row>
    <row r="40" spans="1:12" ht="14.25" customHeight="1">
      <c r="A40" s="45">
        <v>26</v>
      </c>
      <c r="B40" s="49"/>
      <c r="C40" s="11"/>
      <c r="D40" s="12"/>
      <c r="E40" s="53"/>
      <c r="F40" s="10"/>
      <c r="G40" s="46" t="str">
        <f t="shared" si="1"/>
        <v/>
      </c>
      <c r="H40" s="194"/>
    </row>
    <row r="41" spans="1:12" ht="14.25" customHeight="1">
      <c r="A41" s="45">
        <v>27</v>
      </c>
      <c r="B41" s="49"/>
      <c r="C41" s="11"/>
      <c r="D41" s="12"/>
      <c r="E41" s="53"/>
      <c r="F41" s="10"/>
      <c r="G41" s="46" t="str">
        <f t="shared" si="1"/>
        <v/>
      </c>
      <c r="H41" s="194"/>
    </row>
    <row r="42" spans="1:12" ht="14.25" customHeight="1">
      <c r="A42" s="45">
        <v>28</v>
      </c>
      <c r="B42" s="49"/>
      <c r="C42" s="11"/>
      <c r="D42" s="12"/>
      <c r="E42" s="53"/>
      <c r="F42" s="10"/>
      <c r="G42" s="46" t="str">
        <f t="shared" si="1"/>
        <v/>
      </c>
      <c r="H42" s="194"/>
    </row>
    <row r="43" spans="1:12" ht="14.25" customHeight="1">
      <c r="A43" s="45">
        <v>29</v>
      </c>
      <c r="B43" s="49"/>
      <c r="C43" s="11"/>
      <c r="D43" s="12"/>
      <c r="E43" s="53"/>
      <c r="F43" s="10"/>
      <c r="G43" s="46" t="str">
        <f t="shared" si="1"/>
        <v/>
      </c>
      <c r="H43" s="194"/>
    </row>
    <row r="44" spans="1:12" ht="14.25" customHeight="1" thickBot="1">
      <c r="A44" s="45">
        <v>30</v>
      </c>
      <c r="B44" s="49"/>
      <c r="C44" s="19"/>
      <c r="D44" s="79"/>
      <c r="E44" s="80"/>
      <c r="F44" s="99"/>
      <c r="G44" s="46" t="str">
        <f t="shared" si="1"/>
        <v/>
      </c>
      <c r="H44" s="194"/>
    </row>
    <row r="45" spans="1:12" ht="18" customHeight="1">
      <c r="A45" s="37"/>
      <c r="B45" s="419" t="s">
        <v>304</v>
      </c>
      <c r="C45" s="420"/>
      <c r="D45" s="450"/>
      <c r="E45" s="451"/>
      <c r="F45" s="100" t="s">
        <v>275</v>
      </c>
      <c r="G45" s="101">
        <f>L22</f>
        <v>0</v>
      </c>
      <c r="H45" s="198"/>
    </row>
    <row r="46" spans="1:12" ht="18" customHeight="1">
      <c r="A46" s="37"/>
      <c r="B46" s="374" t="s">
        <v>305</v>
      </c>
      <c r="C46" s="375"/>
      <c r="D46" s="376">
        <f>SUMIF(B15:B44,"&lt;&gt;"&amp;"▼助成対象外",G15:G44)</f>
        <v>0</v>
      </c>
      <c r="E46" s="377"/>
      <c r="F46" s="378"/>
      <c r="G46" s="84">
        <f>IF(OR(G45=0,ISERROR(D46)),0,IF(D46&lt;0,0,D46))</f>
        <v>0</v>
      </c>
      <c r="H46" s="195"/>
      <c r="J46" s="104"/>
    </row>
    <row r="47" spans="1:12" ht="18" customHeight="1">
      <c r="A47" s="37"/>
      <c r="B47" s="374" t="s">
        <v>306</v>
      </c>
      <c r="C47" s="375"/>
      <c r="D47" s="376">
        <f>SUMIF(B15:B44,"▼助成対象外",G15:G44)</f>
        <v>0</v>
      </c>
      <c r="E47" s="377"/>
      <c r="F47" s="378"/>
      <c r="G47" s="84">
        <f>IF(OR(G45=0,ISERROR(D47)),0,IF(D47&lt;0,0,D47))</f>
        <v>0</v>
      </c>
      <c r="H47" s="195"/>
    </row>
    <row r="48" spans="1:12" ht="18" customHeight="1" thickBot="1">
      <c r="A48" s="37"/>
      <c r="B48" s="388" t="s">
        <v>174</v>
      </c>
      <c r="C48" s="389"/>
      <c r="D48" s="85" t="s">
        <v>166</v>
      </c>
      <c r="E48" s="390"/>
      <c r="F48" s="391"/>
      <c r="G48" s="50"/>
      <c r="H48" s="192"/>
      <c r="I48" s="48" t="s">
        <v>269</v>
      </c>
    </row>
    <row r="49" spans="1:9" ht="31.5" customHeight="1" thickTop="1" thickBot="1">
      <c r="A49" s="37"/>
      <c r="B49" s="392" t="s">
        <v>409</v>
      </c>
      <c r="C49" s="393"/>
      <c r="D49" s="394" t="str">
        <f>IF(E48=K32,L32,IF(E48=K33,L33,""))</f>
        <v/>
      </c>
      <c r="E49" s="395"/>
      <c r="F49" s="396"/>
      <c r="G49" s="86">
        <f>IF(OR(G45=0,ISERROR(D49)),0,IF(D49&lt;0,0,D49))</f>
        <v>0</v>
      </c>
      <c r="H49" s="195"/>
    </row>
    <row r="50" spans="1:9" ht="15" customHeight="1">
      <c r="A50" s="37"/>
      <c r="B50" s="421" t="s">
        <v>173</v>
      </c>
      <c r="C50" s="421"/>
      <c r="D50" s="421"/>
      <c r="E50" s="421"/>
      <c r="F50" s="421"/>
      <c r="G50" s="421"/>
      <c r="H50" s="200"/>
      <c r="I50" s="47"/>
    </row>
  </sheetData>
  <sheetProtection sheet="1" formatCells="0" formatColumns="0" formatRows="0" selectLockedCells="1"/>
  <mergeCells count="23">
    <mergeCell ref="I3:L3"/>
    <mergeCell ref="D7:E7"/>
    <mergeCell ref="F7:G7"/>
    <mergeCell ref="B3:G3"/>
    <mergeCell ref="B10:C10"/>
    <mergeCell ref="B7:C7"/>
    <mergeCell ref="B8:C8"/>
    <mergeCell ref="B9:C9"/>
    <mergeCell ref="C4:G4"/>
    <mergeCell ref="C5:G5"/>
    <mergeCell ref="B49:C49"/>
    <mergeCell ref="D49:F49"/>
    <mergeCell ref="B50:G50"/>
    <mergeCell ref="B47:C47"/>
    <mergeCell ref="D47:F47"/>
    <mergeCell ref="B48:C48"/>
    <mergeCell ref="E48:F48"/>
    <mergeCell ref="B45:C45"/>
    <mergeCell ref="D45:E45"/>
    <mergeCell ref="B46:C46"/>
    <mergeCell ref="D46:F46"/>
    <mergeCell ref="B11:C11"/>
    <mergeCell ref="B12:C12"/>
  </mergeCells>
  <phoneticPr fontId="14"/>
  <conditionalFormatting sqref="G48:H48">
    <cfRule type="expression" dxfId="6" priority="1">
      <formula>OR(AND($E$48="申請無し",$G$48&lt;&gt;0),AND($E$48="申請有り",$G$48&lt;=0))</formula>
    </cfRule>
  </conditionalFormatting>
  <dataValidations count="3">
    <dataValidation imeMode="off" allowBlank="1" showInputMessage="1" showErrorMessage="1" sqref="G48:H48 E22:E44 F45 D15:D45 G15:H44" xr:uid="{3DF80C64-5F5A-43AE-B0A8-40C4C9D7DFC9}"/>
    <dataValidation type="list" allowBlank="1" showInputMessage="1" showErrorMessage="1" sqref="B15:B44" xr:uid="{85D4D58B-944A-4E1D-9127-A9015B8F871E}">
      <formula1>"設計費,設備費,工事費,諸経費,▼助成対象外"</formula1>
    </dataValidation>
    <dataValidation type="list" allowBlank="1" showInputMessage="1" showErrorMessage="1" sqref="E48:F48" xr:uid="{CC5272DB-1E4F-4D6F-A6E2-9FA0DF81466D}">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8" orientation="portrait" r:id="rId1"/>
  <headerFooter>
    <oddFooter>&amp;R&amp;"ＭＳ Ｐ明朝,標準"&amp;10（日本産業規格A列4番）</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1B7A-10C4-449E-B80E-A2BC9208F19B}">
  <sheetPr>
    <tabColor rgb="FFFF99CC"/>
    <pageSetUpPr fitToPage="1"/>
  </sheetPr>
  <dimension ref="A1:M50"/>
  <sheetViews>
    <sheetView view="pageBreakPreview" zoomScaleNormal="100" zoomScaleSheetLayoutView="100" workbookViewId="0">
      <selection activeCell="C4" sqref="C4:G4"/>
    </sheetView>
  </sheetViews>
  <sheetFormatPr defaultColWidth="9" defaultRowHeight="14"/>
  <cols>
    <col min="1" max="1" width="2.6328125" style="13" customWidth="1"/>
    <col min="2" max="2" width="10.6328125" style="13" customWidth="1"/>
    <col min="3" max="3" width="42.6328125" style="13" customWidth="1"/>
    <col min="4" max="4" width="13.08984375" style="14" customWidth="1"/>
    <col min="5" max="6" width="6.6328125" style="14" customWidth="1"/>
    <col min="7" max="7" width="13.08984375" style="13" customWidth="1"/>
    <col min="8" max="8" width="3.36328125" style="13" customWidth="1"/>
    <col min="9" max="9" width="9.6328125" style="13" customWidth="1"/>
    <col min="10" max="10" width="45.6328125" style="15" customWidth="1"/>
    <col min="11" max="11" width="33.36328125" style="15" customWidth="1"/>
    <col min="12" max="12" width="15.6328125" style="13" customWidth="1"/>
    <col min="13" max="126" width="2.6328125" style="13" customWidth="1"/>
    <col min="127" max="16384" width="9" style="13"/>
  </cols>
  <sheetData>
    <row r="1" spans="1:13" ht="10.5" customHeight="1"/>
    <row r="2" spans="1:13" ht="19.5" customHeight="1">
      <c r="A2" s="16"/>
      <c r="B2" s="17" t="s">
        <v>292</v>
      </c>
      <c r="C2" s="16"/>
      <c r="D2" s="18"/>
      <c r="E2" s="18"/>
      <c r="F2" s="18"/>
      <c r="G2" s="16"/>
      <c r="H2" s="16"/>
    </row>
    <row r="3" spans="1:13" ht="39.75" customHeight="1" thickBot="1">
      <c r="A3" s="16"/>
      <c r="B3" s="429" t="s">
        <v>278</v>
      </c>
      <c r="C3" s="430"/>
      <c r="D3" s="430"/>
      <c r="E3" s="430"/>
      <c r="F3" s="430"/>
      <c r="G3" s="430"/>
      <c r="H3" s="185"/>
      <c r="I3" s="428" t="s">
        <v>392</v>
      </c>
      <c r="J3" s="428"/>
      <c r="K3" s="428"/>
      <c r="L3" s="20"/>
      <c r="M3" s="20"/>
    </row>
    <row r="4" spans="1:13" ht="20.149999999999999" customHeight="1">
      <c r="A4" s="16"/>
      <c r="B4" s="270" t="s">
        <v>398</v>
      </c>
      <c r="C4" s="371"/>
      <c r="D4" s="371"/>
      <c r="E4" s="371"/>
      <c r="F4" s="371"/>
      <c r="G4" s="372"/>
      <c r="H4" s="185"/>
      <c r="I4" s="269"/>
      <c r="J4" s="269"/>
      <c r="K4" s="269"/>
    </row>
    <row r="5" spans="1:13" ht="25" customHeight="1" thickBot="1">
      <c r="A5" s="16"/>
      <c r="B5" s="271" t="s">
        <v>399</v>
      </c>
      <c r="C5" s="368"/>
      <c r="D5" s="368"/>
      <c r="E5" s="368"/>
      <c r="F5" s="368"/>
      <c r="G5" s="373"/>
      <c r="H5" s="185"/>
      <c r="I5" s="269"/>
      <c r="J5" s="269"/>
      <c r="K5" s="269"/>
    </row>
    <row r="6" spans="1:13" ht="13.5" customHeight="1" thickBot="1">
      <c r="A6" s="16"/>
      <c r="B6" s="268"/>
      <c r="C6" s="185"/>
      <c r="D6" s="185"/>
      <c r="E6" s="185"/>
      <c r="F6" s="185"/>
      <c r="G6" s="185"/>
      <c r="H6" s="185"/>
      <c r="I6" s="269"/>
      <c r="J6" s="269"/>
      <c r="K6" s="269"/>
    </row>
    <row r="7" spans="1:13" ht="19.5" customHeight="1" thickBot="1">
      <c r="A7" s="16"/>
      <c r="B7" s="426" t="s">
        <v>362</v>
      </c>
      <c r="C7" s="427"/>
      <c r="D7" s="422" t="s">
        <v>395</v>
      </c>
      <c r="E7" s="423"/>
      <c r="F7" s="422" t="s">
        <v>394</v>
      </c>
      <c r="G7" s="424"/>
      <c r="H7" s="185"/>
      <c r="I7" s="20"/>
      <c r="K7" s="13"/>
    </row>
    <row r="8" spans="1:13" ht="19.5" customHeight="1" thickTop="1">
      <c r="A8" s="16">
        <v>1</v>
      </c>
      <c r="B8" s="417"/>
      <c r="C8" s="418"/>
      <c r="D8" s="160"/>
      <c r="E8" s="288" t="s">
        <v>368</v>
      </c>
      <c r="F8" s="157"/>
      <c r="G8" s="289" t="s">
        <v>430</v>
      </c>
      <c r="H8" s="185"/>
      <c r="I8" s="20"/>
      <c r="K8" s="13"/>
    </row>
    <row r="9" spans="1:13" ht="19.5" customHeight="1">
      <c r="A9" s="16">
        <v>2</v>
      </c>
      <c r="B9" s="383"/>
      <c r="C9" s="384"/>
      <c r="D9" s="163"/>
      <c r="E9" s="288" t="s">
        <v>368</v>
      </c>
      <c r="F9" s="158"/>
      <c r="G9" s="290" t="str">
        <f>G8</f>
        <v>N㎥/h</v>
      </c>
      <c r="H9" s="185"/>
      <c r="I9" s="20"/>
      <c r="K9" s="13"/>
    </row>
    <row r="10" spans="1:13" ht="19.5" customHeight="1">
      <c r="A10" s="16">
        <v>3</v>
      </c>
      <c r="B10" s="383"/>
      <c r="C10" s="384"/>
      <c r="D10" s="163"/>
      <c r="E10" s="288" t="s">
        <v>368</v>
      </c>
      <c r="F10" s="158"/>
      <c r="G10" s="290" t="str">
        <f t="shared" ref="G10:G11" si="0">G9</f>
        <v>N㎥/h</v>
      </c>
      <c r="H10" s="185"/>
      <c r="I10" s="20"/>
      <c r="K10" s="13"/>
    </row>
    <row r="11" spans="1:13" ht="19.5" customHeight="1">
      <c r="A11" s="16">
        <v>4</v>
      </c>
      <c r="B11" s="383"/>
      <c r="C11" s="384"/>
      <c r="D11" s="163"/>
      <c r="E11" s="288" t="s">
        <v>368</v>
      </c>
      <c r="F11" s="158"/>
      <c r="G11" s="290" t="str">
        <f t="shared" si="0"/>
        <v>N㎥/h</v>
      </c>
      <c r="H11" s="185"/>
      <c r="I11" s="20"/>
      <c r="K11" s="13"/>
    </row>
    <row r="12" spans="1:13" ht="19.5" customHeight="1" thickBot="1">
      <c r="A12" s="16">
        <v>5</v>
      </c>
      <c r="B12" s="385"/>
      <c r="C12" s="386"/>
      <c r="D12" s="164"/>
      <c r="E12" s="291" t="s">
        <v>368</v>
      </c>
      <c r="F12" s="159"/>
      <c r="G12" s="276" t="str">
        <f>G11</f>
        <v>N㎥/h</v>
      </c>
      <c r="H12" s="185"/>
      <c r="I12" s="20"/>
      <c r="K12" s="13"/>
    </row>
    <row r="13" spans="1:13" ht="13.5" customHeight="1" thickBot="1">
      <c r="A13" s="16"/>
      <c r="B13" s="268"/>
      <c r="C13" s="185"/>
      <c r="D13" s="185"/>
      <c r="E13" s="185"/>
      <c r="F13" s="277"/>
      <c r="G13" s="185"/>
      <c r="H13" s="185"/>
      <c r="J13" s="20"/>
    </row>
    <row r="14" spans="1:13" ht="19.5" customHeight="1" thickBot="1">
      <c r="A14" s="16"/>
      <c r="B14" s="91" t="s">
        <v>165</v>
      </c>
      <c r="C14" s="92" t="s">
        <v>143</v>
      </c>
      <c r="D14" s="178" t="s">
        <v>7</v>
      </c>
      <c r="E14" s="92" t="s">
        <v>6</v>
      </c>
      <c r="F14" s="93" t="s">
        <v>129</v>
      </c>
      <c r="G14" s="94" t="s">
        <v>8</v>
      </c>
      <c r="H14" s="199"/>
    </row>
    <row r="15" spans="1:13" ht="14.25" customHeight="1" thickTop="1">
      <c r="A15" s="95">
        <v>1</v>
      </c>
      <c r="B15" s="49"/>
      <c r="C15" s="8"/>
      <c r="D15" s="9"/>
      <c r="E15" s="10"/>
      <c r="F15" s="10"/>
      <c r="G15" s="96" t="str">
        <f t="shared" ref="G15:G44" si="1">IF(D15="","",D15*E15)</f>
        <v/>
      </c>
      <c r="H15" s="198"/>
    </row>
    <row r="16" spans="1:13" ht="14.25" customHeight="1">
      <c r="A16" s="95">
        <v>2</v>
      </c>
      <c r="B16" s="49"/>
      <c r="C16" s="11"/>
      <c r="D16" s="12"/>
      <c r="E16" s="53"/>
      <c r="F16" s="10"/>
      <c r="G16" s="96" t="str">
        <f t="shared" si="1"/>
        <v/>
      </c>
      <c r="H16" s="198"/>
    </row>
    <row r="17" spans="1:12" ht="14.25" customHeight="1">
      <c r="A17" s="95">
        <v>3</v>
      </c>
      <c r="B17" s="49"/>
      <c r="C17" s="11"/>
      <c r="D17" s="12"/>
      <c r="E17" s="53"/>
      <c r="F17" s="10"/>
      <c r="G17" s="96" t="str">
        <f t="shared" si="1"/>
        <v/>
      </c>
      <c r="H17" s="198"/>
    </row>
    <row r="18" spans="1:12" ht="14.25" customHeight="1">
      <c r="A18" s="95">
        <v>4</v>
      </c>
      <c r="B18" s="49"/>
      <c r="C18" s="11"/>
      <c r="D18" s="12"/>
      <c r="E18" s="53"/>
      <c r="F18" s="10"/>
      <c r="G18" s="96" t="str">
        <f t="shared" si="1"/>
        <v/>
      </c>
      <c r="H18" s="198"/>
    </row>
    <row r="19" spans="1:12" ht="14.25" customHeight="1">
      <c r="A19" s="95">
        <v>5</v>
      </c>
      <c r="B19" s="49"/>
      <c r="C19" s="11"/>
      <c r="D19" s="12"/>
      <c r="E19" s="53"/>
      <c r="F19" s="10"/>
      <c r="G19" s="96" t="str">
        <f t="shared" si="1"/>
        <v/>
      </c>
      <c r="H19" s="198"/>
    </row>
    <row r="20" spans="1:12" ht="14.25" customHeight="1">
      <c r="A20" s="95">
        <v>6</v>
      </c>
      <c r="B20" s="49"/>
      <c r="C20" s="11"/>
      <c r="D20" s="12"/>
      <c r="E20" s="53"/>
      <c r="F20" s="10"/>
      <c r="G20" s="96" t="str">
        <f t="shared" si="1"/>
        <v/>
      </c>
      <c r="H20" s="198"/>
    </row>
    <row r="21" spans="1:12" ht="14.25" customHeight="1">
      <c r="A21" s="95">
        <v>7</v>
      </c>
      <c r="B21" s="49"/>
      <c r="C21" s="11"/>
      <c r="D21" s="12"/>
      <c r="E21" s="53"/>
      <c r="F21" s="10"/>
      <c r="G21" s="96" t="str">
        <f t="shared" si="1"/>
        <v/>
      </c>
      <c r="H21" s="198"/>
      <c r="K21" s="278" t="s">
        <v>262</v>
      </c>
    </row>
    <row r="22" spans="1:12" ht="14.25" customHeight="1">
      <c r="A22" s="95">
        <v>8</v>
      </c>
      <c r="B22" s="49"/>
      <c r="C22" s="11"/>
      <c r="D22" s="12"/>
      <c r="E22" s="53"/>
      <c r="F22" s="10"/>
      <c r="G22" s="96" t="str">
        <f t="shared" si="1"/>
        <v/>
      </c>
      <c r="H22" s="198"/>
      <c r="J22" s="57" t="s">
        <v>263</v>
      </c>
      <c r="K22" s="88" t="str">
        <f>IF(SUM(G15:G44)=0,"対象外","対象")</f>
        <v>対象外</v>
      </c>
      <c r="L22" s="74">
        <f>IF(K22="対象外",0,L29*L23)</f>
        <v>0</v>
      </c>
    </row>
    <row r="23" spans="1:12" ht="14.25" customHeight="1">
      <c r="A23" s="95">
        <v>9</v>
      </c>
      <c r="B23" s="49"/>
      <c r="C23" s="11"/>
      <c r="D23" s="12"/>
      <c r="E23" s="53"/>
      <c r="F23" s="10"/>
      <c r="G23" s="96" t="str">
        <f t="shared" si="1"/>
        <v/>
      </c>
      <c r="H23" s="198"/>
      <c r="K23" s="279" t="s">
        <v>274</v>
      </c>
      <c r="L23" s="98">
        <f>D45</f>
        <v>0</v>
      </c>
    </row>
    <row r="24" spans="1:12" ht="14.25" customHeight="1">
      <c r="A24" s="95">
        <v>10</v>
      </c>
      <c r="B24" s="49"/>
      <c r="C24" s="11"/>
      <c r="D24" s="12"/>
      <c r="E24" s="53"/>
      <c r="F24" s="10"/>
      <c r="G24" s="96" t="str">
        <f t="shared" si="1"/>
        <v/>
      </c>
      <c r="H24" s="198"/>
    </row>
    <row r="25" spans="1:12" ht="14.25" customHeight="1">
      <c r="A25" s="95">
        <v>11</v>
      </c>
      <c r="B25" s="49"/>
      <c r="C25" s="11"/>
      <c r="D25" s="12"/>
      <c r="E25" s="53"/>
      <c r="F25" s="10"/>
      <c r="G25" s="96" t="str">
        <f t="shared" si="1"/>
        <v/>
      </c>
      <c r="H25" s="198"/>
    </row>
    <row r="26" spans="1:12" ht="14.25" customHeight="1">
      <c r="A26" s="95">
        <v>12</v>
      </c>
      <c r="B26" s="49"/>
      <c r="C26" s="11"/>
      <c r="D26" s="12"/>
      <c r="E26" s="53"/>
      <c r="F26" s="10"/>
      <c r="G26" s="96" t="str">
        <f t="shared" si="1"/>
        <v/>
      </c>
      <c r="H26" s="198"/>
    </row>
    <row r="27" spans="1:12" ht="14.25" customHeight="1">
      <c r="A27" s="95">
        <v>13</v>
      </c>
      <c r="B27" s="49"/>
      <c r="C27" s="11"/>
      <c r="D27" s="12"/>
      <c r="E27" s="53"/>
      <c r="F27" s="10"/>
      <c r="G27" s="96" t="str">
        <f t="shared" si="1"/>
        <v/>
      </c>
      <c r="H27" s="198"/>
    </row>
    <row r="28" spans="1:12" ht="14.25" customHeight="1">
      <c r="A28" s="95">
        <v>14</v>
      </c>
      <c r="B28" s="49"/>
      <c r="C28" s="11"/>
      <c r="D28" s="12"/>
      <c r="E28" s="53"/>
      <c r="F28" s="10"/>
      <c r="G28" s="96" t="str">
        <f t="shared" si="1"/>
        <v/>
      </c>
      <c r="H28" s="198"/>
    </row>
    <row r="29" spans="1:12" ht="14.25" customHeight="1">
      <c r="A29" s="95">
        <v>15</v>
      </c>
      <c r="B29" s="49"/>
      <c r="C29" s="11"/>
      <c r="D29" s="12"/>
      <c r="E29" s="53"/>
      <c r="F29" s="10"/>
      <c r="G29" s="96" t="str">
        <f t="shared" si="1"/>
        <v/>
      </c>
      <c r="H29" s="198"/>
      <c r="K29" s="73" t="s">
        <v>264</v>
      </c>
      <c r="L29" s="74">
        <v>300000000</v>
      </c>
    </row>
    <row r="30" spans="1:12" ht="14.25" customHeight="1">
      <c r="A30" s="95">
        <v>16</v>
      </c>
      <c r="B30" s="49"/>
      <c r="C30" s="11"/>
      <c r="D30" s="12"/>
      <c r="E30" s="53"/>
      <c r="F30" s="10"/>
      <c r="G30" s="96" t="str">
        <f t="shared" si="1"/>
        <v/>
      </c>
      <c r="H30" s="198"/>
    </row>
    <row r="31" spans="1:12" ht="14.25" customHeight="1">
      <c r="A31" s="95">
        <v>17</v>
      </c>
      <c r="B31" s="49"/>
      <c r="C31" s="11"/>
      <c r="D31" s="12"/>
      <c r="E31" s="53"/>
      <c r="F31" s="10"/>
      <c r="G31" s="96" t="str">
        <f t="shared" si="1"/>
        <v/>
      </c>
      <c r="H31" s="198"/>
      <c r="K31" s="16" t="s">
        <v>265</v>
      </c>
      <c r="L31" s="17"/>
    </row>
    <row r="32" spans="1:12" ht="14.25" customHeight="1">
      <c r="A32" s="95">
        <v>18</v>
      </c>
      <c r="B32" s="49"/>
      <c r="C32" s="11"/>
      <c r="D32" s="12"/>
      <c r="E32" s="53"/>
      <c r="F32" s="10"/>
      <c r="G32" s="96" t="str">
        <f t="shared" si="1"/>
        <v/>
      </c>
      <c r="H32" s="198"/>
      <c r="K32" s="279" t="s">
        <v>189</v>
      </c>
      <c r="L32" s="280">
        <f>IF(ROUNDDOWN(($G$46-$G$48)*2/3,-3)&gt;$G$45,$G$45,ROUNDDOWN(($G$46-$G$48)*2/3,-3))</f>
        <v>0</v>
      </c>
    </row>
    <row r="33" spans="1:12" ht="14.25" customHeight="1">
      <c r="A33" s="95">
        <v>19</v>
      </c>
      <c r="B33" s="49"/>
      <c r="C33" s="11"/>
      <c r="D33" s="12"/>
      <c r="E33" s="53"/>
      <c r="F33" s="10"/>
      <c r="G33" s="96" t="str">
        <f t="shared" si="1"/>
        <v/>
      </c>
      <c r="H33" s="198"/>
      <c r="K33" s="279" t="s">
        <v>190</v>
      </c>
      <c r="L33" s="280">
        <f>IF(ROUNDDOWN($G$46*2/3,-3)&gt;$G$45,$G$45,ROUNDDOWN($G$46*2/3,-3))</f>
        <v>0</v>
      </c>
    </row>
    <row r="34" spans="1:12" ht="14.25" customHeight="1">
      <c r="A34" s="95">
        <v>20</v>
      </c>
      <c r="B34" s="49"/>
      <c r="C34" s="11"/>
      <c r="D34" s="12"/>
      <c r="E34" s="53"/>
      <c r="F34" s="10"/>
      <c r="G34" s="96" t="str">
        <f t="shared" si="1"/>
        <v/>
      </c>
      <c r="H34" s="198"/>
    </row>
    <row r="35" spans="1:12" ht="14.25" customHeight="1">
      <c r="A35" s="95">
        <v>21</v>
      </c>
      <c r="B35" s="49"/>
      <c r="C35" s="11"/>
      <c r="D35" s="12"/>
      <c r="E35" s="53"/>
      <c r="F35" s="10"/>
      <c r="G35" s="96" t="str">
        <f t="shared" si="1"/>
        <v/>
      </c>
      <c r="H35" s="198"/>
    </row>
    <row r="36" spans="1:12" ht="14.25" customHeight="1">
      <c r="A36" s="95">
        <v>22</v>
      </c>
      <c r="B36" s="49"/>
      <c r="C36" s="11"/>
      <c r="D36" s="12"/>
      <c r="E36" s="53"/>
      <c r="F36" s="10"/>
      <c r="G36" s="96" t="str">
        <f t="shared" si="1"/>
        <v/>
      </c>
      <c r="H36" s="198"/>
    </row>
    <row r="37" spans="1:12" ht="14.25" customHeight="1">
      <c r="A37" s="95">
        <v>23</v>
      </c>
      <c r="B37" s="49"/>
      <c r="C37" s="11"/>
      <c r="D37" s="12"/>
      <c r="E37" s="53"/>
      <c r="F37" s="10"/>
      <c r="G37" s="96" t="str">
        <f t="shared" si="1"/>
        <v/>
      </c>
      <c r="H37" s="198"/>
    </row>
    <row r="38" spans="1:12" ht="14.25" customHeight="1">
      <c r="A38" s="95">
        <v>24</v>
      </c>
      <c r="B38" s="49"/>
      <c r="C38" s="11"/>
      <c r="D38" s="12"/>
      <c r="E38" s="53"/>
      <c r="F38" s="10"/>
      <c r="G38" s="96" t="str">
        <f t="shared" si="1"/>
        <v/>
      </c>
      <c r="H38" s="198"/>
    </row>
    <row r="39" spans="1:12" ht="14.25" customHeight="1">
      <c r="A39" s="95">
        <v>25</v>
      </c>
      <c r="B39" s="49"/>
      <c r="C39" s="11"/>
      <c r="D39" s="12"/>
      <c r="E39" s="53"/>
      <c r="F39" s="10"/>
      <c r="G39" s="96" t="str">
        <f t="shared" si="1"/>
        <v/>
      </c>
      <c r="H39" s="198"/>
    </row>
    <row r="40" spans="1:12" ht="14.25" customHeight="1">
      <c r="A40" s="95">
        <v>26</v>
      </c>
      <c r="B40" s="49"/>
      <c r="C40" s="11"/>
      <c r="D40" s="12"/>
      <c r="E40" s="53"/>
      <c r="F40" s="10"/>
      <c r="G40" s="96" t="str">
        <f t="shared" si="1"/>
        <v/>
      </c>
      <c r="H40" s="198"/>
    </row>
    <row r="41" spans="1:12" ht="14.25" customHeight="1">
      <c r="A41" s="95">
        <v>27</v>
      </c>
      <c r="B41" s="49"/>
      <c r="C41" s="11"/>
      <c r="D41" s="12"/>
      <c r="E41" s="53"/>
      <c r="F41" s="10"/>
      <c r="G41" s="96" t="str">
        <f t="shared" si="1"/>
        <v/>
      </c>
      <c r="H41" s="198"/>
    </row>
    <row r="42" spans="1:12" ht="14.25" customHeight="1">
      <c r="A42" s="95">
        <v>28</v>
      </c>
      <c r="B42" s="49"/>
      <c r="C42" s="11"/>
      <c r="D42" s="12"/>
      <c r="E42" s="53"/>
      <c r="F42" s="10"/>
      <c r="G42" s="96" t="str">
        <f t="shared" si="1"/>
        <v/>
      </c>
      <c r="H42" s="198"/>
    </row>
    <row r="43" spans="1:12" ht="14.25" customHeight="1">
      <c r="A43" s="95">
        <v>29</v>
      </c>
      <c r="B43" s="49"/>
      <c r="C43" s="11"/>
      <c r="D43" s="12"/>
      <c r="E43" s="53"/>
      <c r="F43" s="10"/>
      <c r="G43" s="96" t="str">
        <f t="shared" si="1"/>
        <v/>
      </c>
      <c r="H43" s="198"/>
    </row>
    <row r="44" spans="1:12" ht="14.25" customHeight="1" thickBot="1">
      <c r="A44" s="95">
        <v>30</v>
      </c>
      <c r="B44" s="49"/>
      <c r="C44" s="19"/>
      <c r="D44" s="79"/>
      <c r="E44" s="80"/>
      <c r="F44" s="99"/>
      <c r="G44" s="96" t="str">
        <f t="shared" si="1"/>
        <v/>
      </c>
      <c r="H44" s="198"/>
    </row>
    <row r="45" spans="1:12" ht="18.75" customHeight="1">
      <c r="A45" s="16"/>
      <c r="B45" s="419" t="s">
        <v>307</v>
      </c>
      <c r="C45" s="420"/>
      <c r="D45" s="450"/>
      <c r="E45" s="451"/>
      <c r="F45" s="292" t="s">
        <v>275</v>
      </c>
      <c r="G45" s="101">
        <f>L22</f>
        <v>0</v>
      </c>
      <c r="H45" s="198"/>
    </row>
    <row r="46" spans="1:12" ht="18.75" customHeight="1">
      <c r="A46" s="16"/>
      <c r="B46" s="374" t="s">
        <v>308</v>
      </c>
      <c r="C46" s="375"/>
      <c r="D46" s="376">
        <f>SUMIF(B15:B44,"&lt;&gt;"&amp;"▼助成対象外",G15:G44)</f>
        <v>0</v>
      </c>
      <c r="E46" s="377"/>
      <c r="F46" s="378"/>
      <c r="G46" s="84">
        <f>IF(OR(G45=0,ISERROR(D46)),0,IF(D46&lt;0,0,D46))</f>
        <v>0</v>
      </c>
      <c r="H46" s="195"/>
      <c r="J46" s="293"/>
    </row>
    <row r="47" spans="1:12" ht="18.75" customHeight="1">
      <c r="A47" s="16"/>
      <c r="B47" s="374" t="s">
        <v>347</v>
      </c>
      <c r="C47" s="375"/>
      <c r="D47" s="376">
        <f>SUMIF(B15:B44,"▼助成対象外",G15:G44)</f>
        <v>0</v>
      </c>
      <c r="E47" s="377"/>
      <c r="F47" s="378"/>
      <c r="G47" s="84">
        <f>IF(OR(G45=0,ISERROR(D47)),0,IF(D47&lt;0,0,D47))</f>
        <v>0</v>
      </c>
      <c r="H47" s="195"/>
    </row>
    <row r="48" spans="1:12" ht="18.75" customHeight="1" thickBot="1">
      <c r="A48" s="16"/>
      <c r="B48" s="388" t="s">
        <v>174</v>
      </c>
      <c r="C48" s="389"/>
      <c r="D48" s="85" t="s">
        <v>166</v>
      </c>
      <c r="E48" s="390"/>
      <c r="F48" s="391"/>
      <c r="G48" s="50"/>
      <c r="H48" s="198"/>
      <c r="I48" s="69" t="s">
        <v>269</v>
      </c>
    </row>
    <row r="49" spans="1:9" ht="31.5" customHeight="1" thickTop="1" thickBot="1">
      <c r="A49" s="16"/>
      <c r="B49" s="392" t="s">
        <v>410</v>
      </c>
      <c r="C49" s="393"/>
      <c r="D49" s="394" t="str">
        <f>IF(E48=K32,L32,IF(E48=K33,L33,""))</f>
        <v/>
      </c>
      <c r="E49" s="395"/>
      <c r="F49" s="396"/>
      <c r="G49" s="86">
        <f>IF(OR(G45=0,ISERROR(D49)),0,IF(D49&lt;0,0,D49))</f>
        <v>0</v>
      </c>
      <c r="H49" s="195"/>
    </row>
    <row r="50" spans="1:9" ht="15" customHeight="1">
      <c r="A50" s="16"/>
      <c r="B50" s="421" t="s">
        <v>173</v>
      </c>
      <c r="C50" s="421"/>
      <c r="D50" s="421"/>
      <c r="E50" s="421"/>
      <c r="F50" s="421"/>
      <c r="G50" s="421"/>
      <c r="H50" s="200"/>
      <c r="I50" s="97"/>
    </row>
  </sheetData>
  <sheetProtection sheet="1" formatCells="0" formatColumns="0" formatRows="0" selectLockedCells="1"/>
  <mergeCells count="23">
    <mergeCell ref="B10:C10"/>
    <mergeCell ref="B11:C11"/>
    <mergeCell ref="D7:E7"/>
    <mergeCell ref="I3:K3"/>
    <mergeCell ref="B3:G3"/>
    <mergeCell ref="B7:C7"/>
    <mergeCell ref="B8:C8"/>
    <mergeCell ref="B9:C9"/>
    <mergeCell ref="C4:G4"/>
    <mergeCell ref="C5:G5"/>
    <mergeCell ref="F7:G7"/>
    <mergeCell ref="B12:C12"/>
    <mergeCell ref="B49:C49"/>
    <mergeCell ref="D49:F49"/>
    <mergeCell ref="B45:C45"/>
    <mergeCell ref="D45:E45"/>
    <mergeCell ref="B46:C46"/>
    <mergeCell ref="D46:F46"/>
    <mergeCell ref="B50:G50"/>
    <mergeCell ref="B47:C47"/>
    <mergeCell ref="D47:F47"/>
    <mergeCell ref="B48:C48"/>
    <mergeCell ref="E48:F48"/>
  </mergeCells>
  <phoneticPr fontId="14"/>
  <conditionalFormatting sqref="G48:H48">
    <cfRule type="expression" dxfId="5" priority="1">
      <formula>OR(AND($E$48="申請無し",$G$48&lt;&gt;0),AND($E$48="申請有り",$G$48&lt;=0))</formula>
    </cfRule>
  </conditionalFormatting>
  <dataValidations count="3">
    <dataValidation imeMode="off" allowBlank="1" showInputMessage="1" showErrorMessage="1" sqref="G48:H48 E22:E44 F45 D15:D45 G15:H44" xr:uid="{56540860-8C09-4B36-962A-58A4F15F8478}"/>
    <dataValidation type="list" allowBlank="1" showInputMessage="1" showErrorMessage="1" sqref="B15:B44" xr:uid="{DFA50664-EB2F-444D-BF38-138CC1B23789}">
      <formula1>"設計費,設備費,工事費,諸経費,▼助成対象外"</formula1>
    </dataValidation>
    <dataValidation type="list" allowBlank="1" showInputMessage="1" showErrorMessage="1" sqref="E48:F48" xr:uid="{C9959FDE-D7E0-4D42-AFC6-C276356DB37E}">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8" orientation="portrait" r:id="rId1"/>
  <headerFooter>
    <oddFooter>&amp;R&amp;"ＭＳ Ｐ明朝,標準"&amp;10（日本産業規格A列4番）</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F6F57-1209-401C-A311-210DAB530827}">
  <sheetPr>
    <tabColor rgb="FFFF99CC"/>
    <pageSetUpPr fitToPage="1"/>
  </sheetPr>
  <dimension ref="A1:L50"/>
  <sheetViews>
    <sheetView view="pageBreakPreview" zoomScaleNormal="100" zoomScaleSheetLayoutView="100" workbookViewId="0">
      <selection activeCell="C4" sqref="C4:G4"/>
    </sheetView>
  </sheetViews>
  <sheetFormatPr defaultColWidth="9" defaultRowHeight="14"/>
  <cols>
    <col min="1" max="1" width="2.6328125" style="13" customWidth="1"/>
    <col min="2" max="2" width="10.6328125" style="13" customWidth="1"/>
    <col min="3" max="3" width="42.6328125" style="13" customWidth="1"/>
    <col min="4" max="4" width="13.08984375" style="14" customWidth="1"/>
    <col min="5" max="6" width="6.6328125" style="14" customWidth="1"/>
    <col min="7" max="7" width="13.08984375" style="13" customWidth="1"/>
    <col min="8" max="8" width="3.1796875" style="13" customWidth="1"/>
    <col min="9" max="9" width="9.6328125" style="13" customWidth="1"/>
    <col min="10" max="10" width="45.6328125" style="15" customWidth="1"/>
    <col min="11" max="11" width="33.36328125" style="15" customWidth="1"/>
    <col min="12" max="12" width="15.6328125" style="13" customWidth="1"/>
    <col min="13" max="126" width="2.6328125" style="13" customWidth="1"/>
    <col min="127" max="16384" width="9" style="13"/>
  </cols>
  <sheetData>
    <row r="1" spans="1:11" ht="10.5" customHeight="1"/>
    <row r="2" spans="1:11" ht="19.5" customHeight="1">
      <c r="A2" s="16"/>
      <c r="B2" s="17" t="s">
        <v>293</v>
      </c>
      <c r="C2" s="16"/>
      <c r="D2" s="18"/>
      <c r="E2" s="18"/>
      <c r="F2" s="18"/>
      <c r="G2" s="16"/>
      <c r="H2" s="16"/>
    </row>
    <row r="3" spans="1:11" ht="48.65" customHeight="1" thickBot="1">
      <c r="A3" s="16"/>
      <c r="B3" s="429" t="s">
        <v>279</v>
      </c>
      <c r="C3" s="430"/>
      <c r="D3" s="430"/>
      <c r="E3" s="430"/>
      <c r="F3" s="430"/>
      <c r="G3" s="430"/>
      <c r="H3" s="185"/>
      <c r="I3" s="428" t="s">
        <v>392</v>
      </c>
      <c r="J3" s="428"/>
      <c r="K3" s="428"/>
    </row>
    <row r="4" spans="1:11" ht="20.149999999999999" customHeight="1">
      <c r="A4" s="16"/>
      <c r="B4" s="270" t="s">
        <v>398</v>
      </c>
      <c r="C4" s="371"/>
      <c r="D4" s="371"/>
      <c r="E4" s="371"/>
      <c r="F4" s="371"/>
      <c r="G4" s="372"/>
      <c r="H4" s="185"/>
      <c r="I4" s="269"/>
      <c r="J4" s="269"/>
      <c r="K4" s="269"/>
    </row>
    <row r="5" spans="1:11" ht="25" customHeight="1" thickBot="1">
      <c r="A5" s="16"/>
      <c r="B5" s="271" t="s">
        <v>399</v>
      </c>
      <c r="C5" s="368"/>
      <c r="D5" s="368"/>
      <c r="E5" s="368"/>
      <c r="F5" s="368"/>
      <c r="G5" s="373"/>
      <c r="H5" s="185"/>
      <c r="I5" s="269"/>
      <c r="J5" s="269"/>
      <c r="K5" s="269"/>
    </row>
    <row r="6" spans="1:11" ht="9.75" customHeight="1" thickBot="1">
      <c r="A6" s="16"/>
      <c r="B6" s="268"/>
      <c r="C6" s="185"/>
      <c r="D6" s="185"/>
      <c r="E6" s="185"/>
      <c r="F6" s="185"/>
      <c r="G6" s="185"/>
      <c r="H6" s="185"/>
      <c r="I6" s="269"/>
      <c r="J6" s="269"/>
      <c r="K6" s="269"/>
    </row>
    <row r="7" spans="1:11" ht="19.5" customHeight="1" thickBot="1">
      <c r="A7" s="16"/>
      <c r="B7" s="426" t="s">
        <v>362</v>
      </c>
      <c r="C7" s="427"/>
      <c r="D7" s="422" t="s">
        <v>395</v>
      </c>
      <c r="E7" s="423"/>
      <c r="F7" s="422" t="s">
        <v>394</v>
      </c>
      <c r="G7" s="424"/>
      <c r="H7" s="185"/>
      <c r="I7" s="20"/>
      <c r="K7" s="13"/>
    </row>
    <row r="8" spans="1:11" ht="19.5" customHeight="1" thickTop="1">
      <c r="A8" s="16">
        <v>1</v>
      </c>
      <c r="B8" s="417"/>
      <c r="C8" s="418"/>
      <c r="D8" s="160"/>
      <c r="E8" s="288" t="s">
        <v>368</v>
      </c>
      <c r="F8" s="157"/>
      <c r="G8" s="289" t="s">
        <v>430</v>
      </c>
      <c r="H8" s="185"/>
      <c r="I8" s="20"/>
      <c r="K8" s="13"/>
    </row>
    <row r="9" spans="1:11" ht="19.5" customHeight="1">
      <c r="A9" s="16">
        <v>2</v>
      </c>
      <c r="B9" s="383"/>
      <c r="C9" s="384"/>
      <c r="D9" s="163"/>
      <c r="E9" s="288" t="s">
        <v>368</v>
      </c>
      <c r="F9" s="158"/>
      <c r="G9" s="290" t="str">
        <f>G8</f>
        <v>N㎥/h</v>
      </c>
      <c r="H9" s="185"/>
      <c r="I9" s="20"/>
      <c r="K9" s="13"/>
    </row>
    <row r="10" spans="1:11" ht="19.5" customHeight="1">
      <c r="A10" s="16">
        <v>3</v>
      </c>
      <c r="B10" s="383"/>
      <c r="C10" s="384"/>
      <c r="D10" s="163"/>
      <c r="E10" s="288" t="s">
        <v>368</v>
      </c>
      <c r="F10" s="158"/>
      <c r="G10" s="290" t="str">
        <f t="shared" ref="G10:G11" si="0">G9</f>
        <v>N㎥/h</v>
      </c>
      <c r="H10" s="185"/>
      <c r="I10" s="20"/>
      <c r="K10" s="13"/>
    </row>
    <row r="11" spans="1:11" ht="19.5" customHeight="1">
      <c r="A11" s="16">
        <v>4</v>
      </c>
      <c r="B11" s="383"/>
      <c r="C11" s="384"/>
      <c r="D11" s="163"/>
      <c r="E11" s="288" t="s">
        <v>368</v>
      </c>
      <c r="F11" s="158"/>
      <c r="G11" s="290" t="str">
        <f t="shared" si="0"/>
        <v>N㎥/h</v>
      </c>
      <c r="H11" s="185"/>
      <c r="I11" s="20"/>
      <c r="K11" s="13"/>
    </row>
    <row r="12" spans="1:11" ht="19.5" customHeight="1" thickBot="1">
      <c r="A12" s="16">
        <v>5</v>
      </c>
      <c r="B12" s="385"/>
      <c r="C12" s="386"/>
      <c r="D12" s="164"/>
      <c r="E12" s="291" t="s">
        <v>368</v>
      </c>
      <c r="F12" s="159"/>
      <c r="G12" s="276" t="str">
        <f>G11</f>
        <v>N㎥/h</v>
      </c>
      <c r="H12" s="185"/>
      <c r="I12" s="20"/>
      <c r="K12" s="13"/>
    </row>
    <row r="13" spans="1:11" ht="9.75" customHeight="1" thickBot="1">
      <c r="A13" s="16"/>
      <c r="B13" s="268"/>
      <c r="C13" s="185"/>
      <c r="D13" s="185"/>
      <c r="E13" s="185"/>
      <c r="F13" s="277"/>
      <c r="G13" s="185"/>
      <c r="H13" s="185"/>
      <c r="J13" s="20"/>
    </row>
    <row r="14" spans="1:11" ht="19.5" customHeight="1" thickBot="1">
      <c r="A14" s="16"/>
      <c r="B14" s="91" t="s">
        <v>165</v>
      </c>
      <c r="C14" s="92" t="s">
        <v>143</v>
      </c>
      <c r="D14" s="178" t="s">
        <v>7</v>
      </c>
      <c r="E14" s="92" t="s">
        <v>6</v>
      </c>
      <c r="F14" s="93" t="s">
        <v>129</v>
      </c>
      <c r="G14" s="94" t="s">
        <v>8</v>
      </c>
      <c r="H14" s="199"/>
    </row>
    <row r="15" spans="1:11" ht="14.25" customHeight="1" thickTop="1">
      <c r="A15" s="95">
        <v>1</v>
      </c>
      <c r="B15" s="49"/>
      <c r="C15" s="8"/>
      <c r="D15" s="9"/>
      <c r="E15" s="10"/>
      <c r="F15" s="10"/>
      <c r="G15" s="96" t="str">
        <f t="shared" ref="G15:G44" si="1">IF(D15="","",D15*E15)</f>
        <v/>
      </c>
      <c r="H15" s="198"/>
    </row>
    <row r="16" spans="1:11" ht="14.25" customHeight="1">
      <c r="A16" s="95">
        <v>2</v>
      </c>
      <c r="B16" s="49"/>
      <c r="C16" s="11"/>
      <c r="D16" s="12"/>
      <c r="E16" s="53"/>
      <c r="F16" s="10"/>
      <c r="G16" s="96" t="str">
        <f t="shared" si="1"/>
        <v/>
      </c>
      <c r="H16" s="198"/>
    </row>
    <row r="17" spans="1:12" ht="14.25" customHeight="1">
      <c r="A17" s="95">
        <v>3</v>
      </c>
      <c r="B17" s="49"/>
      <c r="C17" s="11"/>
      <c r="D17" s="12"/>
      <c r="E17" s="53"/>
      <c r="F17" s="10"/>
      <c r="G17" s="96" t="str">
        <f t="shared" si="1"/>
        <v/>
      </c>
      <c r="H17" s="198"/>
    </row>
    <row r="18" spans="1:12" ht="14.25" customHeight="1">
      <c r="A18" s="95">
        <v>4</v>
      </c>
      <c r="B18" s="49"/>
      <c r="C18" s="11"/>
      <c r="D18" s="12"/>
      <c r="E18" s="53"/>
      <c r="F18" s="10"/>
      <c r="G18" s="96" t="str">
        <f t="shared" si="1"/>
        <v/>
      </c>
      <c r="H18" s="198"/>
    </row>
    <row r="19" spans="1:12" ht="14.25" customHeight="1">
      <c r="A19" s="95">
        <v>5</v>
      </c>
      <c r="B19" s="49"/>
      <c r="C19" s="11"/>
      <c r="D19" s="12"/>
      <c r="E19" s="53"/>
      <c r="F19" s="10"/>
      <c r="G19" s="96" t="str">
        <f t="shared" si="1"/>
        <v/>
      </c>
      <c r="H19" s="198"/>
    </row>
    <row r="20" spans="1:12" ht="14.25" customHeight="1">
      <c r="A20" s="95">
        <v>6</v>
      </c>
      <c r="B20" s="49"/>
      <c r="C20" s="11"/>
      <c r="D20" s="12"/>
      <c r="E20" s="53"/>
      <c r="F20" s="10"/>
      <c r="G20" s="96" t="str">
        <f t="shared" si="1"/>
        <v/>
      </c>
      <c r="H20" s="198"/>
    </row>
    <row r="21" spans="1:12" ht="14.25" customHeight="1">
      <c r="A21" s="95">
        <v>7</v>
      </c>
      <c r="B21" s="49"/>
      <c r="C21" s="11"/>
      <c r="D21" s="12"/>
      <c r="E21" s="53"/>
      <c r="F21" s="10"/>
      <c r="G21" s="96" t="str">
        <f t="shared" si="1"/>
        <v/>
      </c>
      <c r="H21" s="198"/>
      <c r="K21" s="278" t="s">
        <v>262</v>
      </c>
    </row>
    <row r="22" spans="1:12" ht="14.25" customHeight="1">
      <c r="A22" s="95">
        <v>8</v>
      </c>
      <c r="B22" s="49"/>
      <c r="C22" s="11"/>
      <c r="D22" s="12"/>
      <c r="E22" s="53"/>
      <c r="F22" s="10"/>
      <c r="G22" s="96" t="str">
        <f t="shared" si="1"/>
        <v/>
      </c>
      <c r="H22" s="198"/>
      <c r="J22" s="57" t="s">
        <v>263</v>
      </c>
      <c r="K22" s="88" t="str">
        <f>IF(SUM(G15:G44)=0,"対象外","対象")</f>
        <v>対象外</v>
      </c>
      <c r="L22" s="74">
        <f>IF(K22="対象外",0,L29*L23)</f>
        <v>0</v>
      </c>
    </row>
    <row r="23" spans="1:12" ht="14.25" customHeight="1">
      <c r="A23" s="95">
        <v>9</v>
      </c>
      <c r="B23" s="49"/>
      <c r="C23" s="11"/>
      <c r="D23" s="12"/>
      <c r="E23" s="53"/>
      <c r="F23" s="10"/>
      <c r="G23" s="96" t="str">
        <f t="shared" si="1"/>
        <v/>
      </c>
      <c r="H23" s="198"/>
      <c r="K23" s="279" t="s">
        <v>274</v>
      </c>
      <c r="L23" s="90">
        <f>D45</f>
        <v>0</v>
      </c>
    </row>
    <row r="24" spans="1:12" ht="14.25" customHeight="1">
      <c r="A24" s="95">
        <v>10</v>
      </c>
      <c r="B24" s="49"/>
      <c r="C24" s="11"/>
      <c r="D24" s="12"/>
      <c r="E24" s="53"/>
      <c r="F24" s="10"/>
      <c r="G24" s="96" t="str">
        <f t="shared" si="1"/>
        <v/>
      </c>
      <c r="H24" s="198"/>
    </row>
    <row r="25" spans="1:12" ht="14.25" customHeight="1">
      <c r="A25" s="95">
        <v>11</v>
      </c>
      <c r="B25" s="49"/>
      <c r="C25" s="11"/>
      <c r="D25" s="12"/>
      <c r="E25" s="53"/>
      <c r="F25" s="10"/>
      <c r="G25" s="96" t="str">
        <f t="shared" si="1"/>
        <v/>
      </c>
      <c r="H25" s="198"/>
    </row>
    <row r="26" spans="1:12" ht="14.25" customHeight="1">
      <c r="A26" s="95">
        <v>12</v>
      </c>
      <c r="B26" s="49"/>
      <c r="C26" s="11"/>
      <c r="D26" s="12"/>
      <c r="E26" s="53"/>
      <c r="F26" s="10"/>
      <c r="G26" s="96" t="str">
        <f t="shared" si="1"/>
        <v/>
      </c>
      <c r="H26" s="198"/>
    </row>
    <row r="27" spans="1:12" ht="14.25" customHeight="1">
      <c r="A27" s="95">
        <v>13</v>
      </c>
      <c r="B27" s="49"/>
      <c r="C27" s="11"/>
      <c r="D27" s="12"/>
      <c r="E27" s="53"/>
      <c r="F27" s="10"/>
      <c r="G27" s="96" t="str">
        <f t="shared" si="1"/>
        <v/>
      </c>
      <c r="H27" s="198"/>
    </row>
    <row r="28" spans="1:12" ht="14.25" customHeight="1">
      <c r="A28" s="95">
        <v>14</v>
      </c>
      <c r="B28" s="49"/>
      <c r="C28" s="11"/>
      <c r="D28" s="12"/>
      <c r="E28" s="53"/>
      <c r="F28" s="10"/>
      <c r="G28" s="96" t="str">
        <f t="shared" si="1"/>
        <v/>
      </c>
      <c r="H28" s="198"/>
    </row>
    <row r="29" spans="1:12" ht="14.25" customHeight="1">
      <c r="A29" s="95">
        <v>15</v>
      </c>
      <c r="B29" s="49"/>
      <c r="C29" s="11"/>
      <c r="D29" s="12"/>
      <c r="E29" s="53"/>
      <c r="F29" s="10"/>
      <c r="G29" s="96" t="str">
        <f t="shared" si="1"/>
        <v/>
      </c>
      <c r="H29" s="198"/>
      <c r="K29" s="73" t="s">
        <v>264</v>
      </c>
      <c r="L29" s="74">
        <v>225000000</v>
      </c>
    </row>
    <row r="30" spans="1:12" ht="14.25" customHeight="1">
      <c r="A30" s="95">
        <v>16</v>
      </c>
      <c r="B30" s="49"/>
      <c r="C30" s="11"/>
      <c r="D30" s="12"/>
      <c r="E30" s="53"/>
      <c r="F30" s="10"/>
      <c r="G30" s="96" t="str">
        <f t="shared" si="1"/>
        <v/>
      </c>
      <c r="H30" s="198"/>
    </row>
    <row r="31" spans="1:12" ht="14.25" customHeight="1">
      <c r="A31" s="95">
        <v>17</v>
      </c>
      <c r="B31" s="49"/>
      <c r="C31" s="11"/>
      <c r="D31" s="12"/>
      <c r="E31" s="53"/>
      <c r="F31" s="10"/>
      <c r="G31" s="96" t="str">
        <f t="shared" si="1"/>
        <v/>
      </c>
      <c r="H31" s="198"/>
      <c r="K31" s="16" t="s">
        <v>265</v>
      </c>
      <c r="L31" s="17"/>
    </row>
    <row r="32" spans="1:12" ht="14.25" customHeight="1">
      <c r="A32" s="95">
        <v>18</v>
      </c>
      <c r="B32" s="49"/>
      <c r="C32" s="11"/>
      <c r="D32" s="12"/>
      <c r="E32" s="53"/>
      <c r="F32" s="10"/>
      <c r="G32" s="96" t="str">
        <f t="shared" si="1"/>
        <v/>
      </c>
      <c r="H32" s="198"/>
      <c r="K32" s="279" t="s">
        <v>189</v>
      </c>
      <c r="L32" s="280">
        <f>IF(ROUNDDOWN(($G$46-$G$48)*1/2,-3)&gt;$G$45,$G$45,ROUNDDOWN(($G$46-$G$48)*1/2,-3))</f>
        <v>0</v>
      </c>
    </row>
    <row r="33" spans="1:12" ht="14.25" customHeight="1">
      <c r="A33" s="95">
        <v>19</v>
      </c>
      <c r="B33" s="49"/>
      <c r="C33" s="11"/>
      <c r="D33" s="12"/>
      <c r="E33" s="53"/>
      <c r="F33" s="10"/>
      <c r="G33" s="96" t="str">
        <f t="shared" si="1"/>
        <v/>
      </c>
      <c r="H33" s="198"/>
      <c r="K33" s="279" t="s">
        <v>190</v>
      </c>
      <c r="L33" s="280">
        <f>IF(ROUNDDOWN($G$46*1/2,-3)&gt;$G$45,$G$45,ROUNDDOWN($G$46*1/2,-3))</f>
        <v>0</v>
      </c>
    </row>
    <row r="34" spans="1:12" ht="14.25" customHeight="1">
      <c r="A34" s="95">
        <v>20</v>
      </c>
      <c r="B34" s="49"/>
      <c r="C34" s="11"/>
      <c r="D34" s="12"/>
      <c r="E34" s="53"/>
      <c r="F34" s="10"/>
      <c r="G34" s="96" t="str">
        <f t="shared" si="1"/>
        <v/>
      </c>
      <c r="H34" s="198"/>
    </row>
    <row r="35" spans="1:12" ht="14.25" customHeight="1">
      <c r="A35" s="95">
        <v>21</v>
      </c>
      <c r="B35" s="49"/>
      <c r="C35" s="11"/>
      <c r="D35" s="12"/>
      <c r="E35" s="53"/>
      <c r="F35" s="10"/>
      <c r="G35" s="96" t="str">
        <f t="shared" si="1"/>
        <v/>
      </c>
      <c r="H35" s="198"/>
    </row>
    <row r="36" spans="1:12" ht="14.25" customHeight="1">
      <c r="A36" s="95">
        <v>22</v>
      </c>
      <c r="B36" s="49"/>
      <c r="C36" s="11"/>
      <c r="D36" s="12"/>
      <c r="E36" s="53"/>
      <c r="F36" s="10"/>
      <c r="G36" s="96" t="str">
        <f t="shared" si="1"/>
        <v/>
      </c>
      <c r="H36" s="198"/>
    </row>
    <row r="37" spans="1:12" ht="14.25" customHeight="1">
      <c r="A37" s="95">
        <v>23</v>
      </c>
      <c r="B37" s="49"/>
      <c r="C37" s="11"/>
      <c r="D37" s="12"/>
      <c r="E37" s="53"/>
      <c r="F37" s="10"/>
      <c r="G37" s="96" t="str">
        <f t="shared" si="1"/>
        <v/>
      </c>
      <c r="H37" s="198"/>
    </row>
    <row r="38" spans="1:12" ht="14.25" customHeight="1">
      <c r="A38" s="95">
        <v>24</v>
      </c>
      <c r="B38" s="49"/>
      <c r="C38" s="11"/>
      <c r="D38" s="12"/>
      <c r="E38" s="53"/>
      <c r="F38" s="10"/>
      <c r="G38" s="96" t="str">
        <f t="shared" si="1"/>
        <v/>
      </c>
      <c r="H38" s="198"/>
    </row>
    <row r="39" spans="1:12" ht="14.25" customHeight="1">
      <c r="A39" s="95">
        <v>25</v>
      </c>
      <c r="B39" s="49"/>
      <c r="C39" s="11"/>
      <c r="D39" s="12"/>
      <c r="E39" s="53"/>
      <c r="F39" s="10"/>
      <c r="G39" s="96" t="str">
        <f t="shared" si="1"/>
        <v/>
      </c>
      <c r="H39" s="198"/>
    </row>
    <row r="40" spans="1:12" ht="14.25" customHeight="1">
      <c r="A40" s="95">
        <v>26</v>
      </c>
      <c r="B40" s="49"/>
      <c r="C40" s="11"/>
      <c r="D40" s="12"/>
      <c r="E40" s="53"/>
      <c r="F40" s="10"/>
      <c r="G40" s="96" t="str">
        <f t="shared" si="1"/>
        <v/>
      </c>
      <c r="H40" s="198"/>
    </row>
    <row r="41" spans="1:12" ht="14.25" customHeight="1">
      <c r="A41" s="95">
        <v>27</v>
      </c>
      <c r="B41" s="49"/>
      <c r="C41" s="11"/>
      <c r="D41" s="12"/>
      <c r="E41" s="53"/>
      <c r="F41" s="10"/>
      <c r="G41" s="96" t="str">
        <f t="shared" si="1"/>
        <v/>
      </c>
      <c r="H41" s="198"/>
    </row>
    <row r="42" spans="1:12" ht="14.25" customHeight="1">
      <c r="A42" s="95">
        <v>28</v>
      </c>
      <c r="B42" s="49"/>
      <c r="C42" s="11"/>
      <c r="D42" s="12"/>
      <c r="E42" s="53"/>
      <c r="F42" s="10"/>
      <c r="G42" s="96" t="str">
        <f t="shared" si="1"/>
        <v/>
      </c>
      <c r="H42" s="198"/>
    </row>
    <row r="43" spans="1:12" ht="14.25" customHeight="1">
      <c r="A43" s="95">
        <v>29</v>
      </c>
      <c r="B43" s="49"/>
      <c r="C43" s="11"/>
      <c r="D43" s="12"/>
      <c r="E43" s="53"/>
      <c r="F43" s="10"/>
      <c r="G43" s="96" t="str">
        <f t="shared" si="1"/>
        <v/>
      </c>
      <c r="H43" s="198"/>
    </row>
    <row r="44" spans="1:12" ht="14.25" customHeight="1" thickBot="1">
      <c r="A44" s="95">
        <v>30</v>
      </c>
      <c r="B44" s="49"/>
      <c r="C44" s="19"/>
      <c r="D44" s="79"/>
      <c r="E44" s="80"/>
      <c r="F44" s="99"/>
      <c r="G44" s="96" t="str">
        <f t="shared" si="1"/>
        <v/>
      </c>
      <c r="H44" s="198"/>
    </row>
    <row r="45" spans="1:12" ht="18" customHeight="1">
      <c r="A45" s="16"/>
      <c r="B45" s="419" t="s">
        <v>309</v>
      </c>
      <c r="C45" s="420"/>
      <c r="D45" s="450"/>
      <c r="E45" s="451"/>
      <c r="F45" s="292" t="s">
        <v>275</v>
      </c>
      <c r="G45" s="101">
        <f>L22</f>
        <v>0</v>
      </c>
      <c r="H45" s="198"/>
    </row>
    <row r="46" spans="1:12" ht="18" customHeight="1">
      <c r="A46" s="16"/>
      <c r="B46" s="374" t="s">
        <v>310</v>
      </c>
      <c r="C46" s="375"/>
      <c r="D46" s="376">
        <f>SUMIF(B15:B44,"&lt;&gt;"&amp;"▼助成対象外",G15:G44)</f>
        <v>0</v>
      </c>
      <c r="E46" s="377"/>
      <c r="F46" s="378"/>
      <c r="G46" s="84">
        <f>IF(OR(G45=0,ISERROR(D46)),0,IF(D46&lt;0,0,D46))</f>
        <v>0</v>
      </c>
      <c r="H46" s="195"/>
      <c r="J46" s="293"/>
    </row>
    <row r="47" spans="1:12" ht="18" customHeight="1">
      <c r="A47" s="16"/>
      <c r="B47" s="374" t="s">
        <v>311</v>
      </c>
      <c r="C47" s="375"/>
      <c r="D47" s="376">
        <f>SUMIF(B15:B44,"▼助成対象外",G15:G44)</f>
        <v>0</v>
      </c>
      <c r="E47" s="377"/>
      <c r="F47" s="378"/>
      <c r="G47" s="84">
        <f>IF(OR(G45=0,ISERROR(D47)),0,IF(D47&lt;0,0,D47))</f>
        <v>0</v>
      </c>
      <c r="H47" s="195"/>
    </row>
    <row r="48" spans="1:12" ht="18" customHeight="1" thickBot="1">
      <c r="A48" s="16"/>
      <c r="B48" s="388" t="s">
        <v>174</v>
      </c>
      <c r="C48" s="389"/>
      <c r="D48" s="85" t="s">
        <v>166</v>
      </c>
      <c r="E48" s="390"/>
      <c r="F48" s="391"/>
      <c r="G48" s="50"/>
      <c r="H48" s="198"/>
      <c r="I48" s="69" t="s">
        <v>269</v>
      </c>
    </row>
    <row r="49" spans="1:9" ht="31.5" customHeight="1" thickTop="1" thickBot="1">
      <c r="A49" s="16"/>
      <c r="B49" s="392" t="s">
        <v>411</v>
      </c>
      <c r="C49" s="393"/>
      <c r="D49" s="394" t="str">
        <f>IF(E48=K32,L32,IF(E48=K33,L33,""))</f>
        <v/>
      </c>
      <c r="E49" s="395"/>
      <c r="F49" s="396"/>
      <c r="G49" s="86">
        <f>IF(OR(G45=0,ISERROR(D49)),0,IF(D49&lt;0,0,D49))</f>
        <v>0</v>
      </c>
      <c r="H49" s="195"/>
    </row>
    <row r="50" spans="1:9" ht="15" customHeight="1">
      <c r="A50" s="16"/>
      <c r="B50" s="421" t="s">
        <v>173</v>
      </c>
      <c r="C50" s="421"/>
      <c r="D50" s="421"/>
      <c r="E50" s="421"/>
      <c r="F50" s="421"/>
      <c r="G50" s="421"/>
      <c r="H50" s="200"/>
      <c r="I50" s="97"/>
    </row>
  </sheetData>
  <sheetProtection sheet="1" formatCells="0" formatColumns="0" formatRows="0" selectLockedCells="1"/>
  <mergeCells count="23">
    <mergeCell ref="I3:K3"/>
    <mergeCell ref="D7:E7"/>
    <mergeCell ref="B3:G3"/>
    <mergeCell ref="B10:C10"/>
    <mergeCell ref="B11:C11"/>
    <mergeCell ref="B7:C7"/>
    <mergeCell ref="B8:C8"/>
    <mergeCell ref="B9:C9"/>
    <mergeCell ref="C4:G4"/>
    <mergeCell ref="C5:G5"/>
    <mergeCell ref="F7:G7"/>
    <mergeCell ref="B49:C49"/>
    <mergeCell ref="D49:F49"/>
    <mergeCell ref="B50:G50"/>
    <mergeCell ref="B47:C47"/>
    <mergeCell ref="D47:F47"/>
    <mergeCell ref="B48:C48"/>
    <mergeCell ref="E48:F48"/>
    <mergeCell ref="B45:C45"/>
    <mergeCell ref="D45:E45"/>
    <mergeCell ref="B46:C46"/>
    <mergeCell ref="D46:F46"/>
    <mergeCell ref="B12:C12"/>
  </mergeCells>
  <phoneticPr fontId="14"/>
  <conditionalFormatting sqref="G48:H48">
    <cfRule type="expression" dxfId="4" priority="1">
      <formula>OR(AND($E$48="申請無し",$G$48&lt;&gt;0),AND($E$48="申請有り",$G$48&lt;=0))</formula>
    </cfRule>
  </conditionalFormatting>
  <dataValidations count="3">
    <dataValidation imeMode="off" allowBlank="1" showInputMessage="1" showErrorMessage="1" sqref="G48:H48 E22:E44 F45 D15:D45 G15:H44" xr:uid="{7B96C98D-2445-4AD9-BA5D-3AE1D5CF45C4}"/>
    <dataValidation type="list" allowBlank="1" showInputMessage="1" showErrorMessage="1" sqref="B15:B44" xr:uid="{D61632EF-4088-4A4E-8558-7EA6596FDCB7}">
      <formula1>"設計費,設備費,工事費,諸経費,▼助成対象外"</formula1>
    </dataValidation>
    <dataValidation type="list" allowBlank="1" showInputMessage="1" showErrorMessage="1" sqref="E48:F48" xr:uid="{34880D29-CBF3-498F-AA8D-AD169615FFC8}">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8" orientation="portrait" r:id="rId1"/>
  <headerFooter>
    <oddFooter>&amp;R&amp;"ＭＳ Ｐ明朝,標準"&amp;10（日本産業規格A列4番）</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DEA18-F79E-4A77-B51A-76ADBBDF82F2}">
  <sheetPr>
    <tabColor rgb="FFFF99CC"/>
    <pageSetUpPr fitToPage="1"/>
  </sheetPr>
  <dimension ref="A1:L50"/>
  <sheetViews>
    <sheetView view="pageBreakPreview" topLeftCell="A22" zoomScaleNormal="100" zoomScaleSheetLayoutView="100" workbookViewId="0">
      <selection activeCell="D8" sqref="D8"/>
    </sheetView>
  </sheetViews>
  <sheetFormatPr defaultColWidth="9" defaultRowHeight="14"/>
  <cols>
    <col min="1" max="1" width="2.6328125" style="13" customWidth="1"/>
    <col min="2" max="2" width="10.6328125" style="13" customWidth="1"/>
    <col min="3" max="3" width="42.6328125" style="13" customWidth="1"/>
    <col min="4" max="4" width="13.08984375" style="14" customWidth="1"/>
    <col min="5" max="6" width="6.6328125" style="14" customWidth="1"/>
    <col min="7" max="7" width="13.08984375" style="13" customWidth="1"/>
    <col min="8" max="8" width="3.6328125" style="13" customWidth="1"/>
    <col min="9" max="9" width="9.6328125" style="13" customWidth="1"/>
    <col min="10" max="10" width="13.08984375" style="15" customWidth="1"/>
    <col min="11" max="11" width="9.6328125" style="15" customWidth="1"/>
    <col min="12" max="12" width="20.1796875" style="13" customWidth="1"/>
    <col min="13" max="126" width="2.6328125" style="13" customWidth="1"/>
    <col min="127" max="16384" width="9" style="13"/>
  </cols>
  <sheetData>
    <row r="1" spans="1:12" ht="10.5" customHeight="1"/>
    <row r="2" spans="1:12" ht="19.5" customHeight="1">
      <c r="A2" s="16"/>
      <c r="B2" s="17" t="s">
        <v>294</v>
      </c>
      <c r="C2" s="16"/>
      <c r="D2" s="18"/>
      <c r="E2" s="18"/>
      <c r="F2" s="18"/>
      <c r="G2" s="16"/>
      <c r="H2" s="16"/>
    </row>
    <row r="3" spans="1:12" ht="42.75" customHeight="1" thickBot="1">
      <c r="A3" s="16"/>
      <c r="B3" s="429" t="s">
        <v>312</v>
      </c>
      <c r="C3" s="430"/>
      <c r="D3" s="430"/>
      <c r="E3" s="430"/>
      <c r="F3" s="430"/>
      <c r="G3" s="430"/>
      <c r="H3" s="185"/>
      <c r="I3" s="428" t="s">
        <v>396</v>
      </c>
      <c r="J3" s="428"/>
      <c r="K3" s="428"/>
      <c r="L3" s="428"/>
    </row>
    <row r="4" spans="1:12" ht="20.149999999999999" customHeight="1">
      <c r="A4" s="16"/>
      <c r="B4" s="270" t="s">
        <v>398</v>
      </c>
      <c r="C4" s="371"/>
      <c r="D4" s="371"/>
      <c r="E4" s="371"/>
      <c r="F4" s="371"/>
      <c r="G4" s="372"/>
      <c r="H4" s="185"/>
      <c r="I4" s="269"/>
      <c r="J4" s="269"/>
      <c r="K4" s="269"/>
    </row>
    <row r="5" spans="1:12" ht="25" customHeight="1" thickBot="1">
      <c r="A5" s="16"/>
      <c r="B5" s="271" t="s">
        <v>399</v>
      </c>
      <c r="C5" s="368"/>
      <c r="D5" s="368"/>
      <c r="E5" s="368"/>
      <c r="F5" s="368"/>
      <c r="G5" s="373"/>
      <c r="H5" s="185"/>
      <c r="I5" s="269"/>
      <c r="J5" s="269"/>
      <c r="K5" s="269"/>
    </row>
    <row r="6" spans="1:12" ht="11.25" customHeight="1" thickBot="1">
      <c r="A6" s="16"/>
      <c r="B6" s="268"/>
      <c r="C6" s="185"/>
      <c r="D6" s="185"/>
      <c r="E6" s="185"/>
      <c r="F6" s="185"/>
      <c r="G6" s="185"/>
      <c r="H6" s="185"/>
      <c r="I6" s="269"/>
      <c r="J6" s="269"/>
      <c r="K6" s="269"/>
    </row>
    <row r="7" spans="1:12" ht="19.5" customHeight="1" thickBot="1">
      <c r="A7" s="16"/>
      <c r="B7" s="426" t="s">
        <v>362</v>
      </c>
      <c r="C7" s="427"/>
      <c r="D7" s="422" t="s">
        <v>431</v>
      </c>
      <c r="E7" s="423"/>
      <c r="F7" s="422" t="s">
        <v>394</v>
      </c>
      <c r="G7" s="424"/>
      <c r="H7" s="185"/>
      <c r="J7" s="20"/>
    </row>
    <row r="8" spans="1:12" ht="15.75" customHeight="1" thickTop="1">
      <c r="A8" s="16">
        <v>1</v>
      </c>
      <c r="B8" s="417"/>
      <c r="C8" s="418"/>
      <c r="D8" s="160"/>
      <c r="E8" s="272" t="s">
        <v>211</v>
      </c>
      <c r="F8" s="162"/>
      <c r="G8" s="289" t="s">
        <v>430</v>
      </c>
      <c r="H8" s="185"/>
      <c r="J8" s="20"/>
    </row>
    <row r="9" spans="1:12" ht="15.75" customHeight="1">
      <c r="A9" s="16">
        <v>2</v>
      </c>
      <c r="B9" s="383"/>
      <c r="C9" s="384"/>
      <c r="D9" s="170"/>
      <c r="E9" s="294" t="s">
        <v>211</v>
      </c>
      <c r="F9" s="157"/>
      <c r="G9" s="290" t="str">
        <f>G8</f>
        <v>N㎥/h</v>
      </c>
      <c r="H9" s="185"/>
      <c r="J9" s="20"/>
    </row>
    <row r="10" spans="1:12" ht="15.75" customHeight="1">
      <c r="A10" s="16">
        <v>3</v>
      </c>
      <c r="B10" s="383"/>
      <c r="C10" s="384"/>
      <c r="D10" s="170"/>
      <c r="E10" s="294" t="s">
        <v>211</v>
      </c>
      <c r="F10" s="157"/>
      <c r="G10" s="290" t="str">
        <f>G9</f>
        <v>N㎥/h</v>
      </c>
      <c r="H10" s="185"/>
      <c r="J10" s="20"/>
    </row>
    <row r="11" spans="1:12" ht="15.75" customHeight="1">
      <c r="A11" s="16">
        <v>4</v>
      </c>
      <c r="B11" s="383"/>
      <c r="C11" s="384"/>
      <c r="D11" s="170"/>
      <c r="E11" s="294" t="s">
        <v>211</v>
      </c>
      <c r="F11" s="157"/>
      <c r="G11" s="290" t="str">
        <f>G9</f>
        <v>N㎥/h</v>
      </c>
      <c r="H11" s="185"/>
      <c r="J11" s="20"/>
    </row>
    <row r="12" spans="1:12" ht="15.75" customHeight="1" thickBot="1">
      <c r="A12" s="16">
        <v>5</v>
      </c>
      <c r="B12" s="385"/>
      <c r="C12" s="386"/>
      <c r="D12" s="164"/>
      <c r="E12" s="275" t="s">
        <v>211</v>
      </c>
      <c r="F12" s="159"/>
      <c r="G12" s="276" t="str">
        <f>G11</f>
        <v>N㎥/h</v>
      </c>
      <c r="H12" s="185"/>
      <c r="J12" s="20"/>
    </row>
    <row r="13" spans="1:12" ht="12.75" customHeight="1" thickBot="1">
      <c r="A13" s="16"/>
      <c r="B13" s="268"/>
      <c r="C13" s="185"/>
      <c r="D13" s="185"/>
      <c r="E13" s="185"/>
      <c r="F13" s="277"/>
      <c r="G13" s="185"/>
      <c r="H13" s="185"/>
      <c r="J13" s="20"/>
    </row>
    <row r="14" spans="1:12" ht="19.5" customHeight="1" thickBot="1">
      <c r="A14" s="16"/>
      <c r="B14" s="91" t="s">
        <v>165</v>
      </c>
      <c r="C14" s="92" t="s">
        <v>143</v>
      </c>
      <c r="D14" s="178" t="s">
        <v>7</v>
      </c>
      <c r="E14" s="92" t="s">
        <v>6</v>
      </c>
      <c r="F14" s="93" t="s">
        <v>129</v>
      </c>
      <c r="G14" s="94" t="s">
        <v>8</v>
      </c>
      <c r="H14" s="199"/>
    </row>
    <row r="15" spans="1:12" ht="17.25" customHeight="1" thickTop="1">
      <c r="A15" s="95">
        <v>1</v>
      </c>
      <c r="B15" s="49"/>
      <c r="C15" s="8"/>
      <c r="D15" s="9"/>
      <c r="E15" s="10"/>
      <c r="F15" s="10"/>
      <c r="G15" s="96" t="str">
        <f t="shared" ref="G15:G44" si="0">IF(D15="","",D15*E15)</f>
        <v/>
      </c>
      <c r="H15" s="198"/>
    </row>
    <row r="16" spans="1:12" ht="17.25" customHeight="1">
      <c r="A16" s="95">
        <v>2</v>
      </c>
      <c r="B16" s="49"/>
      <c r="C16" s="11"/>
      <c r="D16" s="12"/>
      <c r="E16" s="53"/>
      <c r="F16" s="10"/>
      <c r="G16" s="96" t="str">
        <f t="shared" si="0"/>
        <v/>
      </c>
      <c r="H16" s="198"/>
    </row>
    <row r="17" spans="1:12" ht="17.25" customHeight="1">
      <c r="A17" s="95">
        <v>3</v>
      </c>
      <c r="B17" s="49"/>
      <c r="C17" s="11"/>
      <c r="D17" s="12"/>
      <c r="E17" s="53"/>
      <c r="F17" s="10"/>
      <c r="G17" s="96" t="str">
        <f t="shared" si="0"/>
        <v/>
      </c>
      <c r="H17" s="198"/>
    </row>
    <row r="18" spans="1:12" ht="17.25" customHeight="1">
      <c r="A18" s="95">
        <v>4</v>
      </c>
      <c r="B18" s="49"/>
      <c r="C18" s="11"/>
      <c r="D18" s="12"/>
      <c r="E18" s="53"/>
      <c r="F18" s="10"/>
      <c r="G18" s="96" t="str">
        <f t="shared" si="0"/>
        <v/>
      </c>
      <c r="H18" s="198"/>
    </row>
    <row r="19" spans="1:12" ht="17.25" customHeight="1">
      <c r="A19" s="95">
        <v>5</v>
      </c>
      <c r="B19" s="49"/>
      <c r="C19" s="11"/>
      <c r="D19" s="12"/>
      <c r="E19" s="53"/>
      <c r="F19" s="10"/>
      <c r="G19" s="96" t="str">
        <f t="shared" si="0"/>
        <v/>
      </c>
      <c r="H19" s="198"/>
    </row>
    <row r="20" spans="1:12" ht="17.25" customHeight="1">
      <c r="A20" s="95">
        <v>6</v>
      </c>
      <c r="B20" s="49"/>
      <c r="C20" s="11"/>
      <c r="D20" s="12"/>
      <c r="E20" s="53"/>
      <c r="F20" s="10"/>
      <c r="G20" s="96" t="str">
        <f t="shared" si="0"/>
        <v/>
      </c>
      <c r="H20" s="198"/>
    </row>
    <row r="21" spans="1:12" ht="17.25" customHeight="1">
      <c r="A21" s="95">
        <v>7</v>
      </c>
      <c r="B21" s="49"/>
      <c r="C21" s="11"/>
      <c r="D21" s="12"/>
      <c r="E21" s="53"/>
      <c r="F21" s="10"/>
      <c r="G21" s="96" t="str">
        <f t="shared" si="0"/>
        <v/>
      </c>
      <c r="H21" s="198"/>
      <c r="K21" s="278" t="s">
        <v>262</v>
      </c>
    </row>
    <row r="22" spans="1:12" ht="17.25" customHeight="1">
      <c r="A22" s="95">
        <v>8</v>
      </c>
      <c r="B22" s="49"/>
      <c r="C22" s="11"/>
      <c r="D22" s="12"/>
      <c r="E22" s="53"/>
      <c r="F22" s="10"/>
      <c r="G22" s="96" t="str">
        <f t="shared" si="0"/>
        <v/>
      </c>
      <c r="H22" s="198"/>
      <c r="J22" s="57" t="s">
        <v>263</v>
      </c>
      <c r="K22" s="88" t="str">
        <f>IF(SUM(G15:G44)=0,"対象外","対象")</f>
        <v>対象外</v>
      </c>
      <c r="L22" s="74">
        <f>IF(K22="対象外",0,L29*L23)</f>
        <v>0</v>
      </c>
    </row>
    <row r="23" spans="1:12" ht="17.25" customHeight="1">
      <c r="A23" s="95">
        <v>9</v>
      </c>
      <c r="B23" s="49"/>
      <c r="C23" s="11"/>
      <c r="D23" s="12"/>
      <c r="E23" s="53"/>
      <c r="F23" s="10"/>
      <c r="G23" s="96" t="str">
        <f t="shared" si="0"/>
        <v/>
      </c>
      <c r="H23" s="198"/>
      <c r="K23" s="279" t="s">
        <v>274</v>
      </c>
      <c r="L23" s="90">
        <f>D45</f>
        <v>0</v>
      </c>
    </row>
    <row r="24" spans="1:12" ht="17.25" customHeight="1">
      <c r="A24" s="95">
        <v>10</v>
      </c>
      <c r="B24" s="49"/>
      <c r="C24" s="11"/>
      <c r="D24" s="12"/>
      <c r="E24" s="53"/>
      <c r="F24" s="10"/>
      <c r="G24" s="96" t="str">
        <f t="shared" si="0"/>
        <v/>
      </c>
      <c r="H24" s="198"/>
    </row>
    <row r="25" spans="1:12" ht="17.25" customHeight="1">
      <c r="A25" s="95">
        <v>11</v>
      </c>
      <c r="B25" s="49"/>
      <c r="C25" s="11"/>
      <c r="D25" s="12"/>
      <c r="E25" s="53"/>
      <c r="F25" s="10"/>
      <c r="G25" s="96" t="str">
        <f t="shared" si="0"/>
        <v/>
      </c>
      <c r="H25" s="198"/>
    </row>
    <row r="26" spans="1:12" ht="17.25" customHeight="1">
      <c r="A26" s="95">
        <v>12</v>
      </c>
      <c r="B26" s="49"/>
      <c r="C26" s="11"/>
      <c r="D26" s="12"/>
      <c r="E26" s="53"/>
      <c r="F26" s="10"/>
      <c r="G26" s="96" t="str">
        <f t="shared" si="0"/>
        <v/>
      </c>
      <c r="H26" s="198"/>
    </row>
    <row r="27" spans="1:12" ht="17.25" customHeight="1">
      <c r="A27" s="95">
        <v>13</v>
      </c>
      <c r="B27" s="49"/>
      <c r="C27" s="11"/>
      <c r="D27" s="12"/>
      <c r="E27" s="53"/>
      <c r="F27" s="10"/>
      <c r="G27" s="96" t="str">
        <f t="shared" si="0"/>
        <v/>
      </c>
      <c r="H27" s="198"/>
    </row>
    <row r="28" spans="1:12" ht="17.25" customHeight="1">
      <c r="A28" s="95">
        <v>14</v>
      </c>
      <c r="B28" s="49"/>
      <c r="C28" s="11"/>
      <c r="D28" s="12"/>
      <c r="E28" s="53"/>
      <c r="F28" s="10"/>
      <c r="G28" s="96" t="str">
        <f t="shared" si="0"/>
        <v/>
      </c>
      <c r="H28" s="198"/>
    </row>
    <row r="29" spans="1:12" ht="17.25" customHeight="1">
      <c r="A29" s="95">
        <v>15</v>
      </c>
      <c r="B29" s="49"/>
      <c r="C29" s="11"/>
      <c r="D29" s="12"/>
      <c r="E29" s="53"/>
      <c r="F29" s="10"/>
      <c r="G29" s="96" t="str">
        <f t="shared" si="0"/>
        <v/>
      </c>
      <c r="H29" s="198"/>
      <c r="K29" s="73" t="s">
        <v>264</v>
      </c>
      <c r="L29" s="74">
        <v>300000000</v>
      </c>
    </row>
    <row r="30" spans="1:12" ht="17.25" customHeight="1">
      <c r="A30" s="95">
        <v>16</v>
      </c>
      <c r="B30" s="49"/>
      <c r="C30" s="11"/>
      <c r="D30" s="12"/>
      <c r="E30" s="53"/>
      <c r="F30" s="10"/>
      <c r="G30" s="96" t="str">
        <f t="shared" si="0"/>
        <v/>
      </c>
      <c r="H30" s="198"/>
    </row>
    <row r="31" spans="1:12" ht="17.25" customHeight="1">
      <c r="A31" s="95">
        <v>17</v>
      </c>
      <c r="B31" s="49"/>
      <c r="C31" s="11"/>
      <c r="D31" s="12"/>
      <c r="E31" s="53"/>
      <c r="F31" s="10"/>
      <c r="G31" s="96" t="str">
        <f t="shared" si="0"/>
        <v/>
      </c>
      <c r="H31" s="198"/>
      <c r="K31" s="16" t="s">
        <v>265</v>
      </c>
      <c r="L31" s="17"/>
    </row>
    <row r="32" spans="1:12" ht="17.25" customHeight="1">
      <c r="A32" s="95">
        <v>18</v>
      </c>
      <c r="B32" s="49"/>
      <c r="C32" s="11"/>
      <c r="D32" s="12"/>
      <c r="E32" s="53"/>
      <c r="F32" s="10"/>
      <c r="G32" s="96" t="str">
        <f t="shared" si="0"/>
        <v/>
      </c>
      <c r="H32" s="198"/>
      <c r="K32" s="279" t="s">
        <v>189</v>
      </c>
      <c r="L32" s="280">
        <f>IF(ROUNDDOWN(($G$46-$G$48)*2/3,-3)&gt;$G$45,$G$45,ROUNDDOWN(($G$46-$G$48)*2/3,-3))</f>
        <v>0</v>
      </c>
    </row>
    <row r="33" spans="1:12" ht="17.25" customHeight="1">
      <c r="A33" s="95">
        <v>19</v>
      </c>
      <c r="B33" s="49"/>
      <c r="C33" s="11"/>
      <c r="D33" s="12"/>
      <c r="E33" s="53"/>
      <c r="F33" s="10"/>
      <c r="G33" s="96" t="str">
        <f t="shared" si="0"/>
        <v/>
      </c>
      <c r="H33" s="198"/>
      <c r="K33" s="279" t="s">
        <v>190</v>
      </c>
      <c r="L33" s="280">
        <f>IF(ROUNDDOWN($G$46*2/3,-3)&gt;$G$45,$G$45,ROUNDDOWN($G$46*2/3,-3))</f>
        <v>0</v>
      </c>
    </row>
    <row r="34" spans="1:12" ht="17.25" customHeight="1">
      <c r="A34" s="95">
        <v>20</v>
      </c>
      <c r="B34" s="49"/>
      <c r="C34" s="11"/>
      <c r="D34" s="12"/>
      <c r="E34" s="53"/>
      <c r="F34" s="10"/>
      <c r="G34" s="96" t="str">
        <f t="shared" si="0"/>
        <v/>
      </c>
      <c r="H34" s="198"/>
    </row>
    <row r="35" spans="1:12" ht="17.25" customHeight="1">
      <c r="A35" s="95">
        <v>21</v>
      </c>
      <c r="B35" s="49"/>
      <c r="C35" s="11"/>
      <c r="D35" s="12"/>
      <c r="E35" s="53"/>
      <c r="F35" s="10"/>
      <c r="G35" s="96" t="str">
        <f t="shared" si="0"/>
        <v/>
      </c>
      <c r="H35" s="198"/>
    </row>
    <row r="36" spans="1:12" ht="17.25" customHeight="1">
      <c r="A36" s="95">
        <v>22</v>
      </c>
      <c r="B36" s="49"/>
      <c r="C36" s="11"/>
      <c r="D36" s="12"/>
      <c r="E36" s="53"/>
      <c r="F36" s="10"/>
      <c r="G36" s="96" t="str">
        <f t="shared" si="0"/>
        <v/>
      </c>
      <c r="H36" s="198"/>
    </row>
    <row r="37" spans="1:12" ht="17.25" customHeight="1">
      <c r="A37" s="95">
        <v>23</v>
      </c>
      <c r="B37" s="49"/>
      <c r="C37" s="11"/>
      <c r="D37" s="12"/>
      <c r="E37" s="53"/>
      <c r="F37" s="10"/>
      <c r="G37" s="96" t="str">
        <f t="shared" si="0"/>
        <v/>
      </c>
      <c r="H37" s="198"/>
    </row>
    <row r="38" spans="1:12" ht="17.25" customHeight="1">
      <c r="A38" s="95">
        <v>24</v>
      </c>
      <c r="B38" s="49"/>
      <c r="C38" s="11"/>
      <c r="D38" s="12"/>
      <c r="E38" s="53"/>
      <c r="F38" s="10"/>
      <c r="G38" s="96" t="str">
        <f t="shared" si="0"/>
        <v/>
      </c>
      <c r="H38" s="198"/>
    </row>
    <row r="39" spans="1:12" ht="17.25" customHeight="1">
      <c r="A39" s="95">
        <v>25</v>
      </c>
      <c r="B39" s="49"/>
      <c r="C39" s="11"/>
      <c r="D39" s="12"/>
      <c r="E39" s="53"/>
      <c r="F39" s="10"/>
      <c r="G39" s="96" t="str">
        <f t="shared" si="0"/>
        <v/>
      </c>
      <c r="H39" s="198"/>
    </row>
    <row r="40" spans="1:12" ht="17.25" customHeight="1">
      <c r="A40" s="95">
        <v>26</v>
      </c>
      <c r="B40" s="49"/>
      <c r="C40" s="11"/>
      <c r="D40" s="12"/>
      <c r="E40" s="53"/>
      <c r="F40" s="10"/>
      <c r="G40" s="96" t="str">
        <f t="shared" si="0"/>
        <v/>
      </c>
      <c r="H40" s="198"/>
    </row>
    <row r="41" spans="1:12" ht="17.25" customHeight="1">
      <c r="A41" s="95">
        <v>27</v>
      </c>
      <c r="B41" s="49"/>
      <c r="C41" s="11"/>
      <c r="D41" s="12"/>
      <c r="E41" s="53"/>
      <c r="F41" s="10"/>
      <c r="G41" s="96" t="str">
        <f t="shared" si="0"/>
        <v/>
      </c>
      <c r="H41" s="198"/>
    </row>
    <row r="42" spans="1:12" ht="17.25" customHeight="1">
      <c r="A42" s="95">
        <v>28</v>
      </c>
      <c r="B42" s="49"/>
      <c r="C42" s="11"/>
      <c r="D42" s="12"/>
      <c r="E42" s="53"/>
      <c r="F42" s="10"/>
      <c r="G42" s="96" t="str">
        <f t="shared" si="0"/>
        <v/>
      </c>
      <c r="H42" s="198"/>
    </row>
    <row r="43" spans="1:12" ht="17.25" customHeight="1">
      <c r="A43" s="95">
        <v>29</v>
      </c>
      <c r="B43" s="49"/>
      <c r="C43" s="11"/>
      <c r="D43" s="12"/>
      <c r="E43" s="53"/>
      <c r="F43" s="10"/>
      <c r="G43" s="96" t="str">
        <f t="shared" si="0"/>
        <v/>
      </c>
      <c r="H43" s="198"/>
    </row>
    <row r="44" spans="1:12" ht="17.25" customHeight="1" thickBot="1">
      <c r="A44" s="95">
        <v>30</v>
      </c>
      <c r="B44" s="49"/>
      <c r="C44" s="19"/>
      <c r="D44" s="79"/>
      <c r="E44" s="80"/>
      <c r="F44" s="99"/>
      <c r="G44" s="295" t="str">
        <f t="shared" si="0"/>
        <v/>
      </c>
      <c r="H44" s="198"/>
    </row>
    <row r="45" spans="1:12" ht="19" customHeight="1">
      <c r="A45" s="16"/>
      <c r="B45" s="419" t="s">
        <v>313</v>
      </c>
      <c r="C45" s="420"/>
      <c r="D45" s="450"/>
      <c r="E45" s="451"/>
      <c r="F45" s="292" t="s">
        <v>275</v>
      </c>
      <c r="G45" s="101">
        <f>L22</f>
        <v>0</v>
      </c>
      <c r="H45" s="198"/>
    </row>
    <row r="46" spans="1:12" ht="18" customHeight="1">
      <c r="A46" s="16"/>
      <c r="B46" s="374" t="s">
        <v>314</v>
      </c>
      <c r="C46" s="375"/>
      <c r="D46" s="376">
        <f>SUMIF(B15:B44,"&lt;&gt;"&amp;"▼助成対象外",G15:G44)</f>
        <v>0</v>
      </c>
      <c r="E46" s="377"/>
      <c r="F46" s="378"/>
      <c r="G46" s="84">
        <f>IF(OR(G45=0,ISERROR(D46)),0,IF(D46&lt;0,0,D46))</f>
        <v>0</v>
      </c>
      <c r="H46" s="195"/>
      <c r="J46" s="293"/>
    </row>
    <row r="47" spans="1:12" ht="18" customHeight="1">
      <c r="A47" s="16"/>
      <c r="B47" s="374" t="s">
        <v>315</v>
      </c>
      <c r="C47" s="375"/>
      <c r="D47" s="376">
        <f>SUMIF(B15:B44,"▼助成対象外",G15:G44)</f>
        <v>0</v>
      </c>
      <c r="E47" s="377"/>
      <c r="F47" s="378"/>
      <c r="G47" s="84">
        <f>IF(OR(G45=0,ISERROR(D47)),0,IF(D47&lt;0,0,D47))</f>
        <v>0</v>
      </c>
      <c r="H47" s="195"/>
    </row>
    <row r="48" spans="1:12" ht="18" customHeight="1" thickBot="1">
      <c r="A48" s="16"/>
      <c r="B48" s="388" t="s">
        <v>174</v>
      </c>
      <c r="C48" s="389"/>
      <c r="D48" s="85" t="s">
        <v>166</v>
      </c>
      <c r="E48" s="390"/>
      <c r="F48" s="391"/>
      <c r="G48" s="50"/>
      <c r="H48" s="198"/>
      <c r="I48" s="69" t="s">
        <v>269</v>
      </c>
    </row>
    <row r="49" spans="1:9" ht="31.5" customHeight="1" thickTop="1" thickBot="1">
      <c r="A49" s="16"/>
      <c r="B49" s="392" t="s">
        <v>412</v>
      </c>
      <c r="C49" s="393"/>
      <c r="D49" s="394" t="str">
        <f>IF(E48=K32,L32,IF(E48=K33,L33,""))</f>
        <v/>
      </c>
      <c r="E49" s="395"/>
      <c r="F49" s="396"/>
      <c r="G49" s="86">
        <f>IF(OR(G45=0,ISERROR(D49)),0,IF(D49&lt;0,0,D49))</f>
        <v>0</v>
      </c>
      <c r="H49" s="195"/>
    </row>
    <row r="50" spans="1:9" ht="9" customHeight="1">
      <c r="A50" s="16"/>
      <c r="B50" s="421" t="s">
        <v>173</v>
      </c>
      <c r="C50" s="421"/>
      <c r="D50" s="421"/>
      <c r="E50" s="421"/>
      <c r="F50" s="421"/>
      <c r="G50" s="421"/>
      <c r="H50" s="200"/>
      <c r="I50" s="97"/>
    </row>
  </sheetData>
  <sheetProtection sheet="1" formatCells="0" formatColumns="0" formatRows="0" selectLockedCells="1"/>
  <mergeCells count="23">
    <mergeCell ref="B9:C9"/>
    <mergeCell ref="D7:E7"/>
    <mergeCell ref="F7:G7"/>
    <mergeCell ref="I3:L3"/>
    <mergeCell ref="B3:G3"/>
    <mergeCell ref="B7:C7"/>
    <mergeCell ref="B8:C8"/>
    <mergeCell ref="C4:G4"/>
    <mergeCell ref="C5:G5"/>
    <mergeCell ref="B49:C49"/>
    <mergeCell ref="D49:F49"/>
    <mergeCell ref="B50:G50"/>
    <mergeCell ref="B47:C47"/>
    <mergeCell ref="D47:F47"/>
    <mergeCell ref="B48:C48"/>
    <mergeCell ref="E48:F48"/>
    <mergeCell ref="B45:C45"/>
    <mergeCell ref="D45:E45"/>
    <mergeCell ref="B46:C46"/>
    <mergeCell ref="D46:F46"/>
    <mergeCell ref="B10:C10"/>
    <mergeCell ref="B11:C11"/>
    <mergeCell ref="B12:C12"/>
  </mergeCells>
  <phoneticPr fontId="14"/>
  <conditionalFormatting sqref="G48:H48">
    <cfRule type="expression" dxfId="3" priority="1">
      <formula>OR(AND($E$48="申請無し",$G$48&lt;&gt;0),AND($E$48="申請有り",$G$48&lt;=0))</formula>
    </cfRule>
  </conditionalFormatting>
  <dataValidations count="3">
    <dataValidation imeMode="off" allowBlank="1" showInputMessage="1" showErrorMessage="1" sqref="G48:H48 E22:E44 F45 D15:D45 G15:H44" xr:uid="{89F5B511-18F2-4718-9313-4AC213152D0B}"/>
    <dataValidation type="list" allowBlank="1" showInputMessage="1" showErrorMessage="1" sqref="B15:B44" xr:uid="{2EB0C12E-C851-4E1A-90CF-45919C910F44}">
      <formula1>"設計費,設備費,工事費,諸経費,▼助成対象外"</formula1>
    </dataValidation>
    <dataValidation type="list" allowBlank="1" showInputMessage="1" showErrorMessage="1" sqref="E48:F48" xr:uid="{9818025E-D035-46E8-973A-8F5B8485D7FC}">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5" orientation="portrait" r:id="rId1"/>
  <headerFooter>
    <oddFooter>&amp;R&amp;"ＭＳ Ｐ明朝,標準"&amp;10（日本産業規格A列4番）</oddFooter>
  </headerFooter>
  <ignoredErrors>
    <ignoredError sqref="G11" formula="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760E-DEA5-4441-8BD5-8B95BEB910D9}">
  <sheetPr>
    <tabColor rgb="FFFF99CC"/>
    <pageSetUpPr fitToPage="1"/>
  </sheetPr>
  <dimension ref="A1:L50"/>
  <sheetViews>
    <sheetView view="pageBreakPreview" zoomScaleNormal="100" zoomScaleSheetLayoutView="100" workbookViewId="0">
      <selection activeCell="C4" sqref="C4:G4"/>
    </sheetView>
  </sheetViews>
  <sheetFormatPr defaultColWidth="9" defaultRowHeight="14"/>
  <cols>
    <col min="1" max="1" width="2.6328125" style="13" customWidth="1"/>
    <col min="2" max="2" width="10.6328125" style="13" customWidth="1"/>
    <col min="3" max="3" width="42.6328125" style="13" customWidth="1"/>
    <col min="4" max="4" width="13.08984375" style="14" customWidth="1"/>
    <col min="5" max="6" width="6.6328125" style="14" customWidth="1"/>
    <col min="7" max="7" width="13.08984375" style="13" customWidth="1"/>
    <col min="8" max="8" width="3.54296875" style="13" customWidth="1"/>
    <col min="9" max="9" width="9.6328125" style="13" customWidth="1"/>
    <col min="10" max="10" width="13.08984375" style="15" customWidth="1"/>
    <col min="11" max="11" width="9.6328125" style="15" customWidth="1"/>
    <col min="12" max="12" width="20.453125" style="13" customWidth="1"/>
    <col min="13" max="126" width="2.6328125" style="13" customWidth="1"/>
    <col min="127" max="16384" width="9" style="13"/>
  </cols>
  <sheetData>
    <row r="1" spans="1:12" ht="10.5" customHeight="1"/>
    <row r="2" spans="1:12" ht="19.5" customHeight="1">
      <c r="A2" s="16"/>
      <c r="B2" s="17" t="s">
        <v>295</v>
      </c>
      <c r="C2" s="16"/>
      <c r="D2" s="18"/>
      <c r="E2" s="18"/>
      <c r="F2" s="18"/>
      <c r="G2" s="16"/>
      <c r="H2" s="16"/>
    </row>
    <row r="3" spans="1:12" ht="42.75" customHeight="1" thickBot="1">
      <c r="A3" s="16"/>
      <c r="B3" s="429" t="s">
        <v>316</v>
      </c>
      <c r="C3" s="430"/>
      <c r="D3" s="430"/>
      <c r="E3" s="430"/>
      <c r="F3" s="430"/>
      <c r="G3" s="430"/>
      <c r="H3" s="185"/>
      <c r="I3" s="428" t="s">
        <v>396</v>
      </c>
      <c r="J3" s="428"/>
      <c r="K3" s="428"/>
      <c r="L3" s="428"/>
    </row>
    <row r="4" spans="1:12" ht="20.149999999999999" customHeight="1">
      <c r="A4" s="16"/>
      <c r="B4" s="270" t="s">
        <v>398</v>
      </c>
      <c r="C4" s="371"/>
      <c r="D4" s="371"/>
      <c r="E4" s="371"/>
      <c r="F4" s="371"/>
      <c r="G4" s="372"/>
      <c r="H4" s="185"/>
      <c r="I4" s="269"/>
      <c r="J4" s="269"/>
      <c r="K4" s="269"/>
    </row>
    <row r="5" spans="1:12" ht="25" customHeight="1" thickBot="1">
      <c r="A5" s="16"/>
      <c r="B5" s="271" t="s">
        <v>399</v>
      </c>
      <c r="C5" s="368"/>
      <c r="D5" s="368"/>
      <c r="E5" s="368"/>
      <c r="F5" s="368"/>
      <c r="G5" s="373"/>
      <c r="H5" s="185"/>
      <c r="I5" s="269"/>
      <c r="J5" s="269"/>
      <c r="K5" s="269"/>
    </row>
    <row r="6" spans="1:12" ht="14.25" customHeight="1" thickBot="1">
      <c r="A6" s="16"/>
      <c r="B6" s="268"/>
      <c r="C6" s="185"/>
      <c r="D6" s="185"/>
      <c r="E6" s="185"/>
      <c r="F6" s="185"/>
      <c r="G6" s="185"/>
      <c r="H6" s="185"/>
      <c r="I6" s="269"/>
      <c r="J6" s="269"/>
      <c r="K6" s="269"/>
    </row>
    <row r="7" spans="1:12" ht="19.5" customHeight="1" thickBot="1">
      <c r="A7" s="16"/>
      <c r="B7" s="426" t="s">
        <v>362</v>
      </c>
      <c r="C7" s="427"/>
      <c r="D7" s="422" t="s">
        <v>431</v>
      </c>
      <c r="E7" s="423"/>
      <c r="F7" s="422" t="s">
        <v>394</v>
      </c>
      <c r="G7" s="424"/>
      <c r="H7" s="185"/>
      <c r="I7" s="185"/>
      <c r="J7" s="13"/>
      <c r="K7" s="20"/>
      <c r="L7" s="15"/>
    </row>
    <row r="8" spans="1:12" ht="19.5" customHeight="1" thickTop="1">
      <c r="A8" s="16">
        <v>1</v>
      </c>
      <c r="B8" s="417"/>
      <c r="C8" s="418"/>
      <c r="D8" s="160"/>
      <c r="E8" s="272" t="s">
        <v>211</v>
      </c>
      <c r="F8" s="162"/>
      <c r="G8" s="289" t="s">
        <v>430</v>
      </c>
      <c r="H8" s="185"/>
      <c r="I8" s="185"/>
      <c r="J8" s="13"/>
      <c r="K8" s="20"/>
      <c r="L8" s="15"/>
    </row>
    <row r="9" spans="1:12" ht="19.5" customHeight="1">
      <c r="A9" s="16">
        <v>2</v>
      </c>
      <c r="B9" s="383"/>
      <c r="C9" s="384"/>
      <c r="D9" s="170"/>
      <c r="E9" s="294" t="s">
        <v>211</v>
      </c>
      <c r="F9" s="157"/>
      <c r="G9" s="290" t="str">
        <f>G8</f>
        <v>N㎥/h</v>
      </c>
      <c r="H9" s="185"/>
      <c r="I9" s="185"/>
      <c r="J9" s="13"/>
      <c r="K9" s="20"/>
      <c r="L9" s="15"/>
    </row>
    <row r="10" spans="1:12" ht="19.5" customHeight="1">
      <c r="A10" s="16">
        <v>3</v>
      </c>
      <c r="B10" s="383"/>
      <c r="C10" s="384"/>
      <c r="D10" s="170"/>
      <c r="E10" s="294" t="s">
        <v>211</v>
      </c>
      <c r="F10" s="157"/>
      <c r="G10" s="290" t="str">
        <f>G9</f>
        <v>N㎥/h</v>
      </c>
      <c r="H10" s="185"/>
      <c r="I10" s="185"/>
      <c r="J10" s="13"/>
      <c r="K10" s="20"/>
      <c r="L10" s="15"/>
    </row>
    <row r="11" spans="1:12" ht="19.5" customHeight="1">
      <c r="A11" s="16">
        <v>4</v>
      </c>
      <c r="B11" s="383"/>
      <c r="C11" s="384"/>
      <c r="D11" s="170"/>
      <c r="E11" s="294" t="s">
        <v>211</v>
      </c>
      <c r="F11" s="157"/>
      <c r="G11" s="290" t="str">
        <f>G10</f>
        <v>N㎥/h</v>
      </c>
      <c r="H11" s="185"/>
      <c r="I11" s="185"/>
      <c r="J11" s="13"/>
      <c r="K11" s="20"/>
      <c r="L11" s="15"/>
    </row>
    <row r="12" spans="1:12" ht="19.5" customHeight="1" thickBot="1">
      <c r="A12" s="16">
        <v>5</v>
      </c>
      <c r="B12" s="385"/>
      <c r="C12" s="386"/>
      <c r="D12" s="164"/>
      <c r="E12" s="275" t="s">
        <v>211</v>
      </c>
      <c r="F12" s="159"/>
      <c r="G12" s="276" t="str">
        <f>G11</f>
        <v>N㎥/h</v>
      </c>
      <c r="H12" s="185"/>
      <c r="I12" s="185"/>
      <c r="J12" s="13"/>
      <c r="K12" s="20"/>
      <c r="L12" s="15"/>
    </row>
    <row r="13" spans="1:12" ht="18.75" customHeight="1" thickBot="1">
      <c r="A13" s="16"/>
      <c r="B13" s="268"/>
      <c r="C13" s="185"/>
      <c r="D13" s="185"/>
      <c r="E13" s="185"/>
      <c r="F13" s="277"/>
      <c r="G13" s="185"/>
      <c r="H13" s="185"/>
      <c r="J13" s="20"/>
    </row>
    <row r="14" spans="1:12" ht="19.5" customHeight="1" thickBot="1">
      <c r="A14" s="16"/>
      <c r="B14" s="91" t="s">
        <v>165</v>
      </c>
      <c r="C14" s="92" t="s">
        <v>143</v>
      </c>
      <c r="D14" s="178" t="s">
        <v>7</v>
      </c>
      <c r="E14" s="92" t="s">
        <v>6</v>
      </c>
      <c r="F14" s="93" t="s">
        <v>129</v>
      </c>
      <c r="G14" s="94" t="s">
        <v>8</v>
      </c>
      <c r="H14" s="199"/>
    </row>
    <row r="15" spans="1:12" ht="15.75" customHeight="1" thickTop="1">
      <c r="A15" s="95">
        <v>1</v>
      </c>
      <c r="B15" s="49"/>
      <c r="C15" s="8"/>
      <c r="D15" s="9"/>
      <c r="E15" s="10"/>
      <c r="F15" s="10"/>
      <c r="G15" s="96" t="str">
        <f t="shared" ref="G15:G44" si="0">IF(D15="","",D15*E15)</f>
        <v/>
      </c>
      <c r="H15" s="198"/>
    </row>
    <row r="16" spans="1:12" ht="15.75" customHeight="1">
      <c r="A16" s="95">
        <v>2</v>
      </c>
      <c r="B16" s="49"/>
      <c r="C16" s="11"/>
      <c r="D16" s="12"/>
      <c r="E16" s="53"/>
      <c r="F16" s="10"/>
      <c r="G16" s="96" t="str">
        <f t="shared" si="0"/>
        <v/>
      </c>
      <c r="H16" s="198"/>
    </row>
    <row r="17" spans="1:12" ht="15.75" customHeight="1">
      <c r="A17" s="95">
        <v>3</v>
      </c>
      <c r="B17" s="49"/>
      <c r="C17" s="11"/>
      <c r="D17" s="12"/>
      <c r="E17" s="53"/>
      <c r="F17" s="10"/>
      <c r="G17" s="96" t="str">
        <f t="shared" si="0"/>
        <v/>
      </c>
      <c r="H17" s="198"/>
    </row>
    <row r="18" spans="1:12" ht="15.75" customHeight="1">
      <c r="A18" s="95">
        <v>4</v>
      </c>
      <c r="B18" s="49"/>
      <c r="C18" s="11"/>
      <c r="D18" s="12"/>
      <c r="E18" s="53"/>
      <c r="F18" s="10"/>
      <c r="G18" s="96" t="str">
        <f t="shared" si="0"/>
        <v/>
      </c>
      <c r="H18" s="198"/>
    </row>
    <row r="19" spans="1:12" ht="15.75" customHeight="1">
      <c r="A19" s="95">
        <v>5</v>
      </c>
      <c r="B19" s="49"/>
      <c r="C19" s="11"/>
      <c r="D19" s="12"/>
      <c r="E19" s="53"/>
      <c r="F19" s="10"/>
      <c r="G19" s="96" t="str">
        <f t="shared" si="0"/>
        <v/>
      </c>
      <c r="H19" s="198"/>
    </row>
    <row r="20" spans="1:12" ht="15.75" customHeight="1">
      <c r="A20" s="95">
        <v>6</v>
      </c>
      <c r="B20" s="49"/>
      <c r="C20" s="11"/>
      <c r="D20" s="12"/>
      <c r="E20" s="53"/>
      <c r="F20" s="10"/>
      <c r="G20" s="96" t="str">
        <f t="shared" si="0"/>
        <v/>
      </c>
      <c r="H20" s="198"/>
    </row>
    <row r="21" spans="1:12" ht="15.75" customHeight="1">
      <c r="A21" s="95">
        <v>7</v>
      </c>
      <c r="B21" s="49"/>
      <c r="C21" s="11"/>
      <c r="D21" s="12"/>
      <c r="E21" s="53"/>
      <c r="F21" s="10"/>
      <c r="G21" s="96" t="str">
        <f t="shared" si="0"/>
        <v/>
      </c>
      <c r="H21" s="198"/>
      <c r="K21" s="278" t="s">
        <v>262</v>
      </c>
    </row>
    <row r="22" spans="1:12" ht="15.75" customHeight="1">
      <c r="A22" s="95">
        <v>8</v>
      </c>
      <c r="B22" s="49"/>
      <c r="C22" s="11"/>
      <c r="D22" s="12"/>
      <c r="E22" s="53"/>
      <c r="F22" s="10"/>
      <c r="G22" s="96" t="str">
        <f t="shared" si="0"/>
        <v/>
      </c>
      <c r="H22" s="198"/>
      <c r="J22" s="57" t="s">
        <v>263</v>
      </c>
      <c r="K22" s="88" t="str">
        <f>IF(SUM(G15:G44)=0,"対象外","対象")</f>
        <v>対象外</v>
      </c>
      <c r="L22" s="111">
        <f>IF(K22="対象外",0,L29*L23)</f>
        <v>0</v>
      </c>
    </row>
    <row r="23" spans="1:12" ht="15.75" customHeight="1">
      <c r="A23" s="95">
        <v>9</v>
      </c>
      <c r="B23" s="49"/>
      <c r="C23" s="11"/>
      <c r="D23" s="12"/>
      <c r="E23" s="53"/>
      <c r="F23" s="10"/>
      <c r="G23" s="96" t="str">
        <f t="shared" si="0"/>
        <v/>
      </c>
      <c r="H23" s="198"/>
      <c r="K23" s="279" t="s">
        <v>274</v>
      </c>
      <c r="L23" s="90">
        <f>D45</f>
        <v>0</v>
      </c>
    </row>
    <row r="24" spans="1:12" ht="15.75" customHeight="1">
      <c r="A24" s="95">
        <v>10</v>
      </c>
      <c r="B24" s="49"/>
      <c r="C24" s="11"/>
      <c r="D24" s="12"/>
      <c r="E24" s="53"/>
      <c r="F24" s="10"/>
      <c r="G24" s="96" t="str">
        <f t="shared" si="0"/>
        <v/>
      </c>
      <c r="H24" s="198"/>
    </row>
    <row r="25" spans="1:12" ht="15.75" customHeight="1">
      <c r="A25" s="95">
        <v>11</v>
      </c>
      <c r="B25" s="49"/>
      <c r="C25" s="11"/>
      <c r="D25" s="12"/>
      <c r="E25" s="53"/>
      <c r="F25" s="10"/>
      <c r="G25" s="96" t="str">
        <f t="shared" si="0"/>
        <v/>
      </c>
      <c r="H25" s="198"/>
    </row>
    <row r="26" spans="1:12" ht="15.75" customHeight="1">
      <c r="A26" s="95">
        <v>12</v>
      </c>
      <c r="B26" s="49"/>
      <c r="C26" s="11"/>
      <c r="D26" s="12"/>
      <c r="E26" s="53"/>
      <c r="F26" s="10"/>
      <c r="G26" s="96" t="str">
        <f t="shared" si="0"/>
        <v/>
      </c>
      <c r="H26" s="198"/>
    </row>
    <row r="27" spans="1:12" ht="15.75" customHeight="1">
      <c r="A27" s="95">
        <v>13</v>
      </c>
      <c r="B27" s="49"/>
      <c r="C27" s="11"/>
      <c r="D27" s="12"/>
      <c r="E27" s="53"/>
      <c r="F27" s="10"/>
      <c r="G27" s="96" t="str">
        <f t="shared" si="0"/>
        <v/>
      </c>
      <c r="H27" s="198"/>
    </row>
    <row r="28" spans="1:12" ht="15.75" customHeight="1">
      <c r="A28" s="95">
        <v>14</v>
      </c>
      <c r="B28" s="49"/>
      <c r="C28" s="11"/>
      <c r="D28" s="12"/>
      <c r="E28" s="53"/>
      <c r="F28" s="10"/>
      <c r="G28" s="96" t="str">
        <f t="shared" si="0"/>
        <v/>
      </c>
      <c r="H28" s="198"/>
    </row>
    <row r="29" spans="1:12" ht="15.75" customHeight="1">
      <c r="A29" s="95">
        <v>15</v>
      </c>
      <c r="B29" s="49"/>
      <c r="C29" s="11"/>
      <c r="D29" s="12"/>
      <c r="E29" s="53"/>
      <c r="F29" s="10"/>
      <c r="G29" s="96" t="str">
        <f t="shared" si="0"/>
        <v/>
      </c>
      <c r="H29" s="198"/>
      <c r="K29" s="73" t="s">
        <v>264</v>
      </c>
      <c r="L29" s="74">
        <v>225000000</v>
      </c>
    </row>
    <row r="30" spans="1:12" ht="15.75" customHeight="1">
      <c r="A30" s="95">
        <v>16</v>
      </c>
      <c r="B30" s="49"/>
      <c r="C30" s="11"/>
      <c r="D30" s="12"/>
      <c r="E30" s="53"/>
      <c r="F30" s="10"/>
      <c r="G30" s="96" t="str">
        <f t="shared" si="0"/>
        <v/>
      </c>
      <c r="H30" s="198"/>
    </row>
    <row r="31" spans="1:12" ht="15.75" customHeight="1">
      <c r="A31" s="95">
        <v>17</v>
      </c>
      <c r="B31" s="49"/>
      <c r="C31" s="11"/>
      <c r="D31" s="12"/>
      <c r="E31" s="53"/>
      <c r="F31" s="10"/>
      <c r="G31" s="96" t="str">
        <f t="shared" si="0"/>
        <v/>
      </c>
      <c r="H31" s="198"/>
      <c r="K31" s="16" t="s">
        <v>265</v>
      </c>
      <c r="L31" s="17"/>
    </row>
    <row r="32" spans="1:12" ht="15.75" customHeight="1">
      <c r="A32" s="95">
        <v>18</v>
      </c>
      <c r="B32" s="49"/>
      <c r="C32" s="11"/>
      <c r="D32" s="12"/>
      <c r="E32" s="53"/>
      <c r="F32" s="10"/>
      <c r="G32" s="96" t="str">
        <f t="shared" si="0"/>
        <v/>
      </c>
      <c r="H32" s="198"/>
      <c r="K32" s="279" t="s">
        <v>189</v>
      </c>
      <c r="L32" s="280">
        <f>IF(ROUNDDOWN(($G$46-$G$48)*1/2,-3)&gt;$G$45,$G$45,ROUNDDOWN(($G$46-$G$48)*1/2,-3))</f>
        <v>0</v>
      </c>
    </row>
    <row r="33" spans="1:12" ht="15.75" customHeight="1">
      <c r="A33" s="95">
        <v>19</v>
      </c>
      <c r="B33" s="49"/>
      <c r="C33" s="11"/>
      <c r="D33" s="12"/>
      <c r="E33" s="53"/>
      <c r="F33" s="10"/>
      <c r="G33" s="96" t="str">
        <f t="shared" si="0"/>
        <v/>
      </c>
      <c r="H33" s="198"/>
      <c r="K33" s="279" t="s">
        <v>190</v>
      </c>
      <c r="L33" s="280">
        <f>IF(ROUNDDOWN($G$46*1/2,-3)&gt;$G$45,$G$45,ROUNDDOWN($G$46*1/2,-3))</f>
        <v>0</v>
      </c>
    </row>
    <row r="34" spans="1:12" ht="15.75" customHeight="1">
      <c r="A34" s="95">
        <v>20</v>
      </c>
      <c r="B34" s="49"/>
      <c r="C34" s="11"/>
      <c r="D34" s="12"/>
      <c r="E34" s="53"/>
      <c r="F34" s="10"/>
      <c r="G34" s="96" t="str">
        <f t="shared" si="0"/>
        <v/>
      </c>
      <c r="H34" s="198"/>
    </row>
    <row r="35" spans="1:12" ht="15.75" customHeight="1">
      <c r="A35" s="95">
        <v>21</v>
      </c>
      <c r="B35" s="49"/>
      <c r="C35" s="11"/>
      <c r="D35" s="12"/>
      <c r="E35" s="53"/>
      <c r="F35" s="10"/>
      <c r="G35" s="96" t="str">
        <f t="shared" si="0"/>
        <v/>
      </c>
      <c r="H35" s="198"/>
    </row>
    <row r="36" spans="1:12" ht="15.75" customHeight="1">
      <c r="A36" s="95">
        <v>22</v>
      </c>
      <c r="B36" s="49"/>
      <c r="C36" s="11"/>
      <c r="D36" s="12"/>
      <c r="E36" s="53"/>
      <c r="F36" s="10"/>
      <c r="G36" s="96" t="str">
        <f t="shared" si="0"/>
        <v/>
      </c>
      <c r="H36" s="198"/>
    </row>
    <row r="37" spans="1:12" ht="15.75" customHeight="1">
      <c r="A37" s="95">
        <v>23</v>
      </c>
      <c r="B37" s="49"/>
      <c r="C37" s="11"/>
      <c r="D37" s="12"/>
      <c r="E37" s="53"/>
      <c r="F37" s="10"/>
      <c r="G37" s="96" t="str">
        <f t="shared" si="0"/>
        <v/>
      </c>
      <c r="H37" s="198"/>
    </row>
    <row r="38" spans="1:12" ht="15.75" customHeight="1">
      <c r="A38" s="95">
        <v>24</v>
      </c>
      <c r="B38" s="49"/>
      <c r="C38" s="11"/>
      <c r="D38" s="12"/>
      <c r="E38" s="53"/>
      <c r="F38" s="10"/>
      <c r="G38" s="96" t="str">
        <f t="shared" si="0"/>
        <v/>
      </c>
      <c r="H38" s="198"/>
    </row>
    <row r="39" spans="1:12" ht="15.75" customHeight="1">
      <c r="A39" s="95">
        <v>25</v>
      </c>
      <c r="B39" s="49"/>
      <c r="C39" s="11"/>
      <c r="D39" s="12"/>
      <c r="E39" s="53"/>
      <c r="F39" s="10"/>
      <c r="G39" s="96" t="str">
        <f t="shared" si="0"/>
        <v/>
      </c>
      <c r="H39" s="198"/>
    </row>
    <row r="40" spans="1:12" ht="15.75" customHeight="1">
      <c r="A40" s="95">
        <v>26</v>
      </c>
      <c r="B40" s="49"/>
      <c r="C40" s="11"/>
      <c r="D40" s="12"/>
      <c r="E40" s="53"/>
      <c r="F40" s="10"/>
      <c r="G40" s="96" t="str">
        <f t="shared" si="0"/>
        <v/>
      </c>
      <c r="H40" s="198"/>
    </row>
    <row r="41" spans="1:12" ht="15.75" customHeight="1">
      <c r="A41" s="95">
        <v>27</v>
      </c>
      <c r="B41" s="49"/>
      <c r="C41" s="11"/>
      <c r="D41" s="12"/>
      <c r="E41" s="53"/>
      <c r="F41" s="10"/>
      <c r="G41" s="96" t="str">
        <f t="shared" si="0"/>
        <v/>
      </c>
      <c r="H41" s="198"/>
    </row>
    <row r="42" spans="1:12" ht="15.75" customHeight="1">
      <c r="A42" s="95">
        <v>28</v>
      </c>
      <c r="B42" s="49"/>
      <c r="C42" s="11"/>
      <c r="D42" s="12"/>
      <c r="E42" s="53"/>
      <c r="F42" s="10"/>
      <c r="G42" s="96" t="str">
        <f t="shared" si="0"/>
        <v/>
      </c>
      <c r="H42" s="198"/>
    </row>
    <row r="43" spans="1:12" ht="15.75" customHeight="1">
      <c r="A43" s="95">
        <v>29</v>
      </c>
      <c r="B43" s="49"/>
      <c r="C43" s="11"/>
      <c r="D43" s="12"/>
      <c r="E43" s="53"/>
      <c r="F43" s="10"/>
      <c r="G43" s="96" t="str">
        <f t="shared" si="0"/>
        <v/>
      </c>
      <c r="H43" s="198"/>
    </row>
    <row r="44" spans="1:12" ht="15.75" customHeight="1" thickBot="1">
      <c r="A44" s="95">
        <v>30</v>
      </c>
      <c r="B44" s="49"/>
      <c r="C44" s="19"/>
      <c r="D44" s="79"/>
      <c r="E44" s="80"/>
      <c r="F44" s="99"/>
      <c r="G44" s="96" t="str">
        <f t="shared" si="0"/>
        <v/>
      </c>
      <c r="H44" s="198"/>
    </row>
    <row r="45" spans="1:12" ht="18.75" customHeight="1">
      <c r="A45" s="16"/>
      <c r="B45" s="419" t="s">
        <v>317</v>
      </c>
      <c r="C45" s="420"/>
      <c r="D45" s="450"/>
      <c r="E45" s="451"/>
      <c r="F45" s="292" t="s">
        <v>275</v>
      </c>
      <c r="G45" s="101">
        <f>L22</f>
        <v>0</v>
      </c>
      <c r="H45" s="198"/>
    </row>
    <row r="46" spans="1:12" ht="18.75" customHeight="1">
      <c r="A46" s="16"/>
      <c r="B46" s="374" t="s">
        <v>318</v>
      </c>
      <c r="C46" s="375"/>
      <c r="D46" s="376">
        <f>SUMIF(B15:B44,"&lt;&gt;"&amp;"▼助成対象外",G15:G44)</f>
        <v>0</v>
      </c>
      <c r="E46" s="377"/>
      <c r="F46" s="378"/>
      <c r="G46" s="84">
        <f>IF(OR(G45=0,ISERROR(D46)),0,IF(D46&lt;0,0,D46))</f>
        <v>0</v>
      </c>
      <c r="H46" s="195"/>
      <c r="J46" s="293"/>
    </row>
    <row r="47" spans="1:12" ht="18.75" customHeight="1">
      <c r="A47" s="16"/>
      <c r="B47" s="374" t="s">
        <v>319</v>
      </c>
      <c r="C47" s="375"/>
      <c r="D47" s="376">
        <f>SUMIF(B15:B44,"▼助成対象外",G15:G44)</f>
        <v>0</v>
      </c>
      <c r="E47" s="377"/>
      <c r="F47" s="378"/>
      <c r="G47" s="84">
        <f>IF(OR(G45=0,ISERROR(D47)),0,IF(D47&lt;0,0,D47))</f>
        <v>0</v>
      </c>
      <c r="H47" s="195"/>
    </row>
    <row r="48" spans="1:12" ht="18.75" customHeight="1" thickBot="1">
      <c r="A48" s="16"/>
      <c r="B48" s="388" t="s">
        <v>174</v>
      </c>
      <c r="C48" s="389"/>
      <c r="D48" s="85" t="s">
        <v>166</v>
      </c>
      <c r="E48" s="390"/>
      <c r="F48" s="391"/>
      <c r="G48" s="50"/>
      <c r="H48" s="198"/>
      <c r="I48" s="69" t="s">
        <v>269</v>
      </c>
    </row>
    <row r="49" spans="1:9" ht="31.5" customHeight="1" thickTop="1" thickBot="1">
      <c r="A49" s="16"/>
      <c r="B49" s="392" t="s">
        <v>413</v>
      </c>
      <c r="C49" s="393"/>
      <c r="D49" s="394" t="str">
        <f>IF(E48=K32,L32,IF(E48=K33,L33,""))</f>
        <v/>
      </c>
      <c r="E49" s="395"/>
      <c r="F49" s="396"/>
      <c r="G49" s="86">
        <f>IF(OR(G45=0,ISERROR(D49)),0,IF(D49&lt;0,0,D49))</f>
        <v>0</v>
      </c>
      <c r="H49" s="195"/>
    </row>
    <row r="50" spans="1:9" ht="15" customHeight="1">
      <c r="A50" s="16"/>
      <c r="B50" s="421" t="s">
        <v>173</v>
      </c>
      <c r="C50" s="421"/>
      <c r="D50" s="421"/>
      <c r="E50" s="421"/>
      <c r="F50" s="421"/>
      <c r="G50" s="421"/>
      <c r="H50" s="200"/>
      <c r="I50" s="97"/>
    </row>
  </sheetData>
  <sheetProtection sheet="1" formatCells="0" formatColumns="0" formatRows="0" selectLockedCells="1"/>
  <mergeCells count="23">
    <mergeCell ref="I3:L3"/>
    <mergeCell ref="D7:E7"/>
    <mergeCell ref="F7:G7"/>
    <mergeCell ref="B3:G3"/>
    <mergeCell ref="B10:C10"/>
    <mergeCell ref="B7:C7"/>
    <mergeCell ref="B8:C8"/>
    <mergeCell ref="B9:C9"/>
    <mergeCell ref="C4:G4"/>
    <mergeCell ref="C5:G5"/>
    <mergeCell ref="B49:C49"/>
    <mergeCell ref="D49:F49"/>
    <mergeCell ref="B50:G50"/>
    <mergeCell ref="B47:C47"/>
    <mergeCell ref="D47:F47"/>
    <mergeCell ref="B48:C48"/>
    <mergeCell ref="E48:F48"/>
    <mergeCell ref="B45:C45"/>
    <mergeCell ref="D45:E45"/>
    <mergeCell ref="B46:C46"/>
    <mergeCell ref="D46:F46"/>
    <mergeCell ref="B11:C11"/>
    <mergeCell ref="B12:C12"/>
  </mergeCells>
  <phoneticPr fontId="14"/>
  <conditionalFormatting sqref="G48:H48">
    <cfRule type="expression" dxfId="2" priority="1">
      <formula>OR(AND($E$48="申請無し",$G$48&lt;&gt;0),AND($E$48="申請有り",$G$48&lt;=0))</formula>
    </cfRule>
  </conditionalFormatting>
  <dataValidations count="3">
    <dataValidation imeMode="off" allowBlank="1" showInputMessage="1" showErrorMessage="1" sqref="G48:H48 E22:E44 F45 D15:D45 G15:H44" xr:uid="{E88BD602-71AF-498A-9314-B54233CA7EA7}"/>
    <dataValidation type="list" allowBlank="1" showInputMessage="1" showErrorMessage="1" sqref="B15:B44" xr:uid="{B2322FA3-AD35-4216-83C9-C66070CB7BA8}">
      <formula1>"設計費,設備費,工事費,諸経費,▼助成対象外"</formula1>
    </dataValidation>
    <dataValidation type="list" allowBlank="1" showInputMessage="1" showErrorMessage="1" sqref="E48:F48" xr:uid="{896B0522-E21A-4354-B756-E7BFE8F53D51}">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5" orientation="portrait" r:id="rId1"/>
  <headerFooter>
    <oddFooter>&amp;R&amp;"ＭＳ Ｐ明朝,標準"&amp;10（日本産業規格A列4番）</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4504-BDBD-47D1-9501-6BBC62DCDE6F}">
  <sheetPr>
    <tabColor rgb="FFFF99CC"/>
    <pageSetUpPr fitToPage="1"/>
  </sheetPr>
  <dimension ref="A1:L50"/>
  <sheetViews>
    <sheetView tabSelected="1" view="pageBreakPreview" zoomScaleNormal="100" zoomScaleSheetLayoutView="100" workbookViewId="0">
      <selection activeCell="F18" sqref="F18"/>
    </sheetView>
  </sheetViews>
  <sheetFormatPr defaultColWidth="9" defaultRowHeight="14"/>
  <cols>
    <col min="1" max="1" width="2.6328125" style="13" customWidth="1"/>
    <col min="2" max="2" width="10.6328125" style="13" customWidth="1"/>
    <col min="3" max="3" width="45.1796875" style="13" customWidth="1"/>
    <col min="4" max="6" width="9.81640625" style="14" customWidth="1"/>
    <col min="7" max="7" width="9.1796875" style="13" customWidth="1"/>
    <col min="8" max="8" width="3.1796875" style="13" customWidth="1"/>
    <col min="9" max="9" width="9.6328125" style="13" customWidth="1"/>
    <col min="10" max="10" width="13.08984375" style="15" customWidth="1"/>
    <col min="11" max="11" width="9.6328125" style="15" customWidth="1"/>
    <col min="12" max="12" width="22.08984375" style="13" customWidth="1"/>
    <col min="13" max="123" width="2.6328125" style="13" customWidth="1"/>
    <col min="124" max="16384" width="9" style="13"/>
  </cols>
  <sheetData>
    <row r="1" spans="1:12" ht="10.5" customHeight="1"/>
    <row r="2" spans="1:12" ht="19.5" customHeight="1">
      <c r="A2" s="16"/>
      <c r="B2" s="17" t="s">
        <v>296</v>
      </c>
      <c r="C2" s="16"/>
      <c r="D2" s="18"/>
      <c r="E2" s="18"/>
      <c r="F2" s="18"/>
      <c r="G2" s="16"/>
      <c r="H2" s="16"/>
    </row>
    <row r="3" spans="1:12" ht="43.5" customHeight="1" thickBot="1">
      <c r="A3" s="16"/>
      <c r="B3" s="429" t="s">
        <v>320</v>
      </c>
      <c r="C3" s="430"/>
      <c r="D3" s="430"/>
      <c r="E3" s="430"/>
      <c r="F3" s="430"/>
      <c r="G3" s="430"/>
      <c r="H3" s="185"/>
      <c r="I3" s="428" t="s">
        <v>396</v>
      </c>
      <c r="J3" s="428"/>
      <c r="K3" s="428"/>
      <c r="L3" s="428"/>
    </row>
    <row r="4" spans="1:12" ht="20.149999999999999" customHeight="1">
      <c r="A4" s="16"/>
      <c r="B4" s="270" t="s">
        <v>398</v>
      </c>
      <c r="C4" s="371"/>
      <c r="D4" s="371"/>
      <c r="E4" s="371"/>
      <c r="F4" s="371"/>
      <c r="G4" s="372"/>
      <c r="H4" s="185"/>
      <c r="I4" s="269"/>
      <c r="J4" s="269"/>
      <c r="K4" s="269"/>
    </row>
    <row r="5" spans="1:12" ht="25" customHeight="1" thickBot="1">
      <c r="A5" s="16"/>
      <c r="B5" s="271" t="s">
        <v>399</v>
      </c>
      <c r="C5" s="368"/>
      <c r="D5" s="368"/>
      <c r="E5" s="368"/>
      <c r="F5" s="368"/>
      <c r="G5" s="373"/>
      <c r="H5" s="185"/>
      <c r="I5" s="269"/>
      <c r="J5" s="269"/>
      <c r="K5" s="269"/>
    </row>
    <row r="6" spans="1:12" ht="10.5" customHeight="1" thickBot="1">
      <c r="A6" s="16"/>
      <c r="B6" s="268"/>
      <c r="C6" s="185"/>
      <c r="D6" s="185"/>
      <c r="E6" s="185"/>
      <c r="F6" s="185"/>
      <c r="G6" s="185"/>
      <c r="H6" s="185"/>
      <c r="I6" s="269"/>
      <c r="J6" s="269"/>
      <c r="K6" s="269"/>
    </row>
    <row r="7" spans="1:12" ht="19.5" customHeight="1" thickBot="1">
      <c r="A7" s="16"/>
      <c r="B7" s="426" t="s">
        <v>362</v>
      </c>
      <c r="C7" s="427"/>
      <c r="D7" s="422" t="s">
        <v>365</v>
      </c>
      <c r="E7" s="423"/>
      <c r="F7" s="422" t="s">
        <v>394</v>
      </c>
      <c r="G7" s="424"/>
      <c r="H7" s="185"/>
      <c r="I7" s="185"/>
      <c r="J7" s="13"/>
      <c r="K7" s="20"/>
      <c r="L7" s="15"/>
    </row>
    <row r="8" spans="1:12" ht="19.5" customHeight="1" thickTop="1">
      <c r="A8" s="16">
        <v>1</v>
      </c>
      <c r="B8" s="417"/>
      <c r="C8" s="418"/>
      <c r="D8" s="160"/>
      <c r="E8" s="272" t="s">
        <v>211</v>
      </c>
      <c r="F8" s="162"/>
      <c r="G8" s="289" t="s">
        <v>430</v>
      </c>
      <c r="H8" s="185"/>
      <c r="I8" s="185"/>
      <c r="J8" s="13"/>
      <c r="K8" s="20"/>
      <c r="L8" s="15"/>
    </row>
    <row r="9" spans="1:12" ht="19.5" customHeight="1">
      <c r="A9" s="16">
        <v>2</v>
      </c>
      <c r="B9" s="383"/>
      <c r="C9" s="384"/>
      <c r="D9" s="170"/>
      <c r="E9" s="294" t="s">
        <v>211</v>
      </c>
      <c r="F9" s="157"/>
      <c r="G9" s="290" t="str">
        <f>G8</f>
        <v>N㎥/h</v>
      </c>
      <c r="H9" s="185"/>
      <c r="I9" s="185"/>
      <c r="J9" s="13"/>
      <c r="K9" s="20"/>
      <c r="L9" s="15"/>
    </row>
    <row r="10" spans="1:12" ht="19.5" customHeight="1">
      <c r="A10" s="16">
        <v>3</v>
      </c>
      <c r="B10" s="383"/>
      <c r="C10" s="384"/>
      <c r="D10" s="170"/>
      <c r="E10" s="294" t="s">
        <v>211</v>
      </c>
      <c r="F10" s="157"/>
      <c r="G10" s="290" t="str">
        <f>G9</f>
        <v>N㎥/h</v>
      </c>
      <c r="H10" s="185"/>
      <c r="I10" s="185"/>
      <c r="J10" s="13"/>
      <c r="K10" s="20"/>
      <c r="L10" s="15"/>
    </row>
    <row r="11" spans="1:12" ht="19.5" customHeight="1">
      <c r="A11" s="16">
        <v>4</v>
      </c>
      <c r="B11" s="383"/>
      <c r="C11" s="384"/>
      <c r="D11" s="170"/>
      <c r="E11" s="294" t="s">
        <v>211</v>
      </c>
      <c r="F11" s="157"/>
      <c r="G11" s="290" t="str">
        <f>G10</f>
        <v>N㎥/h</v>
      </c>
      <c r="H11" s="185"/>
      <c r="I11" s="185"/>
      <c r="J11" s="13"/>
      <c r="K11" s="20"/>
      <c r="L11" s="15"/>
    </row>
    <row r="12" spans="1:12" ht="19.5" customHeight="1" thickBot="1">
      <c r="A12" s="16">
        <v>5</v>
      </c>
      <c r="B12" s="385"/>
      <c r="C12" s="386"/>
      <c r="D12" s="164"/>
      <c r="E12" s="275" t="s">
        <v>211</v>
      </c>
      <c r="F12" s="159"/>
      <c r="G12" s="276" t="str">
        <f>G11</f>
        <v>N㎥/h</v>
      </c>
      <c r="H12" s="185"/>
      <c r="I12" s="185"/>
      <c r="J12" s="13"/>
      <c r="K12" s="20"/>
      <c r="L12" s="15"/>
    </row>
    <row r="13" spans="1:12" ht="9" customHeight="1" thickBot="1">
      <c r="A13" s="16"/>
      <c r="B13" s="268"/>
      <c r="C13" s="185"/>
      <c r="D13" s="185"/>
      <c r="E13" s="185"/>
      <c r="F13" s="277"/>
      <c r="G13" s="185"/>
      <c r="H13" s="185"/>
      <c r="J13" s="20"/>
    </row>
    <row r="14" spans="1:12" ht="19.5" customHeight="1" thickBot="1">
      <c r="A14" s="16"/>
      <c r="B14" s="91" t="s">
        <v>165</v>
      </c>
      <c r="C14" s="92" t="s">
        <v>143</v>
      </c>
      <c r="D14" s="178" t="s">
        <v>7</v>
      </c>
      <c r="E14" s="92" t="s">
        <v>6</v>
      </c>
      <c r="F14" s="93" t="s">
        <v>129</v>
      </c>
      <c r="G14" s="94" t="s">
        <v>8</v>
      </c>
      <c r="H14" s="199"/>
    </row>
    <row r="15" spans="1:12" ht="15.75" customHeight="1" thickTop="1">
      <c r="A15" s="95">
        <v>1</v>
      </c>
      <c r="B15" s="49"/>
      <c r="C15" s="8"/>
      <c r="D15" s="9"/>
      <c r="E15" s="10"/>
      <c r="F15" s="10"/>
      <c r="G15" s="96" t="str">
        <f t="shared" ref="G15:G44" si="0">IF(D15="","",D15*E15)</f>
        <v/>
      </c>
      <c r="H15" s="198"/>
    </row>
    <row r="16" spans="1:12" ht="15.75" customHeight="1">
      <c r="A16" s="95">
        <v>2</v>
      </c>
      <c r="B16" s="49"/>
      <c r="C16" s="11"/>
      <c r="D16" s="12"/>
      <c r="E16" s="53"/>
      <c r="F16" s="10"/>
      <c r="G16" s="96" t="str">
        <f t="shared" si="0"/>
        <v/>
      </c>
      <c r="H16" s="198"/>
    </row>
    <row r="17" spans="1:12" ht="15.75" customHeight="1">
      <c r="A17" s="95">
        <v>3</v>
      </c>
      <c r="B17" s="49"/>
      <c r="C17" s="11"/>
      <c r="D17" s="12"/>
      <c r="E17" s="53"/>
      <c r="F17" s="10"/>
      <c r="G17" s="96" t="str">
        <f t="shared" si="0"/>
        <v/>
      </c>
      <c r="H17" s="198"/>
    </row>
    <row r="18" spans="1:12" ht="15.75" customHeight="1">
      <c r="A18" s="95">
        <v>4</v>
      </c>
      <c r="B18" s="49"/>
      <c r="C18" s="11"/>
      <c r="D18" s="12"/>
      <c r="E18" s="53"/>
      <c r="F18" s="10"/>
      <c r="G18" s="96" t="str">
        <f t="shared" si="0"/>
        <v/>
      </c>
      <c r="H18" s="198"/>
    </row>
    <row r="19" spans="1:12" ht="15.75" customHeight="1">
      <c r="A19" s="95">
        <v>5</v>
      </c>
      <c r="B19" s="49"/>
      <c r="C19" s="11"/>
      <c r="D19" s="12"/>
      <c r="E19" s="53"/>
      <c r="F19" s="10"/>
      <c r="G19" s="96" t="str">
        <f t="shared" si="0"/>
        <v/>
      </c>
      <c r="H19" s="198"/>
    </row>
    <row r="20" spans="1:12" ht="15.75" customHeight="1">
      <c r="A20" s="95">
        <v>6</v>
      </c>
      <c r="B20" s="49"/>
      <c r="C20" s="11"/>
      <c r="D20" s="12"/>
      <c r="E20" s="53"/>
      <c r="F20" s="10"/>
      <c r="G20" s="96" t="str">
        <f t="shared" si="0"/>
        <v/>
      </c>
      <c r="H20" s="198"/>
    </row>
    <row r="21" spans="1:12" ht="15.75" customHeight="1">
      <c r="A21" s="95">
        <v>7</v>
      </c>
      <c r="B21" s="49"/>
      <c r="C21" s="11"/>
      <c r="D21" s="12"/>
      <c r="E21" s="53"/>
      <c r="F21" s="10"/>
      <c r="G21" s="96" t="str">
        <f t="shared" si="0"/>
        <v/>
      </c>
      <c r="H21" s="198"/>
      <c r="K21" s="278" t="s">
        <v>262</v>
      </c>
    </row>
    <row r="22" spans="1:12" ht="15.75" customHeight="1">
      <c r="A22" s="95">
        <v>8</v>
      </c>
      <c r="B22" s="49"/>
      <c r="C22" s="11"/>
      <c r="D22" s="12"/>
      <c r="E22" s="53"/>
      <c r="F22" s="10"/>
      <c r="G22" s="96" t="str">
        <f t="shared" si="0"/>
        <v/>
      </c>
      <c r="H22" s="198"/>
      <c r="J22" s="57" t="s">
        <v>263</v>
      </c>
      <c r="K22" s="88" t="str">
        <f>IF(SUM(G15:G44)=0,"対象外","対象")</f>
        <v>対象外</v>
      </c>
      <c r="L22" s="111">
        <f>IF(K22="対象外",0,L29*L23)</f>
        <v>0</v>
      </c>
    </row>
    <row r="23" spans="1:12" ht="15.75" customHeight="1">
      <c r="A23" s="95">
        <v>9</v>
      </c>
      <c r="B23" s="49"/>
      <c r="C23" s="11"/>
      <c r="D23" s="12"/>
      <c r="E23" s="53"/>
      <c r="F23" s="10"/>
      <c r="G23" s="96" t="str">
        <f t="shared" si="0"/>
        <v/>
      </c>
      <c r="H23" s="198"/>
      <c r="K23" s="279" t="s">
        <v>274</v>
      </c>
      <c r="L23" s="90">
        <f>D45</f>
        <v>0</v>
      </c>
    </row>
    <row r="24" spans="1:12" ht="15.75" customHeight="1">
      <c r="A24" s="95">
        <v>10</v>
      </c>
      <c r="B24" s="49"/>
      <c r="C24" s="11"/>
      <c r="D24" s="12"/>
      <c r="E24" s="53"/>
      <c r="F24" s="10"/>
      <c r="G24" s="96" t="str">
        <f t="shared" si="0"/>
        <v/>
      </c>
      <c r="H24" s="198"/>
    </row>
    <row r="25" spans="1:12" ht="15.75" customHeight="1">
      <c r="A25" s="95">
        <v>11</v>
      </c>
      <c r="B25" s="49"/>
      <c r="C25" s="11"/>
      <c r="D25" s="12"/>
      <c r="E25" s="53"/>
      <c r="F25" s="10"/>
      <c r="G25" s="96" t="str">
        <f t="shared" si="0"/>
        <v/>
      </c>
      <c r="H25" s="198"/>
    </row>
    <row r="26" spans="1:12" ht="15.75" customHeight="1">
      <c r="A26" s="95">
        <v>12</v>
      </c>
      <c r="B26" s="49"/>
      <c r="C26" s="11"/>
      <c r="D26" s="12"/>
      <c r="E26" s="53"/>
      <c r="F26" s="10"/>
      <c r="G26" s="96" t="str">
        <f t="shared" si="0"/>
        <v/>
      </c>
      <c r="H26" s="198"/>
    </row>
    <row r="27" spans="1:12" ht="15.75" customHeight="1">
      <c r="A27" s="95">
        <v>13</v>
      </c>
      <c r="B27" s="49"/>
      <c r="C27" s="11"/>
      <c r="D27" s="12"/>
      <c r="E27" s="53"/>
      <c r="F27" s="10"/>
      <c r="G27" s="96" t="str">
        <f t="shared" si="0"/>
        <v/>
      </c>
      <c r="H27" s="198"/>
    </row>
    <row r="28" spans="1:12" ht="15.75" customHeight="1">
      <c r="A28" s="95">
        <v>14</v>
      </c>
      <c r="B28" s="49"/>
      <c r="C28" s="11"/>
      <c r="D28" s="12"/>
      <c r="E28" s="53"/>
      <c r="F28" s="10"/>
      <c r="G28" s="96" t="str">
        <f t="shared" si="0"/>
        <v/>
      </c>
      <c r="H28" s="198"/>
    </row>
    <row r="29" spans="1:12" ht="15.75" customHeight="1">
      <c r="A29" s="95">
        <v>15</v>
      </c>
      <c r="B29" s="49"/>
      <c r="C29" s="11"/>
      <c r="D29" s="12"/>
      <c r="E29" s="53"/>
      <c r="F29" s="10"/>
      <c r="G29" s="96" t="str">
        <f t="shared" si="0"/>
        <v/>
      </c>
      <c r="H29" s="198"/>
      <c r="K29" s="73" t="s">
        <v>264</v>
      </c>
      <c r="L29" s="74">
        <v>225000000</v>
      </c>
    </row>
    <row r="30" spans="1:12" ht="15.75" customHeight="1">
      <c r="A30" s="95">
        <v>16</v>
      </c>
      <c r="B30" s="49"/>
      <c r="C30" s="11"/>
      <c r="D30" s="12"/>
      <c r="E30" s="53"/>
      <c r="F30" s="10"/>
      <c r="G30" s="96" t="str">
        <f t="shared" si="0"/>
        <v/>
      </c>
      <c r="H30" s="198"/>
    </row>
    <row r="31" spans="1:12" ht="15.75" customHeight="1">
      <c r="A31" s="95">
        <v>17</v>
      </c>
      <c r="B31" s="49"/>
      <c r="C31" s="11"/>
      <c r="D31" s="12"/>
      <c r="E31" s="53"/>
      <c r="F31" s="10"/>
      <c r="G31" s="96" t="str">
        <f t="shared" si="0"/>
        <v/>
      </c>
      <c r="H31" s="198"/>
      <c r="K31" s="16" t="s">
        <v>265</v>
      </c>
    </row>
    <row r="32" spans="1:12" ht="15.75" customHeight="1">
      <c r="A32" s="95">
        <v>18</v>
      </c>
      <c r="B32" s="49"/>
      <c r="C32" s="11"/>
      <c r="D32" s="12"/>
      <c r="E32" s="53"/>
      <c r="F32" s="10"/>
      <c r="G32" s="96" t="str">
        <f t="shared" si="0"/>
        <v/>
      </c>
      <c r="H32" s="198"/>
      <c r="K32" s="279" t="s">
        <v>189</v>
      </c>
      <c r="L32" s="280">
        <f>IF(ROUNDDOWN(($G$46-$G$48)*2/3,-3)&gt;$G$45,$G$45,ROUNDDOWN(($G$46-$G$48)*2/3,-3))</f>
        <v>0</v>
      </c>
    </row>
    <row r="33" spans="1:12" ht="15.75" customHeight="1">
      <c r="A33" s="95">
        <v>19</v>
      </c>
      <c r="B33" s="49"/>
      <c r="C33" s="11"/>
      <c r="D33" s="12"/>
      <c r="E33" s="53"/>
      <c r="F33" s="10"/>
      <c r="G33" s="96" t="str">
        <f t="shared" si="0"/>
        <v/>
      </c>
      <c r="H33" s="198"/>
      <c r="K33" s="279" t="s">
        <v>190</v>
      </c>
      <c r="L33" s="280">
        <f>IF(ROUNDDOWN($G$46*2/3,-3)&gt;$G$45,$G$45,ROUNDDOWN($G$46*2/3,-3))</f>
        <v>0</v>
      </c>
    </row>
    <row r="34" spans="1:12" ht="15.75" customHeight="1">
      <c r="A34" s="95">
        <v>20</v>
      </c>
      <c r="B34" s="49"/>
      <c r="C34" s="11"/>
      <c r="D34" s="12"/>
      <c r="E34" s="53"/>
      <c r="F34" s="10"/>
      <c r="G34" s="96" t="str">
        <f t="shared" si="0"/>
        <v/>
      </c>
      <c r="H34" s="198"/>
    </row>
    <row r="35" spans="1:12" ht="15.75" customHeight="1">
      <c r="A35" s="95">
        <v>21</v>
      </c>
      <c r="B35" s="49"/>
      <c r="C35" s="11"/>
      <c r="D35" s="12"/>
      <c r="E35" s="53"/>
      <c r="F35" s="10"/>
      <c r="G35" s="96" t="str">
        <f t="shared" si="0"/>
        <v/>
      </c>
      <c r="H35" s="198"/>
    </row>
    <row r="36" spans="1:12" ht="15.75" customHeight="1">
      <c r="A36" s="95">
        <v>22</v>
      </c>
      <c r="B36" s="49"/>
      <c r="C36" s="11"/>
      <c r="D36" s="12"/>
      <c r="E36" s="53"/>
      <c r="F36" s="10"/>
      <c r="G36" s="96" t="str">
        <f t="shared" si="0"/>
        <v/>
      </c>
      <c r="H36" s="198"/>
    </row>
    <row r="37" spans="1:12" ht="15.75" customHeight="1">
      <c r="A37" s="95">
        <v>23</v>
      </c>
      <c r="B37" s="49"/>
      <c r="C37" s="11"/>
      <c r="D37" s="12"/>
      <c r="E37" s="53"/>
      <c r="F37" s="10"/>
      <c r="G37" s="96" t="str">
        <f t="shared" si="0"/>
        <v/>
      </c>
      <c r="H37" s="198"/>
    </row>
    <row r="38" spans="1:12" ht="15.75" customHeight="1">
      <c r="A38" s="95">
        <v>24</v>
      </c>
      <c r="B38" s="49"/>
      <c r="C38" s="11"/>
      <c r="D38" s="12"/>
      <c r="E38" s="53"/>
      <c r="F38" s="10"/>
      <c r="G38" s="96" t="str">
        <f t="shared" si="0"/>
        <v/>
      </c>
      <c r="H38" s="198"/>
    </row>
    <row r="39" spans="1:12" ht="15.75" customHeight="1">
      <c r="A39" s="95">
        <v>25</v>
      </c>
      <c r="B39" s="49"/>
      <c r="C39" s="11"/>
      <c r="D39" s="12"/>
      <c r="E39" s="53"/>
      <c r="F39" s="10"/>
      <c r="G39" s="96" t="str">
        <f t="shared" si="0"/>
        <v/>
      </c>
      <c r="H39" s="198"/>
    </row>
    <row r="40" spans="1:12" ht="15.75" customHeight="1">
      <c r="A40" s="95">
        <v>26</v>
      </c>
      <c r="B40" s="49"/>
      <c r="C40" s="11"/>
      <c r="D40" s="12"/>
      <c r="E40" s="53"/>
      <c r="F40" s="10"/>
      <c r="G40" s="96" t="str">
        <f t="shared" si="0"/>
        <v/>
      </c>
      <c r="H40" s="198"/>
    </row>
    <row r="41" spans="1:12" ht="15.75" customHeight="1">
      <c r="A41" s="95">
        <v>27</v>
      </c>
      <c r="B41" s="49"/>
      <c r="C41" s="11"/>
      <c r="D41" s="12"/>
      <c r="E41" s="53"/>
      <c r="F41" s="10"/>
      <c r="G41" s="96" t="str">
        <f t="shared" si="0"/>
        <v/>
      </c>
      <c r="H41" s="198"/>
    </row>
    <row r="42" spans="1:12" ht="15.75" customHeight="1">
      <c r="A42" s="95">
        <v>28</v>
      </c>
      <c r="B42" s="49"/>
      <c r="C42" s="11"/>
      <c r="D42" s="12"/>
      <c r="E42" s="53"/>
      <c r="F42" s="10"/>
      <c r="G42" s="96" t="str">
        <f t="shared" si="0"/>
        <v/>
      </c>
      <c r="H42" s="198"/>
    </row>
    <row r="43" spans="1:12" ht="15.75" customHeight="1">
      <c r="A43" s="95">
        <v>29</v>
      </c>
      <c r="B43" s="49"/>
      <c r="C43" s="11"/>
      <c r="D43" s="12"/>
      <c r="E43" s="53"/>
      <c r="F43" s="10"/>
      <c r="G43" s="96" t="str">
        <f t="shared" si="0"/>
        <v/>
      </c>
      <c r="H43" s="198"/>
    </row>
    <row r="44" spans="1:12" ht="15.75" customHeight="1" thickBot="1">
      <c r="A44" s="95">
        <v>30</v>
      </c>
      <c r="B44" s="49"/>
      <c r="C44" s="19"/>
      <c r="D44" s="79"/>
      <c r="E44" s="80"/>
      <c r="F44" s="99"/>
      <c r="G44" s="96" t="str">
        <f t="shared" si="0"/>
        <v/>
      </c>
      <c r="H44" s="198"/>
    </row>
    <row r="45" spans="1:12" ht="15" customHeight="1">
      <c r="A45" s="16"/>
      <c r="B45" s="419" t="s">
        <v>321</v>
      </c>
      <c r="C45" s="420"/>
      <c r="D45" s="450"/>
      <c r="E45" s="451"/>
      <c r="F45" s="292" t="s">
        <v>275</v>
      </c>
      <c r="G45" s="101">
        <f>L22</f>
        <v>0</v>
      </c>
      <c r="H45" s="198"/>
    </row>
    <row r="46" spans="1:12" ht="15" customHeight="1">
      <c r="A46" s="16"/>
      <c r="B46" s="374" t="s">
        <v>322</v>
      </c>
      <c r="C46" s="375"/>
      <c r="D46" s="376">
        <f>SUMIF(B15:B44,"&lt;&gt;"&amp;"▼助成対象外",G15:G44)</f>
        <v>0</v>
      </c>
      <c r="E46" s="377"/>
      <c r="F46" s="378"/>
      <c r="G46" s="84">
        <f>IF(OR($G$45=0,ISERROR($D$46)),0,IF($D$46&lt;0,0,$D$46))</f>
        <v>0</v>
      </c>
      <c r="H46" s="195"/>
    </row>
    <row r="47" spans="1:12" ht="15" customHeight="1">
      <c r="A47" s="16"/>
      <c r="B47" s="374" t="s">
        <v>323</v>
      </c>
      <c r="C47" s="375"/>
      <c r="D47" s="376">
        <f>SUMIF(B15:B44,"▼助成対象外",G15:G44)</f>
        <v>0</v>
      </c>
      <c r="E47" s="377"/>
      <c r="F47" s="378"/>
      <c r="G47" s="84">
        <f>IF(OR(G45=0,ISERROR(D47)),0,IF(D47&lt;0,0,D47))</f>
        <v>0</v>
      </c>
      <c r="H47" s="195"/>
    </row>
    <row r="48" spans="1:12" ht="15" customHeight="1" thickBot="1">
      <c r="A48" s="16"/>
      <c r="B48" s="388" t="s">
        <v>174</v>
      </c>
      <c r="C48" s="389"/>
      <c r="D48" s="85" t="s">
        <v>166</v>
      </c>
      <c r="E48" s="390"/>
      <c r="F48" s="391"/>
      <c r="G48" s="50"/>
      <c r="H48" s="198"/>
      <c r="I48" s="69" t="s">
        <v>269</v>
      </c>
    </row>
    <row r="49" spans="1:9" ht="31.5" customHeight="1" thickTop="1" thickBot="1">
      <c r="A49" s="16"/>
      <c r="B49" s="392" t="s">
        <v>414</v>
      </c>
      <c r="C49" s="393"/>
      <c r="D49" s="394" t="str">
        <f>IF(E48=K32,#REF!,IF(E48=K33,#REF!,""))</f>
        <v/>
      </c>
      <c r="E49" s="395"/>
      <c r="F49" s="396"/>
      <c r="G49" s="86">
        <f>IF(OR(G45=0,ISERROR(D49)),0,IF(D49&lt;0,0,D49))</f>
        <v>0</v>
      </c>
      <c r="H49" s="195"/>
    </row>
    <row r="50" spans="1:9" ht="12" customHeight="1">
      <c r="A50" s="16"/>
      <c r="B50" s="421" t="s">
        <v>173</v>
      </c>
      <c r="C50" s="421"/>
      <c r="D50" s="421"/>
      <c r="E50" s="421"/>
      <c r="F50" s="421"/>
      <c r="G50" s="421"/>
      <c r="H50" s="200"/>
      <c r="I50" s="97"/>
    </row>
  </sheetData>
  <sheetProtection algorithmName="SHA-512" hashValue="rldjrvN6KihiOGC/gaQCgGDgpyiJWGwSEX9Y4ZRx3JpXMWIBQxofQfQrZhYyM6q1bO6lHu/7Ze2a4vWr9uQY7w==" saltValue="OKRi9hWzNZrZKgmaKbYPjw==" spinCount="100000" sheet="1" formatCells="0" formatColumns="0" formatRows="0" selectLockedCells="1"/>
  <mergeCells count="23">
    <mergeCell ref="I3:L3"/>
    <mergeCell ref="D7:E7"/>
    <mergeCell ref="F7:G7"/>
    <mergeCell ref="B3:G3"/>
    <mergeCell ref="B10:C10"/>
    <mergeCell ref="B7:C7"/>
    <mergeCell ref="B8:C8"/>
    <mergeCell ref="B9:C9"/>
    <mergeCell ref="C4:G4"/>
    <mergeCell ref="C5:G5"/>
    <mergeCell ref="B49:C49"/>
    <mergeCell ref="D49:F49"/>
    <mergeCell ref="B50:G50"/>
    <mergeCell ref="B47:C47"/>
    <mergeCell ref="D47:F47"/>
    <mergeCell ref="B48:C48"/>
    <mergeCell ref="E48:F48"/>
    <mergeCell ref="B45:C45"/>
    <mergeCell ref="D45:E45"/>
    <mergeCell ref="B46:C46"/>
    <mergeCell ref="D46:F46"/>
    <mergeCell ref="B11:C11"/>
    <mergeCell ref="B12:C12"/>
  </mergeCells>
  <phoneticPr fontId="14"/>
  <conditionalFormatting sqref="G48:H48">
    <cfRule type="expression" dxfId="1" priority="1">
      <formula>OR(AND($E$48="申請無し",$G$48&lt;&gt;0),AND($E$48="申請有り",$G$48&lt;=0))</formula>
    </cfRule>
  </conditionalFormatting>
  <dataValidations count="3">
    <dataValidation imeMode="off" allowBlank="1" showInputMessage="1" showErrorMessage="1" sqref="G48:H48 E22:E44 F45 D15:D45 G15:H44" xr:uid="{17F26638-7C42-4FDA-A136-ED8EA4A6547B}"/>
    <dataValidation type="list" allowBlank="1" showInputMessage="1" showErrorMessage="1" sqref="B15:B44" xr:uid="{169793E8-3EE9-46B6-84EC-9B83C4584CAA}">
      <formula1>"設計費,設備費,工事費,諸経費,▼助成対象外"</formula1>
    </dataValidation>
    <dataValidation type="list" allowBlank="1" showInputMessage="1" showErrorMessage="1" sqref="E48:F48" xr:uid="{AB5B5246-D93D-4C8A-A413-46ACE53FE0A2}">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6" orientation="portrait" r:id="rId1"/>
  <headerFooter>
    <oddFooter>&amp;R&amp;"ＭＳ Ｐ明朝,標準"&amp;10（日本産業規格A列4番）</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CF4B3-FE6C-4137-8F7C-B47586C5F2F6}">
  <sheetPr>
    <tabColor rgb="FFFF99CC"/>
    <pageSetUpPr fitToPage="1"/>
  </sheetPr>
  <dimension ref="A1:L50"/>
  <sheetViews>
    <sheetView view="pageBreakPreview" zoomScaleNormal="100" zoomScaleSheetLayoutView="100" workbookViewId="0">
      <selection activeCell="C4" sqref="C4:G4"/>
    </sheetView>
  </sheetViews>
  <sheetFormatPr defaultColWidth="9" defaultRowHeight="14"/>
  <cols>
    <col min="1" max="1" width="2.6328125" style="13" customWidth="1"/>
    <col min="2" max="2" width="10.6328125" style="13" customWidth="1"/>
    <col min="3" max="3" width="46" style="13" customWidth="1"/>
    <col min="4" max="4" width="10.36328125" style="14" customWidth="1"/>
    <col min="5" max="5" width="10" style="14" customWidth="1"/>
    <col min="6" max="6" width="9.81640625" style="14" customWidth="1"/>
    <col min="7" max="7" width="9.1796875" style="13" customWidth="1"/>
    <col min="8" max="8" width="3.1796875" style="13" customWidth="1"/>
    <col min="9" max="9" width="9.6328125" style="13" customWidth="1"/>
    <col min="10" max="10" width="13.08984375" style="15" customWidth="1"/>
    <col min="11" max="11" width="9.6328125" style="15" customWidth="1"/>
    <col min="12" max="12" width="20.08984375" style="13" customWidth="1"/>
    <col min="13" max="126" width="2.6328125" style="13" customWidth="1"/>
    <col min="127" max="16384" width="9" style="13"/>
  </cols>
  <sheetData>
    <row r="1" spans="1:12" ht="10.5" customHeight="1"/>
    <row r="2" spans="1:12" ht="19.5" customHeight="1">
      <c r="A2" s="16"/>
      <c r="B2" s="17" t="s">
        <v>297</v>
      </c>
      <c r="C2" s="16"/>
      <c r="D2" s="18"/>
      <c r="E2" s="18"/>
      <c r="F2" s="18"/>
      <c r="G2" s="16"/>
      <c r="H2" s="16"/>
    </row>
    <row r="3" spans="1:12" ht="39" customHeight="1" thickBot="1">
      <c r="A3" s="16"/>
      <c r="B3" s="429" t="s">
        <v>324</v>
      </c>
      <c r="C3" s="430"/>
      <c r="D3" s="430"/>
      <c r="E3" s="430"/>
      <c r="F3" s="430"/>
      <c r="G3" s="430"/>
      <c r="H3" s="185"/>
      <c r="I3" s="428" t="s">
        <v>396</v>
      </c>
      <c r="J3" s="428"/>
      <c r="K3" s="428"/>
      <c r="L3" s="428"/>
    </row>
    <row r="4" spans="1:12" ht="20.149999999999999" customHeight="1">
      <c r="A4" s="16"/>
      <c r="B4" s="270" t="s">
        <v>398</v>
      </c>
      <c r="C4" s="371"/>
      <c r="D4" s="371"/>
      <c r="E4" s="371"/>
      <c r="F4" s="371"/>
      <c r="G4" s="372"/>
      <c r="H4" s="185"/>
      <c r="I4" s="269"/>
      <c r="J4" s="269"/>
      <c r="K4" s="269"/>
    </row>
    <row r="5" spans="1:12" ht="25" customHeight="1" thickBot="1">
      <c r="A5" s="16"/>
      <c r="B5" s="271" t="s">
        <v>399</v>
      </c>
      <c r="C5" s="368"/>
      <c r="D5" s="368"/>
      <c r="E5" s="368"/>
      <c r="F5" s="368"/>
      <c r="G5" s="373"/>
      <c r="H5" s="185"/>
      <c r="I5" s="269"/>
      <c r="J5" s="269"/>
      <c r="K5" s="269"/>
    </row>
    <row r="6" spans="1:12" ht="15.75" customHeight="1" thickBot="1">
      <c r="A6" s="16"/>
      <c r="B6" s="268"/>
      <c r="C6" s="185"/>
      <c r="D6" s="185"/>
      <c r="E6" s="185"/>
      <c r="F6" s="185"/>
      <c r="G6" s="185"/>
      <c r="H6" s="185"/>
      <c r="I6" s="269"/>
      <c r="J6" s="269"/>
      <c r="K6" s="269"/>
    </row>
    <row r="7" spans="1:12" ht="19.5" customHeight="1" thickBot="1">
      <c r="A7" s="16"/>
      <c r="B7" s="426" t="s">
        <v>362</v>
      </c>
      <c r="C7" s="427"/>
      <c r="D7" s="422" t="s">
        <v>365</v>
      </c>
      <c r="E7" s="423"/>
      <c r="F7" s="422" t="s">
        <v>394</v>
      </c>
      <c r="G7" s="424"/>
      <c r="H7" s="185"/>
      <c r="I7" s="185"/>
      <c r="J7" s="13"/>
      <c r="K7" s="20"/>
      <c r="L7" s="15"/>
    </row>
    <row r="8" spans="1:12" ht="19.5" customHeight="1" thickTop="1">
      <c r="A8" s="16">
        <v>1</v>
      </c>
      <c r="B8" s="417"/>
      <c r="C8" s="418"/>
      <c r="D8" s="160"/>
      <c r="E8" s="272" t="s">
        <v>211</v>
      </c>
      <c r="F8" s="162"/>
      <c r="G8" s="289" t="s">
        <v>430</v>
      </c>
      <c r="H8" s="185"/>
      <c r="I8" s="185"/>
      <c r="J8" s="13"/>
      <c r="K8" s="20"/>
      <c r="L8" s="15"/>
    </row>
    <row r="9" spans="1:12" ht="19.5" customHeight="1">
      <c r="A9" s="16">
        <v>2</v>
      </c>
      <c r="B9" s="383"/>
      <c r="C9" s="384"/>
      <c r="D9" s="170"/>
      <c r="E9" s="294" t="s">
        <v>211</v>
      </c>
      <c r="F9" s="157"/>
      <c r="G9" s="290" t="str">
        <f>G8</f>
        <v>N㎥/h</v>
      </c>
      <c r="H9" s="185"/>
      <c r="I9" s="185"/>
      <c r="J9" s="13"/>
      <c r="K9" s="20"/>
      <c r="L9" s="15"/>
    </row>
    <row r="10" spans="1:12" ht="19.5" customHeight="1">
      <c r="A10" s="16">
        <v>3</v>
      </c>
      <c r="B10" s="383"/>
      <c r="C10" s="384"/>
      <c r="D10" s="170"/>
      <c r="E10" s="294" t="s">
        <v>211</v>
      </c>
      <c r="F10" s="157"/>
      <c r="G10" s="290" t="str">
        <f>G9</f>
        <v>N㎥/h</v>
      </c>
      <c r="H10" s="185"/>
      <c r="I10" s="185"/>
      <c r="J10" s="13"/>
      <c r="K10" s="20"/>
      <c r="L10" s="15"/>
    </row>
    <row r="11" spans="1:12" ht="19.5" customHeight="1">
      <c r="A11" s="16">
        <v>4</v>
      </c>
      <c r="B11" s="383"/>
      <c r="C11" s="384"/>
      <c r="D11" s="170"/>
      <c r="E11" s="294" t="s">
        <v>211</v>
      </c>
      <c r="F11" s="157"/>
      <c r="G11" s="290" t="str">
        <f>G10</f>
        <v>N㎥/h</v>
      </c>
      <c r="H11" s="185"/>
      <c r="I11" s="185"/>
      <c r="J11" s="13"/>
      <c r="K11" s="20"/>
      <c r="L11" s="15"/>
    </row>
    <row r="12" spans="1:12" ht="19.5" customHeight="1" thickBot="1">
      <c r="A12" s="16">
        <v>5</v>
      </c>
      <c r="B12" s="385"/>
      <c r="C12" s="386"/>
      <c r="D12" s="164"/>
      <c r="E12" s="275" t="s">
        <v>211</v>
      </c>
      <c r="F12" s="159"/>
      <c r="G12" s="276" t="str">
        <f>G11</f>
        <v>N㎥/h</v>
      </c>
      <c r="H12" s="185"/>
      <c r="I12" s="185"/>
      <c r="J12" s="13"/>
      <c r="K12" s="20"/>
      <c r="L12" s="15"/>
    </row>
    <row r="13" spans="1:12" ht="13.5" customHeight="1" thickBot="1">
      <c r="A13" s="16"/>
      <c r="B13" s="268"/>
      <c r="C13" s="185"/>
      <c r="D13" s="185"/>
      <c r="E13" s="185"/>
      <c r="F13" s="296"/>
      <c r="G13" s="185"/>
      <c r="H13" s="185"/>
      <c r="J13" s="20"/>
    </row>
    <row r="14" spans="1:12" ht="19.5" customHeight="1" thickBot="1">
      <c r="A14" s="16"/>
      <c r="B14" s="91" t="s">
        <v>165</v>
      </c>
      <c r="C14" s="92" t="s">
        <v>143</v>
      </c>
      <c r="D14" s="178" t="s">
        <v>7</v>
      </c>
      <c r="E14" s="92" t="s">
        <v>6</v>
      </c>
      <c r="F14" s="93" t="s">
        <v>129</v>
      </c>
      <c r="G14" s="94" t="s">
        <v>8</v>
      </c>
      <c r="H14" s="199"/>
    </row>
    <row r="15" spans="1:12" ht="13.5" customHeight="1" thickTop="1">
      <c r="A15" s="95">
        <v>1</v>
      </c>
      <c r="B15" s="49"/>
      <c r="C15" s="8"/>
      <c r="D15" s="9"/>
      <c r="E15" s="10"/>
      <c r="F15" s="10"/>
      <c r="G15" s="96" t="str">
        <f t="shared" ref="G15:G44" si="0">IF(D15="","",D15*E15)</f>
        <v/>
      </c>
      <c r="H15" s="198"/>
    </row>
    <row r="16" spans="1:12" ht="13.5" customHeight="1">
      <c r="A16" s="95">
        <v>2</v>
      </c>
      <c r="B16" s="49"/>
      <c r="C16" s="11"/>
      <c r="D16" s="12"/>
      <c r="E16" s="53"/>
      <c r="F16" s="10"/>
      <c r="G16" s="96" t="str">
        <f t="shared" si="0"/>
        <v/>
      </c>
      <c r="H16" s="198"/>
    </row>
    <row r="17" spans="1:12" ht="13.5" customHeight="1">
      <c r="A17" s="95">
        <v>3</v>
      </c>
      <c r="B17" s="49"/>
      <c r="C17" s="11"/>
      <c r="D17" s="12"/>
      <c r="E17" s="53"/>
      <c r="F17" s="10"/>
      <c r="G17" s="96" t="str">
        <f t="shared" si="0"/>
        <v/>
      </c>
      <c r="H17" s="198"/>
    </row>
    <row r="18" spans="1:12" ht="13.5" customHeight="1">
      <c r="A18" s="95">
        <v>4</v>
      </c>
      <c r="B18" s="49"/>
      <c r="C18" s="11"/>
      <c r="D18" s="12"/>
      <c r="E18" s="53"/>
      <c r="F18" s="10"/>
      <c r="G18" s="96" t="str">
        <f t="shared" si="0"/>
        <v/>
      </c>
      <c r="H18" s="198"/>
    </row>
    <row r="19" spans="1:12" ht="13.5" customHeight="1">
      <c r="A19" s="95">
        <v>5</v>
      </c>
      <c r="B19" s="49"/>
      <c r="C19" s="11"/>
      <c r="D19" s="12"/>
      <c r="E19" s="53"/>
      <c r="F19" s="10"/>
      <c r="G19" s="96" t="str">
        <f t="shared" si="0"/>
        <v/>
      </c>
      <c r="H19" s="198"/>
    </row>
    <row r="20" spans="1:12" ht="13.5" customHeight="1">
      <c r="A20" s="95">
        <v>6</v>
      </c>
      <c r="B20" s="49"/>
      <c r="C20" s="11"/>
      <c r="D20" s="12"/>
      <c r="E20" s="53"/>
      <c r="F20" s="10"/>
      <c r="G20" s="96" t="str">
        <f t="shared" si="0"/>
        <v/>
      </c>
      <c r="H20" s="198"/>
    </row>
    <row r="21" spans="1:12" ht="13.5" customHeight="1">
      <c r="A21" s="95">
        <v>7</v>
      </c>
      <c r="B21" s="49"/>
      <c r="C21" s="11"/>
      <c r="D21" s="12"/>
      <c r="E21" s="53"/>
      <c r="F21" s="10"/>
      <c r="G21" s="96" t="str">
        <f t="shared" si="0"/>
        <v/>
      </c>
      <c r="H21" s="198"/>
      <c r="K21" s="278" t="s">
        <v>262</v>
      </c>
    </row>
    <row r="22" spans="1:12" ht="13.5" customHeight="1">
      <c r="A22" s="95">
        <v>8</v>
      </c>
      <c r="B22" s="49"/>
      <c r="C22" s="11"/>
      <c r="D22" s="12"/>
      <c r="E22" s="53"/>
      <c r="F22" s="10"/>
      <c r="G22" s="96" t="str">
        <f t="shared" si="0"/>
        <v/>
      </c>
      <c r="H22" s="198"/>
      <c r="J22" s="57" t="s">
        <v>263</v>
      </c>
      <c r="K22" s="88" t="str">
        <f>IF(SUM(G15:G44)=0,"対象外","対象")</f>
        <v>対象外</v>
      </c>
      <c r="L22" s="74">
        <f>IF(K22="対象外",0,L29*L23)</f>
        <v>0</v>
      </c>
    </row>
    <row r="23" spans="1:12" ht="13.5" customHeight="1">
      <c r="A23" s="95">
        <v>9</v>
      </c>
      <c r="B23" s="49"/>
      <c r="C23" s="11"/>
      <c r="D23" s="12"/>
      <c r="E23" s="53"/>
      <c r="F23" s="10"/>
      <c r="G23" s="96" t="str">
        <f t="shared" si="0"/>
        <v/>
      </c>
      <c r="H23" s="198"/>
      <c r="K23" s="279" t="s">
        <v>274</v>
      </c>
      <c r="L23" s="90">
        <f>D45</f>
        <v>0</v>
      </c>
    </row>
    <row r="24" spans="1:12" ht="13.5" customHeight="1">
      <c r="A24" s="95">
        <v>10</v>
      </c>
      <c r="B24" s="49"/>
      <c r="C24" s="11"/>
      <c r="D24" s="12"/>
      <c r="E24" s="53"/>
      <c r="F24" s="10"/>
      <c r="G24" s="96" t="str">
        <f t="shared" si="0"/>
        <v/>
      </c>
      <c r="H24" s="198"/>
    </row>
    <row r="25" spans="1:12" ht="13.5" customHeight="1">
      <c r="A25" s="95">
        <v>11</v>
      </c>
      <c r="B25" s="49"/>
      <c r="C25" s="11"/>
      <c r="D25" s="12"/>
      <c r="E25" s="53"/>
      <c r="F25" s="10"/>
      <c r="G25" s="96" t="str">
        <f t="shared" si="0"/>
        <v/>
      </c>
      <c r="H25" s="198"/>
    </row>
    <row r="26" spans="1:12" ht="13.5" customHeight="1">
      <c r="A26" s="95">
        <v>12</v>
      </c>
      <c r="B26" s="49"/>
      <c r="C26" s="11"/>
      <c r="D26" s="12"/>
      <c r="E26" s="53"/>
      <c r="F26" s="10"/>
      <c r="G26" s="96" t="str">
        <f t="shared" si="0"/>
        <v/>
      </c>
      <c r="H26" s="198"/>
    </row>
    <row r="27" spans="1:12" ht="13.5" customHeight="1">
      <c r="A27" s="95">
        <v>13</v>
      </c>
      <c r="B27" s="49"/>
      <c r="C27" s="11"/>
      <c r="D27" s="12"/>
      <c r="E27" s="53"/>
      <c r="F27" s="10"/>
      <c r="G27" s="96" t="str">
        <f t="shared" si="0"/>
        <v/>
      </c>
      <c r="H27" s="198"/>
    </row>
    <row r="28" spans="1:12" ht="13.5" customHeight="1">
      <c r="A28" s="95">
        <v>14</v>
      </c>
      <c r="B28" s="49"/>
      <c r="C28" s="11"/>
      <c r="D28" s="12"/>
      <c r="E28" s="53"/>
      <c r="F28" s="10"/>
      <c r="G28" s="96" t="str">
        <f t="shared" si="0"/>
        <v/>
      </c>
      <c r="H28" s="198"/>
    </row>
    <row r="29" spans="1:12" ht="13.5" customHeight="1">
      <c r="A29" s="95">
        <v>15</v>
      </c>
      <c r="B29" s="49"/>
      <c r="C29" s="11"/>
      <c r="D29" s="12"/>
      <c r="E29" s="53"/>
      <c r="F29" s="10"/>
      <c r="G29" s="96" t="str">
        <f t="shared" si="0"/>
        <v/>
      </c>
      <c r="H29" s="198"/>
      <c r="K29" s="73" t="s">
        <v>264</v>
      </c>
      <c r="L29" s="74">
        <v>225000000</v>
      </c>
    </row>
    <row r="30" spans="1:12" ht="13.5" customHeight="1">
      <c r="A30" s="95">
        <v>16</v>
      </c>
      <c r="B30" s="49"/>
      <c r="C30" s="11"/>
      <c r="D30" s="12"/>
      <c r="E30" s="53"/>
      <c r="F30" s="10"/>
      <c r="G30" s="96" t="str">
        <f t="shared" si="0"/>
        <v/>
      </c>
      <c r="H30" s="198"/>
    </row>
    <row r="31" spans="1:12" ht="13.5" customHeight="1">
      <c r="A31" s="95">
        <v>17</v>
      </c>
      <c r="B31" s="49"/>
      <c r="C31" s="11"/>
      <c r="D31" s="12"/>
      <c r="E31" s="53"/>
      <c r="F31" s="10"/>
      <c r="G31" s="96" t="str">
        <f t="shared" si="0"/>
        <v/>
      </c>
      <c r="H31" s="198"/>
      <c r="K31" s="16" t="s">
        <v>265</v>
      </c>
      <c r="L31" s="17"/>
    </row>
    <row r="32" spans="1:12" ht="13.5" customHeight="1">
      <c r="A32" s="95">
        <v>18</v>
      </c>
      <c r="B32" s="49"/>
      <c r="C32" s="11"/>
      <c r="D32" s="12"/>
      <c r="E32" s="53"/>
      <c r="F32" s="10"/>
      <c r="G32" s="96" t="str">
        <f t="shared" si="0"/>
        <v/>
      </c>
      <c r="H32" s="198"/>
      <c r="K32" s="279" t="s">
        <v>189</v>
      </c>
      <c r="L32" s="280">
        <f>IF(ROUNDDOWN(($G$46-$G$48)*1/2,-3)&gt;$G$45,$G$45,ROUNDDOWN(($G$46-$G$48)*1/2,-3))</f>
        <v>0</v>
      </c>
    </row>
    <row r="33" spans="1:12" ht="13.5" customHeight="1">
      <c r="A33" s="95">
        <v>19</v>
      </c>
      <c r="B33" s="49"/>
      <c r="C33" s="11"/>
      <c r="D33" s="12"/>
      <c r="E33" s="53"/>
      <c r="F33" s="10"/>
      <c r="G33" s="96" t="str">
        <f t="shared" si="0"/>
        <v/>
      </c>
      <c r="H33" s="198"/>
      <c r="K33" s="279" t="s">
        <v>190</v>
      </c>
      <c r="L33" s="280">
        <f>IF(ROUNDDOWN($G$46*1/2,-3)&gt;$G$45,$G$45,ROUNDDOWN($G$46*1/2,-3))</f>
        <v>0</v>
      </c>
    </row>
    <row r="34" spans="1:12" ht="13.5" customHeight="1">
      <c r="A34" s="95">
        <v>20</v>
      </c>
      <c r="B34" s="49"/>
      <c r="C34" s="11"/>
      <c r="D34" s="12"/>
      <c r="E34" s="53"/>
      <c r="F34" s="10"/>
      <c r="G34" s="96" t="str">
        <f t="shared" si="0"/>
        <v/>
      </c>
      <c r="H34" s="198"/>
    </row>
    <row r="35" spans="1:12" ht="13.5" customHeight="1">
      <c r="A35" s="95">
        <v>21</v>
      </c>
      <c r="B35" s="49"/>
      <c r="C35" s="11"/>
      <c r="D35" s="12"/>
      <c r="E35" s="53"/>
      <c r="F35" s="10"/>
      <c r="G35" s="96" t="str">
        <f t="shared" si="0"/>
        <v/>
      </c>
      <c r="H35" s="198"/>
    </row>
    <row r="36" spans="1:12" ht="13.5" customHeight="1">
      <c r="A36" s="95">
        <v>22</v>
      </c>
      <c r="B36" s="49"/>
      <c r="C36" s="11"/>
      <c r="D36" s="12"/>
      <c r="E36" s="53"/>
      <c r="F36" s="10"/>
      <c r="G36" s="96" t="str">
        <f t="shared" si="0"/>
        <v/>
      </c>
      <c r="H36" s="198"/>
    </row>
    <row r="37" spans="1:12" ht="13.5" customHeight="1">
      <c r="A37" s="95">
        <v>23</v>
      </c>
      <c r="B37" s="49"/>
      <c r="C37" s="11"/>
      <c r="D37" s="12"/>
      <c r="E37" s="53"/>
      <c r="F37" s="10"/>
      <c r="G37" s="96" t="str">
        <f t="shared" si="0"/>
        <v/>
      </c>
      <c r="H37" s="198"/>
    </row>
    <row r="38" spans="1:12" ht="13.5" customHeight="1">
      <c r="A38" s="95">
        <v>24</v>
      </c>
      <c r="B38" s="49"/>
      <c r="C38" s="11"/>
      <c r="D38" s="12"/>
      <c r="E38" s="53"/>
      <c r="F38" s="10"/>
      <c r="G38" s="96" t="str">
        <f t="shared" si="0"/>
        <v/>
      </c>
      <c r="H38" s="198"/>
    </row>
    <row r="39" spans="1:12" ht="13.5" customHeight="1">
      <c r="A39" s="95">
        <v>25</v>
      </c>
      <c r="B39" s="49"/>
      <c r="C39" s="11"/>
      <c r="D39" s="12"/>
      <c r="E39" s="53"/>
      <c r="F39" s="10"/>
      <c r="G39" s="96" t="str">
        <f t="shared" si="0"/>
        <v/>
      </c>
      <c r="H39" s="198"/>
    </row>
    <row r="40" spans="1:12" ht="13.5" customHeight="1">
      <c r="A40" s="95">
        <v>26</v>
      </c>
      <c r="B40" s="49"/>
      <c r="C40" s="11"/>
      <c r="D40" s="12"/>
      <c r="E40" s="53"/>
      <c r="F40" s="10"/>
      <c r="G40" s="96" t="str">
        <f t="shared" si="0"/>
        <v/>
      </c>
      <c r="H40" s="198"/>
    </row>
    <row r="41" spans="1:12" ht="13.5" customHeight="1">
      <c r="A41" s="95">
        <v>27</v>
      </c>
      <c r="B41" s="49"/>
      <c r="C41" s="11"/>
      <c r="D41" s="12"/>
      <c r="E41" s="53"/>
      <c r="F41" s="10"/>
      <c r="G41" s="96" t="str">
        <f t="shared" si="0"/>
        <v/>
      </c>
      <c r="H41" s="198"/>
    </row>
    <row r="42" spans="1:12" ht="13.5" customHeight="1">
      <c r="A42" s="95">
        <v>28</v>
      </c>
      <c r="B42" s="49"/>
      <c r="C42" s="11"/>
      <c r="D42" s="12"/>
      <c r="E42" s="53"/>
      <c r="F42" s="10"/>
      <c r="G42" s="96" t="str">
        <f t="shared" si="0"/>
        <v/>
      </c>
      <c r="H42" s="198"/>
    </row>
    <row r="43" spans="1:12" ht="13.5" customHeight="1">
      <c r="A43" s="95">
        <v>29</v>
      </c>
      <c r="B43" s="49"/>
      <c r="C43" s="11"/>
      <c r="D43" s="12"/>
      <c r="E43" s="53"/>
      <c r="F43" s="10"/>
      <c r="G43" s="96" t="str">
        <f t="shared" si="0"/>
        <v/>
      </c>
      <c r="H43" s="198"/>
    </row>
    <row r="44" spans="1:12" ht="13.5" customHeight="1" thickBot="1">
      <c r="A44" s="95">
        <v>30</v>
      </c>
      <c r="B44" s="49"/>
      <c r="C44" s="19"/>
      <c r="D44" s="79"/>
      <c r="E44" s="80"/>
      <c r="F44" s="99"/>
      <c r="G44" s="96" t="str">
        <f t="shared" si="0"/>
        <v/>
      </c>
      <c r="H44" s="198"/>
    </row>
    <row r="45" spans="1:12" ht="24" customHeight="1">
      <c r="A45" s="16"/>
      <c r="B45" s="419" t="s">
        <v>325</v>
      </c>
      <c r="C45" s="420"/>
      <c r="D45" s="450"/>
      <c r="E45" s="451"/>
      <c r="F45" s="292" t="s">
        <v>275</v>
      </c>
      <c r="G45" s="101">
        <f>L22</f>
        <v>0</v>
      </c>
      <c r="H45" s="198"/>
    </row>
    <row r="46" spans="1:12" ht="24" customHeight="1">
      <c r="A46" s="16"/>
      <c r="B46" s="374" t="s">
        <v>326</v>
      </c>
      <c r="C46" s="375"/>
      <c r="D46" s="376">
        <f>SUMIF(B15:B44,"&lt;&gt;"&amp;"▼助成対象外",G15:G44)</f>
        <v>0</v>
      </c>
      <c r="E46" s="377"/>
      <c r="F46" s="378"/>
      <c r="G46" s="84">
        <f>IF(OR($G$45=0,ISERROR($D$46)),0,IF($D$46&lt;0,0,$D$46))</f>
        <v>0</v>
      </c>
      <c r="H46" s="195"/>
      <c r="K46" s="13"/>
    </row>
    <row r="47" spans="1:12" ht="24" customHeight="1">
      <c r="A47" s="16"/>
      <c r="B47" s="374" t="s">
        <v>327</v>
      </c>
      <c r="C47" s="375"/>
      <c r="D47" s="376">
        <f>SUMIF(B15:B44,"▼助成対象外",G15:G44)</f>
        <v>0</v>
      </c>
      <c r="E47" s="377"/>
      <c r="F47" s="378"/>
      <c r="G47" s="84">
        <f>IF(OR(G45=0,ISERROR(D47)),0,IF(D47&lt;0,0,D47))</f>
        <v>0</v>
      </c>
      <c r="H47" s="195"/>
    </row>
    <row r="48" spans="1:12" ht="24" customHeight="1" thickBot="1">
      <c r="A48" s="16"/>
      <c r="B48" s="388" t="s">
        <v>174</v>
      </c>
      <c r="C48" s="389"/>
      <c r="D48" s="85" t="s">
        <v>166</v>
      </c>
      <c r="E48" s="390"/>
      <c r="F48" s="391"/>
      <c r="G48" s="50"/>
      <c r="H48" s="198"/>
      <c r="I48" s="69" t="s">
        <v>269</v>
      </c>
    </row>
    <row r="49" spans="1:9" ht="31.5" customHeight="1" thickTop="1" thickBot="1">
      <c r="A49" s="16"/>
      <c r="B49" s="392" t="s">
        <v>415</v>
      </c>
      <c r="C49" s="393"/>
      <c r="D49" s="394" t="str">
        <f>IF(E48=K32,L32,IF(E48=K33,L33,""))</f>
        <v/>
      </c>
      <c r="E49" s="395"/>
      <c r="F49" s="396"/>
      <c r="G49" s="86">
        <f>IF(OR(G45=0,ISERROR(D49)),0,IF(D49&lt;0,0,D49))</f>
        <v>0</v>
      </c>
      <c r="H49" s="195"/>
    </row>
    <row r="50" spans="1:9" ht="15" customHeight="1">
      <c r="A50" s="16"/>
      <c r="B50" s="421" t="s">
        <v>173</v>
      </c>
      <c r="C50" s="421"/>
      <c r="D50" s="421"/>
      <c r="E50" s="421"/>
      <c r="F50" s="421"/>
      <c r="G50" s="421"/>
      <c r="H50" s="200"/>
      <c r="I50" s="97"/>
    </row>
  </sheetData>
  <sheetProtection sheet="1" formatCells="0" formatColumns="0" formatRows="0" selectLockedCells="1"/>
  <mergeCells count="23">
    <mergeCell ref="I3:L3"/>
    <mergeCell ref="D7:E7"/>
    <mergeCell ref="F7:G7"/>
    <mergeCell ref="B3:G3"/>
    <mergeCell ref="B10:C10"/>
    <mergeCell ref="B7:C7"/>
    <mergeCell ref="B8:C8"/>
    <mergeCell ref="B9:C9"/>
    <mergeCell ref="C4:G4"/>
    <mergeCell ref="C5:G5"/>
    <mergeCell ref="B49:C49"/>
    <mergeCell ref="D49:F49"/>
    <mergeCell ref="B50:G50"/>
    <mergeCell ref="B47:C47"/>
    <mergeCell ref="D47:F47"/>
    <mergeCell ref="B48:C48"/>
    <mergeCell ref="E48:F48"/>
    <mergeCell ref="B45:C45"/>
    <mergeCell ref="D45:E45"/>
    <mergeCell ref="B46:C46"/>
    <mergeCell ref="D46:F46"/>
    <mergeCell ref="B11:C11"/>
    <mergeCell ref="B12:C12"/>
  </mergeCells>
  <phoneticPr fontId="14"/>
  <conditionalFormatting sqref="G48:H48">
    <cfRule type="expression" dxfId="0" priority="1">
      <formula>OR(AND($E$48="申請無し",$G$48&lt;&gt;0),AND($E$48="申請有り",$G$48&lt;=0))</formula>
    </cfRule>
  </conditionalFormatting>
  <dataValidations count="3">
    <dataValidation imeMode="off" allowBlank="1" showInputMessage="1" showErrorMessage="1" sqref="G48:H48 E22:E44 F45 D15:D45 G15:H44" xr:uid="{A61ABE96-742A-4722-BBDD-600915A36B75}"/>
    <dataValidation type="list" allowBlank="1" showInputMessage="1" showErrorMessage="1" sqref="B15:B44" xr:uid="{793983EC-6A05-4E4B-A322-B1FE71DAE052}">
      <formula1>"設計費,設備費,工事費,諸経費,▼助成対象外"</formula1>
    </dataValidation>
    <dataValidation type="list" allowBlank="1" showInputMessage="1" showErrorMessage="1" sqref="E48:F48" xr:uid="{E988EF4A-3289-40DC-BB84-63FF6464E9AF}">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6" orientation="portrait" r:id="rId1"/>
  <headerFooter>
    <oddFooter>&amp;R&amp;"ＭＳ Ｐ明朝,標準"&amp;10（日本産業規格A列4番）</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7030A0"/>
  </sheetPr>
  <dimension ref="A1:Z16"/>
  <sheetViews>
    <sheetView workbookViewId="0">
      <selection sqref="A1:D1"/>
    </sheetView>
  </sheetViews>
  <sheetFormatPr defaultColWidth="9" defaultRowHeight="19"/>
  <cols>
    <col min="1" max="1" width="13.453125" style="6" customWidth="1"/>
    <col min="2" max="2" width="18.453125" style="6" customWidth="1"/>
    <col min="3" max="3" width="9" style="6"/>
    <col min="4" max="4" width="12.90625" style="6" bestFit="1" customWidth="1"/>
    <col min="5" max="5" width="11.81640625" style="6" customWidth="1"/>
    <col min="6" max="6" width="10.453125" style="6" bestFit="1" customWidth="1"/>
    <col min="7" max="7" width="18" style="6" customWidth="1"/>
    <col min="8" max="9" width="14.90625" style="6" customWidth="1"/>
    <col min="10" max="10" width="9" style="6"/>
    <col min="11" max="12" width="14.453125" style="6" customWidth="1"/>
    <col min="13" max="13" width="15" style="6" customWidth="1"/>
    <col min="14" max="14" width="9" style="6"/>
    <col min="15" max="15" width="15.6328125" style="6" customWidth="1"/>
    <col min="16" max="16" width="14.453125" style="6" customWidth="1"/>
    <col min="17" max="17" width="18" style="6" customWidth="1"/>
    <col min="18" max="22" width="9" style="6"/>
    <col min="23" max="23" width="20.08984375" style="6" bestFit="1" customWidth="1"/>
    <col min="24" max="16384" width="9" style="6"/>
  </cols>
  <sheetData>
    <row r="1" spans="1:26" ht="19.5" thickBot="1">
      <c r="A1" s="453" t="s">
        <v>212</v>
      </c>
      <c r="B1" s="453"/>
      <c r="C1" s="453"/>
      <c r="D1" s="453"/>
      <c r="G1" s="452" t="s">
        <v>214</v>
      </c>
      <c r="H1" s="452"/>
      <c r="I1" s="452"/>
      <c r="K1" s="452" t="s">
        <v>223</v>
      </c>
      <c r="L1" s="452"/>
      <c r="M1" s="452"/>
      <c r="O1" s="452" t="s">
        <v>197</v>
      </c>
      <c r="P1" s="452"/>
      <c r="Q1" s="452"/>
      <c r="S1" s="452" t="s">
        <v>236</v>
      </c>
      <c r="T1" s="452"/>
      <c r="U1" s="452"/>
      <c r="W1" s="6" t="s">
        <v>242</v>
      </c>
      <c r="Y1" s="452" t="s">
        <v>246</v>
      </c>
      <c r="Z1" s="452"/>
    </row>
    <row r="2" spans="1:26" ht="38">
      <c r="A2" s="58" t="s">
        <v>196</v>
      </c>
      <c r="B2" s="59" t="s">
        <v>159</v>
      </c>
      <c r="C2" s="60" t="s">
        <v>129</v>
      </c>
      <c r="D2" s="61" t="s">
        <v>191</v>
      </c>
      <c r="F2" s="6" t="s">
        <v>177</v>
      </c>
      <c r="G2" s="7" t="s">
        <v>227</v>
      </c>
      <c r="H2" s="7" t="s">
        <v>228</v>
      </c>
      <c r="I2" s="7" t="s">
        <v>229</v>
      </c>
      <c r="K2" s="7" t="s">
        <v>224</v>
      </c>
      <c r="L2" s="7" t="s">
        <v>225</v>
      </c>
      <c r="M2" s="7" t="s">
        <v>226</v>
      </c>
      <c r="O2" s="6" t="s">
        <v>230</v>
      </c>
      <c r="P2" s="7" t="s">
        <v>225</v>
      </c>
      <c r="Q2" s="7" t="s">
        <v>226</v>
      </c>
      <c r="S2" s="6" t="s">
        <v>172</v>
      </c>
      <c r="T2" s="6" t="s">
        <v>237</v>
      </c>
      <c r="U2" s="6" t="s">
        <v>220</v>
      </c>
      <c r="W2" s="6" t="s">
        <v>243</v>
      </c>
      <c r="Y2" s="6" t="s">
        <v>243</v>
      </c>
      <c r="Z2" s="6" t="s">
        <v>249</v>
      </c>
    </row>
    <row r="3" spans="1:26">
      <c r="A3" s="62" t="s">
        <v>192</v>
      </c>
      <c r="B3" s="6" t="s">
        <v>160</v>
      </c>
      <c r="C3" s="63" t="s">
        <v>131</v>
      </c>
      <c r="D3" s="64" t="s">
        <v>189</v>
      </c>
      <c r="E3" s="117"/>
      <c r="F3" s="6" t="s">
        <v>213</v>
      </c>
      <c r="G3" s="6" t="s">
        <v>215</v>
      </c>
      <c r="H3" s="6" t="s">
        <v>215</v>
      </c>
      <c r="I3" s="6" t="s">
        <v>215</v>
      </c>
      <c r="K3" s="6" t="s">
        <v>219</v>
      </c>
      <c r="L3" s="6" t="s">
        <v>221</v>
      </c>
      <c r="M3" s="6" t="s">
        <v>221</v>
      </c>
      <c r="O3" s="6" t="s">
        <v>231</v>
      </c>
      <c r="P3" s="6" t="s">
        <v>234</v>
      </c>
      <c r="Q3" s="6" t="s">
        <v>235</v>
      </c>
      <c r="S3" s="6" t="s">
        <v>231</v>
      </c>
      <c r="T3" s="6" t="s">
        <v>239</v>
      </c>
      <c r="W3" s="6" t="s">
        <v>244</v>
      </c>
      <c r="Y3" s="6" t="s">
        <v>257</v>
      </c>
      <c r="Z3" s="6" t="s">
        <v>213</v>
      </c>
    </row>
    <row r="4" spans="1:26">
      <c r="A4" s="62" t="s">
        <v>193</v>
      </c>
      <c r="B4" s="6" t="s">
        <v>161</v>
      </c>
      <c r="C4" s="63" t="s">
        <v>144</v>
      </c>
      <c r="D4" s="64" t="s">
        <v>190</v>
      </c>
      <c r="E4" s="117"/>
      <c r="G4" s="6" t="s">
        <v>216</v>
      </c>
      <c r="H4" s="6" t="s">
        <v>216</v>
      </c>
      <c r="I4" s="6" t="s">
        <v>216</v>
      </c>
      <c r="K4" s="6" t="s">
        <v>220</v>
      </c>
      <c r="L4" s="6" t="s">
        <v>222</v>
      </c>
      <c r="M4" s="6" t="s">
        <v>222</v>
      </c>
      <c r="O4" s="6" t="s">
        <v>232</v>
      </c>
      <c r="P4" s="6" t="s">
        <v>220</v>
      </c>
      <c r="Q4" s="6" t="s">
        <v>220</v>
      </c>
      <c r="S4" s="6" t="s">
        <v>232</v>
      </c>
      <c r="T4" s="6" t="s">
        <v>240</v>
      </c>
      <c r="W4" s="6" t="s">
        <v>245</v>
      </c>
      <c r="Y4" s="6" t="s">
        <v>258</v>
      </c>
    </row>
    <row r="5" spans="1:26">
      <c r="A5" s="62"/>
      <c r="B5" s="6" t="s">
        <v>162</v>
      </c>
      <c r="C5" s="63" t="s">
        <v>145</v>
      </c>
      <c r="D5" s="64"/>
      <c r="E5" s="117"/>
      <c r="G5" s="6" t="s">
        <v>217</v>
      </c>
      <c r="H5" s="6" t="s">
        <v>217</v>
      </c>
      <c r="I5" s="6" t="s">
        <v>217</v>
      </c>
      <c r="O5" s="6" t="s">
        <v>233</v>
      </c>
      <c r="S5" s="6" t="s">
        <v>238</v>
      </c>
      <c r="T5" s="6" t="s">
        <v>241</v>
      </c>
      <c r="W5" s="6" t="s">
        <v>220</v>
      </c>
      <c r="Y5" s="6" t="s">
        <v>247</v>
      </c>
    </row>
    <row r="6" spans="1:26">
      <c r="A6" s="62"/>
      <c r="B6" s="6" t="s">
        <v>163</v>
      </c>
      <c r="C6" s="63" t="s">
        <v>146</v>
      </c>
      <c r="D6" s="64"/>
      <c r="E6" s="117"/>
      <c r="H6" s="6" t="s">
        <v>218</v>
      </c>
      <c r="I6" s="6" t="s">
        <v>218</v>
      </c>
      <c r="Y6" s="6" t="s">
        <v>248</v>
      </c>
    </row>
    <row r="7" spans="1:26">
      <c r="A7" s="62"/>
      <c r="B7" s="6" t="s">
        <v>164</v>
      </c>
      <c r="C7" s="63" t="s">
        <v>147</v>
      </c>
      <c r="D7" s="64"/>
      <c r="E7"/>
      <c r="Y7" s="6" t="s">
        <v>220</v>
      </c>
    </row>
    <row r="8" spans="1:26">
      <c r="A8" s="62"/>
      <c r="C8" s="63" t="s">
        <v>148</v>
      </c>
      <c r="D8" s="64"/>
      <c r="E8"/>
    </row>
    <row r="9" spans="1:26">
      <c r="A9" s="62"/>
      <c r="C9" s="63" t="s">
        <v>149</v>
      </c>
      <c r="D9" s="64"/>
      <c r="E9"/>
    </row>
    <row r="10" spans="1:26">
      <c r="A10" s="62"/>
      <c r="C10" s="63" t="s">
        <v>150</v>
      </c>
      <c r="D10" s="64"/>
      <c r="E10"/>
    </row>
    <row r="11" spans="1:26">
      <c r="A11" s="62"/>
      <c r="C11" s="63" t="s">
        <v>151</v>
      </c>
      <c r="D11" s="64"/>
      <c r="E11" s="117"/>
    </row>
    <row r="12" spans="1:26">
      <c r="A12" s="62"/>
      <c r="C12" s="63" t="s">
        <v>152</v>
      </c>
      <c r="D12" s="64"/>
      <c r="E12" s="117"/>
    </row>
    <row r="13" spans="1:26">
      <c r="A13" s="62"/>
      <c r="C13" s="63" t="s">
        <v>154</v>
      </c>
      <c r="D13" s="64"/>
      <c r="E13" s="117"/>
    </row>
    <row r="14" spans="1:26">
      <c r="A14" s="62"/>
      <c r="C14" s="63" t="s">
        <v>153</v>
      </c>
      <c r="D14" s="64"/>
      <c r="E14" s="117"/>
    </row>
    <row r="15" spans="1:26">
      <c r="A15" s="62"/>
      <c r="C15" s="63" t="s">
        <v>155</v>
      </c>
      <c r="D15" s="64"/>
      <c r="E15" s="117"/>
    </row>
    <row r="16" spans="1:26" ht="19.5" thickBot="1">
      <c r="A16" s="65"/>
      <c r="B16" s="66"/>
      <c r="C16" s="67" t="s">
        <v>156</v>
      </c>
      <c r="D16" s="68"/>
    </row>
  </sheetData>
  <mergeCells count="6">
    <mergeCell ref="Y1:Z1"/>
    <mergeCell ref="A1:D1"/>
    <mergeCell ref="K1:M1"/>
    <mergeCell ref="G1:I1"/>
    <mergeCell ref="O1:Q1"/>
    <mergeCell ref="S1:U1"/>
  </mergeCells>
  <phoneticPr fontId="1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99CC"/>
    <pageSetUpPr fitToPage="1"/>
  </sheetPr>
  <dimension ref="C2:BB349"/>
  <sheetViews>
    <sheetView view="pageBreakPreview" zoomScale="98" zoomScaleNormal="98" zoomScaleSheetLayoutView="98" workbookViewId="0">
      <selection activeCell="M4" sqref="M4"/>
    </sheetView>
  </sheetViews>
  <sheetFormatPr defaultColWidth="9" defaultRowHeight="14"/>
  <cols>
    <col min="1" max="1" width="2.6328125" style="55" customWidth="1"/>
    <col min="2" max="2" width="1.6328125" style="55" customWidth="1"/>
    <col min="3" max="3" width="2.6328125" style="55" customWidth="1"/>
    <col min="4" max="4" width="19.453125" style="55" customWidth="1"/>
    <col min="5" max="5" width="15" style="55" customWidth="1"/>
    <col min="6" max="6" width="7.08984375" style="55" customWidth="1"/>
    <col min="7" max="7" width="4.90625" style="55" customWidth="1"/>
    <col min="8" max="10" width="2.453125" style="55" customWidth="1"/>
    <col min="11" max="11" width="5.1796875" style="55" customWidth="1"/>
    <col min="12" max="12" width="8.08984375" style="55" customWidth="1"/>
    <col min="13" max="13" width="8.6328125" style="55" customWidth="1"/>
    <col min="14" max="14" width="2.6328125" style="55" customWidth="1"/>
    <col min="15" max="16" width="3.08984375" style="55" customWidth="1"/>
    <col min="17" max="17" width="2.6328125" style="55" customWidth="1"/>
    <col min="18" max="18" width="6.08984375" style="55" customWidth="1"/>
    <col min="19" max="19" width="7.1796875" style="55" customWidth="1"/>
    <col min="20" max="20" width="3" style="55" customWidth="1"/>
    <col min="21" max="22" width="2.6328125" style="202" customWidth="1"/>
    <col min="23" max="23" width="4.6328125" style="202" customWidth="1"/>
    <col min="24" max="44" width="11.08984375" style="202" customWidth="1"/>
    <col min="45" max="54" width="2.6328125" style="202" customWidth="1"/>
    <col min="55" max="108" width="2.6328125" style="55" customWidth="1"/>
    <col min="109" max="16384" width="9" style="55"/>
  </cols>
  <sheetData>
    <row r="2" spans="3:52" ht="19.5" customHeight="1">
      <c r="C2" s="55" t="s">
        <v>0</v>
      </c>
      <c r="X2" s="203" t="s">
        <v>194</v>
      </c>
    </row>
    <row r="3" spans="3:52" ht="9" customHeight="1"/>
    <row r="4" spans="3:52" ht="21" customHeight="1">
      <c r="C4" s="204"/>
      <c r="D4" s="205"/>
      <c r="E4" s="205"/>
      <c r="F4" s="205"/>
      <c r="G4" s="205"/>
      <c r="H4" s="205"/>
      <c r="I4" s="205"/>
      <c r="J4" s="205"/>
      <c r="K4" s="206"/>
      <c r="L4" s="206"/>
      <c r="M4" s="118"/>
      <c r="N4" s="205" t="s">
        <v>5</v>
      </c>
      <c r="O4" s="297"/>
      <c r="P4" s="297"/>
      <c r="Q4" s="205" t="s">
        <v>4</v>
      </c>
      <c r="R4" s="201"/>
      <c r="S4" s="205" t="s">
        <v>3</v>
      </c>
      <c r="T4" s="205"/>
      <c r="U4" s="207"/>
      <c r="V4" s="208"/>
      <c r="W4" s="209" t="s">
        <v>188</v>
      </c>
      <c r="X4" s="208"/>
      <c r="Y4" s="208"/>
      <c r="Z4" s="208"/>
      <c r="AA4" s="208"/>
      <c r="AB4" s="55"/>
      <c r="AC4" s="55"/>
      <c r="AD4" s="55"/>
      <c r="AX4" s="210"/>
      <c r="AY4" s="210"/>
      <c r="AZ4" s="210"/>
    </row>
    <row r="5" spans="3:52" ht="21" customHeight="1">
      <c r="C5" s="211"/>
      <c r="D5" s="55" t="s">
        <v>9</v>
      </c>
      <c r="U5" s="212"/>
      <c r="V5" s="208"/>
      <c r="W5" s="208"/>
      <c r="X5" s="208"/>
      <c r="Y5" s="210"/>
      <c r="Z5" s="210"/>
      <c r="AA5" s="210"/>
      <c r="AB5" s="55"/>
      <c r="AC5" s="55"/>
      <c r="AD5" s="55"/>
      <c r="AX5" s="210"/>
      <c r="AY5" s="210"/>
    </row>
    <row r="6" spans="3:52" ht="21" customHeight="1">
      <c r="C6" s="211"/>
      <c r="D6" s="298" t="s">
        <v>427</v>
      </c>
      <c r="E6" s="298"/>
      <c r="F6" s="213" t="s">
        <v>130</v>
      </c>
      <c r="U6" s="214"/>
      <c r="V6" s="210"/>
      <c r="W6" s="210"/>
      <c r="X6" s="210"/>
      <c r="Y6" s="210"/>
      <c r="Z6" s="210"/>
      <c r="AA6" s="210"/>
      <c r="AB6" s="55"/>
      <c r="AC6" s="55"/>
      <c r="AD6" s="55"/>
      <c r="AX6" s="210"/>
      <c r="AY6" s="210"/>
      <c r="AZ6" s="210"/>
    </row>
    <row r="7" spans="3:52" ht="21" customHeight="1">
      <c r="C7" s="211"/>
      <c r="U7" s="214"/>
      <c r="V7" s="210"/>
      <c r="W7" s="215"/>
      <c r="X7" s="210"/>
      <c r="Y7" s="210"/>
      <c r="Z7" s="210"/>
      <c r="AA7" s="210"/>
      <c r="AB7" s="55"/>
      <c r="AC7" s="55"/>
      <c r="AD7" s="55"/>
      <c r="AX7" s="210"/>
      <c r="AY7" s="210"/>
      <c r="AZ7" s="210"/>
    </row>
    <row r="8" spans="3:52" ht="21" customHeight="1">
      <c r="C8" s="211"/>
      <c r="E8" s="303"/>
      <c r="F8" s="303"/>
      <c r="G8" s="303"/>
      <c r="H8" s="303"/>
      <c r="I8" s="303"/>
      <c r="J8" s="303"/>
      <c r="K8" s="216" t="s">
        <v>390</v>
      </c>
      <c r="L8" s="301"/>
      <c r="M8" s="301"/>
      <c r="N8" s="301"/>
      <c r="O8" s="301"/>
      <c r="P8" s="301"/>
      <c r="Q8" s="301"/>
      <c r="R8" s="301"/>
      <c r="S8" s="301"/>
      <c r="U8" s="214"/>
      <c r="V8" s="210"/>
      <c r="W8" s="209"/>
      <c r="X8" s="210"/>
      <c r="Y8" s="210"/>
      <c r="Z8" s="210"/>
      <c r="AA8" s="210"/>
      <c r="AB8" s="55"/>
      <c r="AC8" s="55"/>
      <c r="AD8" s="55"/>
      <c r="AX8" s="210"/>
      <c r="AY8" s="210"/>
      <c r="AZ8" s="210"/>
    </row>
    <row r="9" spans="3:52" ht="21" customHeight="1">
      <c r="C9" s="211"/>
      <c r="E9" s="304"/>
      <c r="F9" s="304"/>
      <c r="G9" s="304"/>
      <c r="H9" s="304"/>
      <c r="I9" s="304"/>
      <c r="J9" s="304"/>
      <c r="K9" s="21"/>
      <c r="L9" s="302"/>
      <c r="M9" s="302"/>
      <c r="N9" s="302"/>
      <c r="O9" s="302"/>
      <c r="P9" s="302"/>
      <c r="Q9" s="302"/>
      <c r="R9" s="302"/>
      <c r="S9" s="302"/>
      <c r="U9" s="214"/>
      <c r="V9" s="210"/>
      <c r="W9" s="69"/>
      <c r="X9" s="210"/>
      <c r="Y9" s="210"/>
      <c r="Z9" s="210"/>
      <c r="AA9" s="210"/>
      <c r="AB9" s="55"/>
      <c r="AC9" s="55"/>
      <c r="AD9" s="55"/>
      <c r="AX9" s="210"/>
      <c r="AY9" s="210"/>
      <c r="AZ9" s="210"/>
    </row>
    <row r="10" spans="3:52" ht="21" customHeight="1">
      <c r="C10" s="211"/>
      <c r="E10" s="304"/>
      <c r="F10" s="304"/>
      <c r="G10" s="304"/>
      <c r="H10" s="304"/>
      <c r="I10" s="304"/>
      <c r="J10" s="304"/>
      <c r="K10" s="216" t="s">
        <v>391</v>
      </c>
      <c r="L10" s="302"/>
      <c r="M10" s="302"/>
      <c r="N10" s="302"/>
      <c r="O10" s="302"/>
      <c r="P10" s="302"/>
      <c r="Q10" s="302"/>
      <c r="R10" s="302"/>
      <c r="S10" s="302"/>
      <c r="U10" s="214"/>
      <c r="V10" s="210"/>
      <c r="W10" s="209"/>
      <c r="X10" s="210"/>
      <c r="Y10" s="210"/>
      <c r="Z10" s="210"/>
      <c r="AA10" s="210"/>
      <c r="AB10" s="55"/>
      <c r="AC10" s="55"/>
      <c r="AD10" s="55"/>
      <c r="AX10" s="210"/>
      <c r="AY10" s="210"/>
      <c r="AZ10" s="210"/>
    </row>
    <row r="11" spans="3:52" ht="21" customHeight="1">
      <c r="C11" s="211"/>
      <c r="E11" s="304"/>
      <c r="F11" s="304"/>
      <c r="G11" s="304"/>
      <c r="H11" s="304"/>
      <c r="I11" s="304"/>
      <c r="J11" s="304"/>
      <c r="K11" s="21"/>
      <c r="L11" s="302"/>
      <c r="M11" s="302"/>
      <c r="N11" s="302"/>
      <c r="O11" s="302"/>
      <c r="P11" s="302"/>
      <c r="Q11" s="302"/>
      <c r="R11" s="302"/>
      <c r="S11" s="302"/>
      <c r="U11" s="214"/>
      <c r="V11" s="210"/>
      <c r="W11" s="217"/>
      <c r="X11" s="210"/>
      <c r="Y11" s="210"/>
      <c r="Z11" s="210"/>
      <c r="AA11" s="210"/>
      <c r="AB11" s="55"/>
      <c r="AC11" s="55"/>
      <c r="AD11" s="55"/>
      <c r="AX11" s="210"/>
      <c r="AY11" s="210"/>
      <c r="AZ11" s="210"/>
    </row>
    <row r="12" spans="3:52" ht="9.75" customHeight="1">
      <c r="C12" s="211"/>
      <c r="E12" s="218"/>
      <c r="F12" s="218"/>
      <c r="G12" s="218"/>
      <c r="H12" s="218"/>
      <c r="U12" s="219"/>
      <c r="W12" s="210"/>
      <c r="X12" s="210"/>
      <c r="Y12" s="210"/>
      <c r="Z12" s="210"/>
      <c r="AA12" s="210"/>
      <c r="AB12" s="55"/>
      <c r="AC12" s="55"/>
      <c r="AD12" s="55"/>
      <c r="AX12" s="210"/>
      <c r="AY12" s="210"/>
      <c r="AZ12" s="210"/>
    </row>
    <row r="13" spans="3:52" ht="33" customHeight="1">
      <c r="C13" s="211"/>
      <c r="D13" s="300" t="s">
        <v>1</v>
      </c>
      <c r="E13" s="300"/>
      <c r="F13" s="300"/>
      <c r="G13" s="300"/>
      <c r="H13" s="300"/>
      <c r="I13" s="300"/>
      <c r="J13" s="300"/>
      <c r="K13" s="300"/>
      <c r="L13" s="300"/>
      <c r="M13" s="300"/>
      <c r="N13" s="300"/>
      <c r="O13" s="300"/>
      <c r="P13" s="300"/>
      <c r="Q13" s="300"/>
      <c r="R13" s="300"/>
      <c r="S13" s="300"/>
      <c r="T13" s="300"/>
      <c r="U13" s="219"/>
      <c r="W13" s="210"/>
      <c r="X13" s="210"/>
      <c r="Y13" s="210"/>
      <c r="Z13" s="210"/>
      <c r="AA13" s="210"/>
      <c r="AB13" s="55"/>
      <c r="AC13" s="55"/>
      <c r="AD13" s="55"/>
      <c r="AX13" s="210"/>
      <c r="AY13" s="210"/>
      <c r="AZ13" s="210"/>
    </row>
    <row r="14" spans="3:52" ht="40.5" customHeight="1">
      <c r="C14" s="211"/>
      <c r="D14" s="299" t="s">
        <v>417</v>
      </c>
      <c r="E14" s="299"/>
      <c r="F14" s="299"/>
      <c r="G14" s="299"/>
      <c r="H14" s="299"/>
      <c r="I14" s="299"/>
      <c r="J14" s="299"/>
      <c r="K14" s="299"/>
      <c r="L14" s="299"/>
      <c r="M14" s="299"/>
      <c r="N14" s="299"/>
      <c r="O14" s="299"/>
      <c r="P14" s="299"/>
      <c r="Q14" s="299"/>
      <c r="R14" s="299"/>
      <c r="S14" s="299"/>
      <c r="T14" s="299"/>
      <c r="U14" s="219"/>
      <c r="W14" s="210"/>
      <c r="X14" s="210"/>
      <c r="Y14" s="210"/>
      <c r="Z14" s="210"/>
      <c r="AA14" s="210"/>
      <c r="AB14" s="55"/>
      <c r="AC14" s="55"/>
      <c r="AD14" s="55"/>
      <c r="AX14" s="210"/>
      <c r="AY14" s="210"/>
      <c r="AZ14" s="210"/>
    </row>
    <row r="15" spans="3:52" ht="25.5" customHeight="1">
      <c r="C15" s="211"/>
      <c r="D15" s="220" t="s">
        <v>138</v>
      </c>
      <c r="E15" s="312"/>
      <c r="F15" s="312"/>
      <c r="G15" s="312"/>
      <c r="H15" s="312"/>
      <c r="I15" s="312"/>
      <c r="J15" s="312"/>
      <c r="K15" s="312"/>
      <c r="L15" s="312"/>
      <c r="M15" s="312"/>
      <c r="N15" s="312"/>
      <c r="O15" s="312"/>
      <c r="P15" s="312"/>
      <c r="Q15" s="312"/>
      <c r="R15" s="312"/>
      <c r="S15" s="312"/>
      <c r="T15" s="313"/>
      <c r="U15" s="219"/>
      <c r="W15" s="221" t="s">
        <v>195</v>
      </c>
      <c r="X15" s="222"/>
      <c r="Y15" s="222"/>
      <c r="Z15" s="222"/>
      <c r="AA15" s="222"/>
      <c r="AB15" s="223"/>
      <c r="AC15" s="223"/>
      <c r="AD15" s="55"/>
      <c r="AX15" s="210"/>
      <c r="AY15" s="210"/>
      <c r="AZ15" s="210"/>
    </row>
    <row r="16" spans="3:52" ht="25.5" customHeight="1">
      <c r="C16" s="211"/>
      <c r="D16" s="224" t="s">
        <v>139</v>
      </c>
      <c r="E16" s="305"/>
      <c r="F16" s="306"/>
      <c r="G16" s="306"/>
      <c r="H16" s="306"/>
      <c r="I16" s="306"/>
      <c r="J16" s="306"/>
      <c r="K16" s="306"/>
      <c r="L16" s="306"/>
      <c r="M16" s="306"/>
      <c r="N16" s="306"/>
      <c r="O16" s="306"/>
      <c r="P16" s="306"/>
      <c r="Q16" s="306"/>
      <c r="R16" s="306"/>
      <c r="S16" s="306"/>
      <c r="T16" s="307"/>
      <c r="U16" s="214"/>
      <c r="V16" s="210"/>
      <c r="W16" s="210"/>
      <c r="X16" s="210"/>
      <c r="Y16" s="210"/>
      <c r="Z16" s="210"/>
      <c r="AA16" s="210"/>
      <c r="AB16" s="55"/>
      <c r="AC16" s="55"/>
      <c r="AD16" s="55"/>
      <c r="AX16" s="210"/>
      <c r="AY16" s="210"/>
      <c r="AZ16" s="210"/>
    </row>
    <row r="17" spans="3:54" ht="25.5" customHeight="1">
      <c r="C17" s="211"/>
      <c r="D17" s="225" t="s">
        <v>140</v>
      </c>
      <c r="E17" s="305"/>
      <c r="F17" s="306"/>
      <c r="G17" s="306"/>
      <c r="H17" s="306"/>
      <c r="I17" s="306"/>
      <c r="J17" s="306"/>
      <c r="K17" s="306"/>
      <c r="L17" s="306"/>
      <c r="M17" s="306"/>
      <c r="N17" s="306"/>
      <c r="O17" s="306"/>
      <c r="P17" s="306"/>
      <c r="Q17" s="306"/>
      <c r="R17" s="306"/>
      <c r="S17" s="306"/>
      <c r="T17" s="307"/>
      <c r="U17" s="214"/>
      <c r="V17" s="210"/>
      <c r="W17" s="210"/>
      <c r="X17" s="210"/>
      <c r="Y17" s="210"/>
      <c r="Z17" s="210"/>
      <c r="AA17" s="210"/>
      <c r="AB17" s="55"/>
      <c r="AC17" s="55"/>
      <c r="AD17" s="55"/>
      <c r="AX17" s="210"/>
      <c r="AY17" s="210"/>
      <c r="AZ17" s="210"/>
    </row>
    <row r="18" spans="3:54" ht="24" customHeight="1">
      <c r="C18" s="211"/>
      <c r="D18" s="226" t="s">
        <v>141</v>
      </c>
      <c r="E18" s="350" t="s">
        <v>280</v>
      </c>
      <c r="F18" s="351"/>
      <c r="G18" s="352"/>
      <c r="H18" s="336">
        <f>'1号別紙1-1（製造設備（都内））'!E45</f>
        <v>0</v>
      </c>
      <c r="I18" s="337"/>
      <c r="J18" s="337"/>
      <c r="K18" s="337"/>
      <c r="L18" s="337"/>
      <c r="M18" s="227" t="s">
        <v>131</v>
      </c>
      <c r="N18" s="338"/>
      <c r="O18" s="338"/>
      <c r="P18" s="338"/>
      <c r="Q18" s="338"/>
      <c r="R18" s="338"/>
      <c r="S18" s="338"/>
      <c r="T18" s="339"/>
      <c r="U18" s="214"/>
      <c r="V18" s="210"/>
      <c r="W18" s="209" t="s">
        <v>397</v>
      </c>
      <c r="X18" s="210"/>
      <c r="Y18" s="210"/>
      <c r="Z18" s="210"/>
      <c r="AA18" s="210"/>
      <c r="AB18" s="55"/>
      <c r="AC18" s="55"/>
      <c r="AD18" s="55"/>
      <c r="AX18" s="210"/>
      <c r="AY18" s="210"/>
      <c r="AZ18" s="210"/>
    </row>
    <row r="19" spans="3:54" ht="24" customHeight="1">
      <c r="C19" s="211"/>
      <c r="D19" s="228"/>
      <c r="E19" s="326" t="s">
        <v>350</v>
      </c>
      <c r="F19" s="327"/>
      <c r="G19" s="328"/>
      <c r="H19" s="336">
        <f>'1号別紙1-2（製造設備（都外）） '!E45</f>
        <v>0</v>
      </c>
      <c r="I19" s="337"/>
      <c r="J19" s="337"/>
      <c r="K19" s="337"/>
      <c r="L19" s="337"/>
      <c r="M19" s="227" t="s">
        <v>131</v>
      </c>
      <c r="N19" s="340"/>
      <c r="O19" s="340"/>
      <c r="P19" s="340"/>
      <c r="Q19" s="340"/>
      <c r="R19" s="340"/>
      <c r="S19" s="340"/>
      <c r="T19" s="341"/>
      <c r="U19" s="214"/>
      <c r="V19" s="210"/>
      <c r="W19" s="210"/>
      <c r="X19" s="210"/>
      <c r="Y19" s="210"/>
      <c r="Z19" s="210"/>
      <c r="AA19" s="210"/>
      <c r="AB19" s="55"/>
      <c r="AC19" s="55"/>
      <c r="AD19" s="55"/>
      <c r="AX19" s="210"/>
      <c r="AY19" s="210"/>
      <c r="AZ19" s="210"/>
    </row>
    <row r="20" spans="3:54" ht="24" customHeight="1">
      <c r="C20" s="211"/>
      <c r="D20" s="228"/>
      <c r="E20" s="326" t="s">
        <v>369</v>
      </c>
      <c r="F20" s="327"/>
      <c r="G20" s="328"/>
      <c r="H20" s="336">
        <f>'1号別紙2-1（貯蔵設備（都内））'!E45</f>
        <v>0</v>
      </c>
      <c r="I20" s="337"/>
      <c r="J20" s="337"/>
      <c r="K20" s="337"/>
      <c r="L20" s="337"/>
      <c r="M20" s="227" t="s">
        <v>131</v>
      </c>
      <c r="N20" s="340"/>
      <c r="O20" s="340"/>
      <c r="P20" s="340"/>
      <c r="Q20" s="340"/>
      <c r="R20" s="340"/>
      <c r="S20" s="340"/>
      <c r="T20" s="341"/>
      <c r="U20" s="214"/>
      <c r="V20" s="210"/>
      <c r="W20" s="210"/>
      <c r="X20" s="210"/>
      <c r="Y20" s="210"/>
      <c r="Z20" s="210"/>
      <c r="AA20" s="210"/>
      <c r="AB20" s="55"/>
      <c r="AC20" s="55"/>
      <c r="AD20" s="55"/>
      <c r="AX20" s="210"/>
      <c r="AY20" s="210"/>
      <c r="AZ20" s="210"/>
    </row>
    <row r="21" spans="3:54" ht="24" customHeight="1">
      <c r="C21" s="211"/>
      <c r="D21" s="228"/>
      <c r="E21" s="326" t="s">
        <v>370</v>
      </c>
      <c r="F21" s="327"/>
      <c r="G21" s="328"/>
      <c r="H21" s="336">
        <f>'1号別紙2-2（貯蔵設備（都外））'!E45</f>
        <v>0</v>
      </c>
      <c r="I21" s="337"/>
      <c r="J21" s="337"/>
      <c r="K21" s="337"/>
      <c r="L21" s="337"/>
      <c r="M21" s="227" t="s">
        <v>131</v>
      </c>
      <c r="N21" s="340"/>
      <c r="O21" s="340"/>
      <c r="P21" s="340"/>
      <c r="Q21" s="340"/>
      <c r="R21" s="340"/>
      <c r="S21" s="340"/>
      <c r="T21" s="341"/>
      <c r="U21" s="214"/>
      <c r="V21" s="210"/>
      <c r="W21" s="210"/>
      <c r="X21" s="210"/>
      <c r="Y21" s="210"/>
      <c r="Z21" s="210"/>
      <c r="AA21" s="210"/>
      <c r="AB21" s="55"/>
      <c r="AC21" s="55"/>
      <c r="AD21" s="55"/>
      <c r="AX21" s="210"/>
      <c r="AY21" s="210"/>
      <c r="AZ21" s="210"/>
    </row>
    <row r="22" spans="3:54" ht="24" customHeight="1">
      <c r="C22" s="211"/>
      <c r="D22" s="228"/>
      <c r="E22" s="326" t="s">
        <v>371</v>
      </c>
      <c r="F22" s="327"/>
      <c r="G22" s="328"/>
      <c r="H22" s="336">
        <f>'1号別紙3-1（運搬設備（都内））'!E45</f>
        <v>0</v>
      </c>
      <c r="I22" s="337"/>
      <c r="J22" s="337"/>
      <c r="K22" s="337"/>
      <c r="L22" s="337"/>
      <c r="M22" s="227" t="s">
        <v>131</v>
      </c>
      <c r="N22" s="340"/>
      <c r="O22" s="340"/>
      <c r="P22" s="340"/>
      <c r="Q22" s="340"/>
      <c r="R22" s="340"/>
      <c r="S22" s="340"/>
      <c r="T22" s="341"/>
      <c r="U22" s="214"/>
      <c r="V22" s="210"/>
      <c r="W22" s="229"/>
      <c r="X22" s="210"/>
      <c r="Y22" s="210"/>
      <c r="Z22" s="210"/>
      <c r="AA22" s="210"/>
      <c r="AB22" s="55"/>
      <c r="AC22" s="55"/>
      <c r="AD22" s="55"/>
      <c r="AX22" s="210"/>
      <c r="AY22" s="210"/>
      <c r="AZ22" s="210"/>
    </row>
    <row r="23" spans="3:54" ht="24" customHeight="1">
      <c r="C23" s="211"/>
      <c r="D23" s="228"/>
      <c r="E23" s="326" t="s">
        <v>372</v>
      </c>
      <c r="F23" s="327"/>
      <c r="G23" s="328"/>
      <c r="H23" s="336">
        <f>'1号別紙3-2（運搬設備（都外））'!E45</f>
        <v>0</v>
      </c>
      <c r="I23" s="337"/>
      <c r="J23" s="337"/>
      <c r="K23" s="337"/>
      <c r="L23" s="337"/>
      <c r="M23" s="227" t="s">
        <v>131</v>
      </c>
      <c r="N23" s="340"/>
      <c r="O23" s="340"/>
      <c r="P23" s="340"/>
      <c r="Q23" s="340"/>
      <c r="R23" s="340"/>
      <c r="S23" s="340"/>
      <c r="T23" s="341"/>
      <c r="U23" s="214"/>
      <c r="V23" s="210"/>
      <c r="W23" s="229"/>
      <c r="X23" s="210"/>
      <c r="Y23" s="210"/>
      <c r="Z23" s="210"/>
      <c r="AA23" s="210"/>
      <c r="AB23" s="55"/>
      <c r="AC23" s="55"/>
      <c r="AD23" s="55"/>
      <c r="AX23" s="210"/>
      <c r="AY23" s="210"/>
      <c r="AZ23" s="210"/>
    </row>
    <row r="24" spans="3:54" ht="24" customHeight="1">
      <c r="C24" s="211"/>
      <c r="D24" s="228"/>
      <c r="E24" s="326" t="s">
        <v>351</v>
      </c>
      <c r="F24" s="327"/>
      <c r="G24" s="328"/>
      <c r="H24" s="336">
        <f>'1号別紙４（純水素型燃料電池）'!D45</f>
        <v>0</v>
      </c>
      <c r="I24" s="337"/>
      <c r="J24" s="337"/>
      <c r="K24" s="337"/>
      <c r="L24" s="337"/>
      <c r="M24" s="227" t="s">
        <v>131</v>
      </c>
      <c r="N24" s="340"/>
      <c r="O24" s="340"/>
      <c r="P24" s="340"/>
      <c r="Q24" s="340"/>
      <c r="R24" s="340"/>
      <c r="S24" s="340"/>
      <c r="T24" s="341"/>
      <c r="U24" s="214"/>
      <c r="V24" s="210"/>
      <c r="W24" s="210"/>
      <c r="X24" s="230"/>
      <c r="Y24" s="210"/>
      <c r="Z24" s="210"/>
      <c r="AA24" s="210"/>
      <c r="AB24" s="55"/>
      <c r="AC24" s="55"/>
      <c r="AD24" s="55"/>
      <c r="AX24" s="210"/>
      <c r="AY24" s="210"/>
      <c r="AZ24" s="210"/>
    </row>
    <row r="25" spans="3:54" ht="24" customHeight="1">
      <c r="C25" s="211"/>
      <c r="D25" s="228"/>
      <c r="E25" s="326" t="s">
        <v>356</v>
      </c>
      <c r="F25" s="327"/>
      <c r="G25" s="328"/>
      <c r="H25" s="336">
        <f>'1号別紙５-１（水素燃料ボイラー（専焼））'!D45</f>
        <v>0</v>
      </c>
      <c r="I25" s="337"/>
      <c r="J25" s="337"/>
      <c r="K25" s="337"/>
      <c r="L25" s="337"/>
      <c r="M25" s="227" t="s">
        <v>131</v>
      </c>
      <c r="N25" s="340"/>
      <c r="O25" s="340"/>
      <c r="P25" s="340"/>
      <c r="Q25" s="340"/>
      <c r="R25" s="340"/>
      <c r="S25" s="340"/>
      <c r="T25" s="341"/>
      <c r="U25" s="214"/>
      <c r="V25" s="210"/>
      <c r="W25" s="210"/>
      <c r="X25" s="210"/>
      <c r="Y25" s="210"/>
      <c r="Z25" s="210"/>
      <c r="AA25" s="210"/>
      <c r="AB25" s="55"/>
      <c r="AC25" s="55"/>
      <c r="AD25" s="55"/>
      <c r="AX25" s="210"/>
      <c r="AY25" s="210"/>
      <c r="AZ25" s="210"/>
    </row>
    <row r="26" spans="3:54" ht="24" customHeight="1">
      <c r="C26" s="211"/>
      <c r="D26" s="228"/>
      <c r="E26" s="326" t="s">
        <v>352</v>
      </c>
      <c r="F26" s="327"/>
      <c r="G26" s="328"/>
      <c r="H26" s="336">
        <f>'1号別紙5-2（水素燃料ボイラー（混焼））'!D45</f>
        <v>0</v>
      </c>
      <c r="I26" s="337"/>
      <c r="J26" s="337"/>
      <c r="K26" s="337"/>
      <c r="L26" s="337"/>
      <c r="M26" s="227" t="s">
        <v>131</v>
      </c>
      <c r="N26" s="340"/>
      <c r="O26" s="340"/>
      <c r="P26" s="340"/>
      <c r="Q26" s="340"/>
      <c r="R26" s="340"/>
      <c r="S26" s="340"/>
      <c r="T26" s="341"/>
      <c r="U26" s="214"/>
      <c r="V26" s="210"/>
      <c r="W26" s="210"/>
      <c r="X26" s="210"/>
      <c r="Y26" s="210"/>
      <c r="Z26" s="210"/>
      <c r="AA26" s="210"/>
      <c r="AB26" s="55"/>
      <c r="AC26" s="55"/>
      <c r="AD26" s="55"/>
      <c r="AX26" s="210"/>
      <c r="AY26" s="210"/>
      <c r="AZ26" s="210"/>
    </row>
    <row r="27" spans="3:54" ht="24" customHeight="1">
      <c r="C27" s="211"/>
      <c r="D27" s="228"/>
      <c r="E27" s="326" t="s">
        <v>353</v>
      </c>
      <c r="F27" s="327"/>
      <c r="G27" s="328"/>
      <c r="H27" s="336">
        <f>'1号別紙6-1（温水発生機（専焼））'!D45</f>
        <v>0</v>
      </c>
      <c r="I27" s="337"/>
      <c r="J27" s="337"/>
      <c r="K27" s="337"/>
      <c r="L27" s="337"/>
      <c r="M27" s="227" t="s">
        <v>131</v>
      </c>
      <c r="N27" s="340"/>
      <c r="O27" s="340"/>
      <c r="P27" s="340"/>
      <c r="Q27" s="340"/>
      <c r="R27" s="340"/>
      <c r="S27" s="340"/>
      <c r="T27" s="341"/>
      <c r="U27" s="214"/>
      <c r="V27" s="210"/>
      <c r="W27" s="210"/>
      <c r="X27" s="210"/>
      <c r="Y27" s="210"/>
      <c r="Z27" s="210"/>
      <c r="AA27" s="210"/>
      <c r="AB27" s="55"/>
      <c r="AC27" s="55"/>
      <c r="AD27" s="55"/>
      <c r="AX27" s="210"/>
      <c r="AY27" s="210"/>
      <c r="AZ27" s="210"/>
    </row>
    <row r="28" spans="3:54" ht="24" customHeight="1">
      <c r="C28" s="211"/>
      <c r="D28" s="228"/>
      <c r="E28" s="326" t="s">
        <v>354</v>
      </c>
      <c r="F28" s="327"/>
      <c r="G28" s="328"/>
      <c r="H28" s="336">
        <f>'1号別紙6-2（温水発生機（混焼））'!D45</f>
        <v>0</v>
      </c>
      <c r="I28" s="337"/>
      <c r="J28" s="337"/>
      <c r="K28" s="337"/>
      <c r="L28" s="337"/>
      <c r="M28" s="227" t="s">
        <v>131</v>
      </c>
      <c r="N28" s="340"/>
      <c r="O28" s="340"/>
      <c r="P28" s="340"/>
      <c r="Q28" s="340"/>
      <c r="R28" s="340"/>
      <c r="S28" s="340"/>
      <c r="T28" s="341"/>
      <c r="U28" s="214"/>
      <c r="V28" s="210"/>
      <c r="W28" s="210"/>
      <c r="X28" s="210"/>
      <c r="Y28" s="210"/>
      <c r="Z28" s="210"/>
      <c r="AA28" s="210"/>
      <c r="AB28" s="55"/>
      <c r="AC28" s="55"/>
      <c r="AD28" s="55"/>
      <c r="AX28" s="210"/>
      <c r="AY28" s="210"/>
      <c r="AZ28" s="210"/>
    </row>
    <row r="29" spans="3:54" ht="24" customHeight="1">
      <c r="C29" s="211"/>
      <c r="D29" s="228"/>
      <c r="E29" s="326" t="s">
        <v>357</v>
      </c>
      <c r="F29" s="327"/>
      <c r="G29" s="328"/>
      <c r="H29" s="336">
        <f>'1号別紙7-1 （水素バーナー（専焼））'!D45</f>
        <v>0</v>
      </c>
      <c r="I29" s="337"/>
      <c r="J29" s="337"/>
      <c r="K29" s="337"/>
      <c r="L29" s="337"/>
      <c r="M29" s="227" t="s">
        <v>131</v>
      </c>
      <c r="N29" s="340"/>
      <c r="O29" s="340"/>
      <c r="P29" s="340"/>
      <c r="Q29" s="340"/>
      <c r="R29" s="340"/>
      <c r="S29" s="340"/>
      <c r="T29" s="341"/>
      <c r="U29" s="214"/>
      <c r="V29" s="210"/>
      <c r="W29" s="210"/>
      <c r="X29" s="210"/>
      <c r="Y29" s="210"/>
      <c r="Z29" s="210"/>
      <c r="AA29" s="210"/>
      <c r="AB29" s="55"/>
      <c r="AC29" s="55"/>
      <c r="AD29" s="55"/>
      <c r="AX29" s="210"/>
      <c r="AY29" s="210"/>
      <c r="AZ29" s="210"/>
    </row>
    <row r="30" spans="3:54" ht="24" customHeight="1">
      <c r="C30" s="211"/>
      <c r="D30" s="228"/>
      <c r="E30" s="326" t="s">
        <v>355</v>
      </c>
      <c r="F30" s="327"/>
      <c r="G30" s="328"/>
      <c r="H30" s="336">
        <f>'1号別紙7-2（水素バーナー（混焼））'!D45</f>
        <v>0</v>
      </c>
      <c r="I30" s="337"/>
      <c r="J30" s="337"/>
      <c r="K30" s="337"/>
      <c r="L30" s="337"/>
      <c r="M30" s="227" t="s">
        <v>131</v>
      </c>
      <c r="N30" s="340"/>
      <c r="O30" s="340"/>
      <c r="P30" s="340"/>
      <c r="Q30" s="340"/>
      <c r="R30" s="340"/>
      <c r="S30" s="340"/>
      <c r="T30" s="341"/>
      <c r="U30" s="214"/>
      <c r="V30" s="210"/>
      <c r="W30" s="210"/>
      <c r="X30" s="210"/>
      <c r="Y30" s="210"/>
      <c r="Z30" s="210"/>
      <c r="AA30" s="210"/>
      <c r="AB30" s="55"/>
      <c r="AC30" s="55"/>
      <c r="AD30" s="55"/>
      <c r="AX30" s="210"/>
      <c r="AY30" s="210"/>
      <c r="AZ30" s="210"/>
    </row>
    <row r="31" spans="3:54" ht="24" customHeight="1">
      <c r="C31" s="211"/>
      <c r="D31" s="228"/>
      <c r="E31" s="326" t="s">
        <v>359</v>
      </c>
      <c r="F31" s="327"/>
      <c r="G31" s="328"/>
      <c r="H31" s="336">
        <f>'1号別紙8-1（水素エンジン発電機（専焼））'!D45</f>
        <v>0</v>
      </c>
      <c r="I31" s="337"/>
      <c r="J31" s="337"/>
      <c r="K31" s="337"/>
      <c r="L31" s="337"/>
      <c r="M31" s="227" t="s">
        <v>131</v>
      </c>
      <c r="N31" s="340"/>
      <c r="O31" s="340"/>
      <c r="P31" s="340"/>
      <c r="Q31" s="340"/>
      <c r="R31" s="340"/>
      <c r="S31" s="340"/>
      <c r="T31" s="341"/>
      <c r="U31" s="214"/>
      <c r="V31" s="210"/>
      <c r="W31" s="210"/>
      <c r="X31" s="210"/>
      <c r="Y31" s="210"/>
      <c r="Z31" s="210"/>
      <c r="AA31" s="210"/>
      <c r="AB31" s="55"/>
      <c r="AC31" s="55"/>
      <c r="AD31" s="55"/>
      <c r="AX31" s="210"/>
      <c r="AY31" s="210"/>
      <c r="AZ31" s="210"/>
    </row>
    <row r="32" spans="3:54" ht="24" customHeight="1">
      <c r="C32" s="211"/>
      <c r="D32" s="231"/>
      <c r="E32" s="323" t="s">
        <v>358</v>
      </c>
      <c r="F32" s="324"/>
      <c r="G32" s="325"/>
      <c r="H32" s="336">
        <f>'1号別紙8-2（水素エンジン発電機（混焼））'!D45</f>
        <v>0</v>
      </c>
      <c r="I32" s="337"/>
      <c r="J32" s="337"/>
      <c r="K32" s="337"/>
      <c r="L32" s="337"/>
      <c r="M32" s="227" t="s">
        <v>131</v>
      </c>
      <c r="N32" s="342"/>
      <c r="O32" s="342"/>
      <c r="P32" s="342"/>
      <c r="Q32" s="342"/>
      <c r="R32" s="342"/>
      <c r="S32" s="342"/>
      <c r="T32" s="343"/>
      <c r="U32" s="232"/>
      <c r="V32" s="233"/>
      <c r="W32" s="215"/>
      <c r="X32" s="55"/>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row>
    <row r="33" spans="3:52" ht="25.5" customHeight="1">
      <c r="C33" s="211"/>
      <c r="D33" s="308" t="s">
        <v>167</v>
      </c>
      <c r="E33" s="317" t="s">
        <v>171</v>
      </c>
      <c r="F33" s="318"/>
      <c r="G33" s="318"/>
      <c r="H33" s="318"/>
      <c r="I33" s="318"/>
      <c r="J33" s="318"/>
      <c r="K33" s="318"/>
      <c r="L33" s="319">
        <f>L34+L35</f>
        <v>0</v>
      </c>
      <c r="M33" s="320"/>
      <c r="N33" s="320"/>
      <c r="O33" s="320"/>
      <c r="P33" s="320"/>
      <c r="Q33" s="320"/>
      <c r="R33" s="320"/>
      <c r="S33" s="320"/>
      <c r="T33" s="234" t="s">
        <v>2</v>
      </c>
      <c r="U33" s="219"/>
      <c r="W33" s="210"/>
      <c r="X33" s="55"/>
      <c r="Z33" s="210"/>
      <c r="AA33" s="210"/>
      <c r="AB33" s="55"/>
      <c r="AC33" s="55"/>
      <c r="AD33" s="55"/>
      <c r="AX33" s="210"/>
      <c r="AY33" s="210"/>
      <c r="AZ33" s="210"/>
    </row>
    <row r="34" spans="3:52" ht="25.5" customHeight="1">
      <c r="C34" s="211"/>
      <c r="D34" s="309"/>
      <c r="E34" s="321" t="s">
        <v>142</v>
      </c>
      <c r="F34" s="322"/>
      <c r="G34" s="322"/>
      <c r="H34" s="322"/>
      <c r="I34" s="322"/>
      <c r="J34" s="322"/>
      <c r="K34" s="322"/>
      <c r="L34" s="314">
        <f>'1号別紙（集計）'!F20</f>
        <v>0</v>
      </c>
      <c r="M34" s="314"/>
      <c r="N34" s="314"/>
      <c r="O34" s="314"/>
      <c r="P34" s="314"/>
      <c r="Q34" s="314"/>
      <c r="R34" s="314"/>
      <c r="S34" s="314"/>
      <c r="T34" s="235" t="s">
        <v>2</v>
      </c>
      <c r="U34" s="219"/>
      <c r="W34" s="210"/>
      <c r="X34" s="69"/>
      <c r="Z34" s="210"/>
      <c r="AA34" s="210"/>
      <c r="AB34" s="55"/>
      <c r="AC34" s="55"/>
      <c r="AD34" s="55"/>
      <c r="AX34" s="210"/>
      <c r="AY34" s="210"/>
      <c r="AZ34" s="210"/>
    </row>
    <row r="35" spans="3:52" ht="25.5" customHeight="1">
      <c r="C35" s="211"/>
      <c r="D35" s="309"/>
      <c r="E35" s="321" t="s">
        <v>169</v>
      </c>
      <c r="F35" s="322"/>
      <c r="G35" s="322"/>
      <c r="H35" s="322"/>
      <c r="I35" s="322"/>
      <c r="J35" s="322"/>
      <c r="K35" s="322"/>
      <c r="L35" s="314">
        <f>'1号別紙（集計）'!G20</f>
        <v>0</v>
      </c>
      <c r="M35" s="314"/>
      <c r="N35" s="314"/>
      <c r="O35" s="314"/>
      <c r="P35" s="314"/>
      <c r="Q35" s="314"/>
      <c r="R35" s="314"/>
      <c r="S35" s="314"/>
      <c r="T35" s="235" t="s">
        <v>2</v>
      </c>
      <c r="U35" s="219"/>
      <c r="W35" s="210"/>
      <c r="X35" s="69" t="s">
        <v>158</v>
      </c>
      <c r="Z35" s="210"/>
      <c r="AA35" s="210"/>
      <c r="AB35" s="55"/>
      <c r="AC35" s="55"/>
      <c r="AD35" s="55"/>
      <c r="AX35" s="210"/>
      <c r="AY35" s="210"/>
      <c r="AZ35" s="210"/>
    </row>
    <row r="36" spans="3:52" ht="25.5" customHeight="1">
      <c r="C36" s="211"/>
      <c r="D36" s="310"/>
      <c r="E36" s="353" t="s">
        <v>170</v>
      </c>
      <c r="F36" s="354"/>
      <c r="G36" s="354"/>
      <c r="H36" s="354"/>
      <c r="I36" s="354"/>
      <c r="J36" s="354"/>
      <c r="K36" s="354"/>
      <c r="L36" s="314">
        <f>'1号別紙（集計）'!H20</f>
        <v>0</v>
      </c>
      <c r="M36" s="314"/>
      <c r="N36" s="314"/>
      <c r="O36" s="314"/>
      <c r="P36" s="314"/>
      <c r="Q36" s="314"/>
      <c r="R36" s="314"/>
      <c r="S36" s="314"/>
      <c r="T36" s="236" t="s">
        <v>2</v>
      </c>
      <c r="U36" s="219"/>
      <c r="W36" s="210"/>
      <c r="Z36" s="210"/>
      <c r="AA36" s="210"/>
      <c r="AB36" s="55"/>
      <c r="AC36" s="55"/>
      <c r="AD36" s="55"/>
      <c r="AX36" s="210"/>
      <c r="AY36" s="210"/>
      <c r="AZ36" s="210"/>
    </row>
    <row r="37" spans="3:52" ht="25.5" customHeight="1">
      <c r="C37" s="211"/>
      <c r="D37" s="311"/>
      <c r="E37" s="315" t="s">
        <v>168</v>
      </c>
      <c r="F37" s="316"/>
      <c r="G37" s="316"/>
      <c r="H37" s="316"/>
      <c r="I37" s="316"/>
      <c r="J37" s="316"/>
      <c r="K37" s="316"/>
      <c r="L37" s="314">
        <f>'1号別紙（集計）'!I20</f>
        <v>0</v>
      </c>
      <c r="M37" s="314"/>
      <c r="N37" s="314"/>
      <c r="O37" s="314"/>
      <c r="P37" s="314"/>
      <c r="Q37" s="314"/>
      <c r="R37" s="314"/>
      <c r="S37" s="314"/>
      <c r="T37" s="237" t="s">
        <v>2</v>
      </c>
      <c r="U37" s="219"/>
      <c r="W37" s="210"/>
      <c r="X37" s="210"/>
      <c r="Z37" s="210"/>
      <c r="AA37" s="210"/>
      <c r="AB37" s="55"/>
      <c r="AC37" s="55"/>
      <c r="AD37" s="55"/>
      <c r="AX37" s="210"/>
      <c r="AY37" s="210"/>
      <c r="AZ37" s="210"/>
    </row>
    <row r="38" spans="3:52" s="241" customFormat="1" ht="25.5" customHeight="1">
      <c r="C38" s="238"/>
      <c r="D38" s="329" t="s">
        <v>157</v>
      </c>
      <c r="E38" s="239" t="s">
        <v>132</v>
      </c>
      <c r="F38" s="332"/>
      <c r="G38" s="332"/>
      <c r="H38" s="332"/>
      <c r="I38" s="332"/>
      <c r="J38" s="332"/>
      <c r="K38" s="332"/>
      <c r="L38" s="332"/>
      <c r="M38" s="332"/>
      <c r="N38" s="332"/>
      <c r="O38" s="332"/>
      <c r="P38" s="332"/>
      <c r="Q38" s="332"/>
      <c r="R38" s="332"/>
      <c r="S38" s="332"/>
      <c r="T38" s="333"/>
      <c r="U38" s="240"/>
    </row>
    <row r="39" spans="3:52" s="241" customFormat="1" ht="25.5" customHeight="1">
      <c r="C39" s="238"/>
      <c r="D39" s="329"/>
      <c r="E39" s="242" t="s">
        <v>133</v>
      </c>
      <c r="F39" s="330"/>
      <c r="G39" s="330"/>
      <c r="H39" s="330"/>
      <c r="I39" s="330"/>
      <c r="J39" s="330"/>
      <c r="K39" s="330"/>
      <c r="L39" s="330"/>
      <c r="M39" s="330"/>
      <c r="N39" s="330"/>
      <c r="O39" s="330"/>
      <c r="P39" s="330"/>
      <c r="Q39" s="330"/>
      <c r="R39" s="330"/>
      <c r="S39" s="330"/>
      <c r="T39" s="331"/>
      <c r="U39" s="240"/>
    </row>
    <row r="40" spans="3:52" s="241" customFormat="1" ht="25.5" customHeight="1">
      <c r="C40" s="238"/>
      <c r="D40" s="329"/>
      <c r="E40" s="242" t="s">
        <v>134</v>
      </c>
      <c r="F40" s="330"/>
      <c r="G40" s="330"/>
      <c r="H40" s="330"/>
      <c r="I40" s="330"/>
      <c r="J40" s="330"/>
      <c r="K40" s="330"/>
      <c r="L40" s="330"/>
      <c r="M40" s="330"/>
      <c r="N40" s="330"/>
      <c r="O40" s="330"/>
      <c r="P40" s="330"/>
      <c r="Q40" s="330"/>
      <c r="R40" s="330"/>
      <c r="S40" s="330"/>
      <c r="T40" s="331"/>
      <c r="U40" s="240"/>
    </row>
    <row r="41" spans="3:52" s="241" customFormat="1" ht="25.5" customHeight="1">
      <c r="C41" s="238"/>
      <c r="D41" s="329"/>
      <c r="E41" s="242" t="s">
        <v>426</v>
      </c>
      <c r="F41" s="330"/>
      <c r="G41" s="330"/>
      <c r="H41" s="330"/>
      <c r="I41" s="330"/>
      <c r="J41" s="330"/>
      <c r="K41" s="330"/>
      <c r="L41" s="330"/>
      <c r="M41" s="330"/>
      <c r="N41" s="330"/>
      <c r="O41" s="330"/>
      <c r="P41" s="330"/>
      <c r="Q41" s="330"/>
      <c r="R41" s="330"/>
      <c r="S41" s="330"/>
      <c r="T41" s="331"/>
      <c r="U41" s="240"/>
    </row>
    <row r="42" spans="3:52" s="241" customFormat="1" ht="25.5" customHeight="1">
      <c r="C42" s="238"/>
      <c r="D42" s="329"/>
      <c r="E42" s="242" t="s">
        <v>135</v>
      </c>
      <c r="F42" s="330"/>
      <c r="G42" s="330"/>
      <c r="H42" s="330"/>
      <c r="I42" s="330"/>
      <c r="J42" s="330"/>
      <c r="K42" s="330"/>
      <c r="L42" s="330"/>
      <c r="M42" s="330"/>
      <c r="N42" s="330"/>
      <c r="O42" s="330"/>
      <c r="P42" s="330"/>
      <c r="Q42" s="330"/>
      <c r="R42" s="330"/>
      <c r="S42" s="330"/>
      <c r="T42" s="331"/>
      <c r="U42" s="240"/>
    </row>
    <row r="43" spans="3:52" s="241" customFormat="1" ht="25.5" customHeight="1">
      <c r="C43" s="238"/>
      <c r="D43" s="329"/>
      <c r="E43" s="242" t="s">
        <v>136</v>
      </c>
      <c r="F43" s="330"/>
      <c r="G43" s="330"/>
      <c r="H43" s="330"/>
      <c r="I43" s="330"/>
      <c r="J43" s="330"/>
      <c r="K43" s="330"/>
      <c r="L43" s="330"/>
      <c r="M43" s="330"/>
      <c r="N43" s="330"/>
      <c r="O43" s="330"/>
      <c r="P43" s="330"/>
      <c r="Q43" s="330"/>
      <c r="R43" s="330"/>
      <c r="S43" s="330"/>
      <c r="T43" s="331"/>
      <c r="U43" s="240"/>
    </row>
    <row r="44" spans="3:52" s="241" customFormat="1" ht="25.5" customHeight="1">
      <c r="C44" s="238"/>
      <c r="D44" s="329"/>
      <c r="E44" s="243" t="s">
        <v>137</v>
      </c>
      <c r="F44" s="334"/>
      <c r="G44" s="334"/>
      <c r="H44" s="334"/>
      <c r="I44" s="334"/>
      <c r="J44" s="334"/>
      <c r="K44" s="334"/>
      <c r="L44" s="334"/>
      <c r="M44" s="334"/>
      <c r="N44" s="334"/>
      <c r="O44" s="334"/>
      <c r="P44" s="334"/>
      <c r="Q44" s="334"/>
      <c r="R44" s="334"/>
      <c r="S44" s="334"/>
      <c r="T44" s="335"/>
      <c r="U44" s="240"/>
    </row>
    <row r="45" spans="3:52" ht="18" customHeight="1">
      <c r="C45" s="211"/>
      <c r="D45" s="344" t="s">
        <v>428</v>
      </c>
      <c r="E45" s="345"/>
      <c r="F45" s="345"/>
      <c r="G45" s="345"/>
      <c r="H45" s="345"/>
      <c r="I45" s="345"/>
      <c r="J45" s="345"/>
      <c r="K45" s="345"/>
      <c r="L45" s="345"/>
      <c r="M45" s="345"/>
      <c r="N45" s="345"/>
      <c r="O45" s="345"/>
      <c r="P45" s="345"/>
      <c r="Q45" s="345"/>
      <c r="R45" s="345"/>
      <c r="S45" s="345"/>
      <c r="T45" s="346"/>
      <c r="U45" s="219"/>
    </row>
    <row r="46" spans="3:52" ht="34.5" customHeight="1">
      <c r="C46" s="211"/>
      <c r="D46" s="347"/>
      <c r="E46" s="348"/>
      <c r="F46" s="348"/>
      <c r="G46" s="348"/>
      <c r="H46" s="348"/>
      <c r="I46" s="348"/>
      <c r="J46" s="348"/>
      <c r="K46" s="348"/>
      <c r="L46" s="348"/>
      <c r="M46" s="348"/>
      <c r="N46" s="348"/>
      <c r="O46" s="348"/>
      <c r="P46" s="348"/>
      <c r="Q46" s="348"/>
      <c r="R46" s="348"/>
      <c r="S46" s="348"/>
      <c r="T46" s="349"/>
      <c r="U46" s="219"/>
    </row>
    <row r="47" spans="3:52" ht="15" customHeight="1">
      <c r="C47" s="244"/>
      <c r="D47" s="245" t="s">
        <v>360</v>
      </c>
      <c r="E47" s="87"/>
      <c r="F47" s="87"/>
      <c r="G47" s="87"/>
      <c r="H47" s="87"/>
      <c r="I47" s="87"/>
      <c r="J47" s="87"/>
      <c r="K47" s="87"/>
      <c r="L47" s="87"/>
      <c r="M47" s="87"/>
      <c r="N47" s="87"/>
      <c r="O47" s="87"/>
      <c r="P47" s="87"/>
      <c r="Q47" s="87"/>
      <c r="R47" s="87"/>
      <c r="S47" s="87"/>
      <c r="T47" s="246"/>
      <c r="U47" s="247"/>
    </row>
    <row r="48" spans="3:52" ht="18.7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row r="75" ht="14.15" customHeight="1"/>
    <row r="76" ht="14.15" customHeight="1"/>
    <row r="77" ht="14.15" customHeight="1"/>
    <row r="78" ht="14.15" customHeight="1"/>
    <row r="79" ht="14.15" customHeight="1"/>
    <row r="80" ht="14.15" customHeight="1"/>
    <row r="81" ht="14.15" customHeight="1"/>
    <row r="82" ht="14.15" customHeight="1"/>
    <row r="83" ht="14.15" customHeight="1"/>
    <row r="84" ht="14.15" customHeight="1"/>
    <row r="85" ht="14.15" customHeight="1"/>
    <row r="86" ht="14.15" customHeight="1"/>
    <row r="87" ht="14.15" customHeight="1"/>
    <row r="88" ht="14.15" customHeight="1"/>
    <row r="89" ht="14.15" customHeight="1"/>
    <row r="90" ht="14.15" customHeight="1"/>
    <row r="91" ht="14.15" customHeight="1"/>
    <row r="92" ht="14.15" customHeight="1"/>
    <row r="93" ht="14.15" customHeight="1"/>
    <row r="94" ht="14.15" customHeight="1"/>
    <row r="95" ht="14.15" customHeight="1"/>
    <row r="96" ht="14.15" customHeight="1"/>
    <row r="97" ht="14.15" customHeight="1"/>
    <row r="98" ht="14.15" customHeight="1"/>
    <row r="99" ht="14.15" customHeight="1"/>
    <row r="100" ht="14.15" customHeight="1"/>
    <row r="101" ht="14.15" customHeight="1"/>
    <row r="102" ht="14.15" customHeight="1"/>
    <row r="103" ht="14.15" customHeight="1"/>
    <row r="104" ht="14.15" customHeight="1"/>
    <row r="105" ht="14.15" customHeight="1"/>
    <row r="106" ht="14.15" customHeight="1"/>
    <row r="107" ht="14.15" customHeight="1"/>
    <row r="108" ht="14.15" customHeight="1"/>
    <row r="109" ht="14.15" customHeight="1"/>
    <row r="110" ht="14.15" customHeight="1"/>
    <row r="111" ht="14.15" customHeight="1"/>
    <row r="112" ht="14.15" customHeight="1"/>
    <row r="113" ht="14.15" customHeight="1"/>
    <row r="114" ht="14.15" customHeight="1"/>
    <row r="115" ht="14.15" customHeight="1"/>
    <row r="116" ht="14.15" customHeight="1"/>
    <row r="117" ht="14.15" customHeight="1"/>
    <row r="118" ht="14.15" customHeight="1"/>
    <row r="119" ht="14.15" customHeight="1"/>
    <row r="120" ht="14.15" customHeight="1"/>
    <row r="121" ht="14.15" customHeight="1"/>
    <row r="122" ht="14.15" customHeight="1"/>
    <row r="123" ht="14.15" customHeight="1"/>
    <row r="124" ht="14.15" customHeight="1"/>
    <row r="125" ht="14.15" customHeight="1"/>
    <row r="126" ht="14.15" customHeight="1"/>
    <row r="127" ht="14.15" customHeight="1"/>
    <row r="128" ht="14.15" customHeight="1"/>
    <row r="129" ht="14.15" customHeight="1"/>
    <row r="130" ht="14.15" customHeight="1"/>
    <row r="131" ht="14.15" customHeight="1"/>
    <row r="132" ht="14.15" customHeight="1"/>
    <row r="133" ht="14.15" customHeight="1"/>
    <row r="134" ht="14.15" customHeight="1"/>
    <row r="135" ht="14.15" customHeight="1"/>
    <row r="136" ht="14.15" customHeight="1"/>
    <row r="137" ht="14.15" customHeight="1"/>
    <row r="138" ht="14.15" customHeight="1"/>
    <row r="139" ht="14.15" customHeight="1"/>
    <row r="140" ht="14.15" customHeight="1"/>
    <row r="141" ht="14.15" customHeight="1"/>
    <row r="142" ht="14.15" customHeight="1"/>
    <row r="143" ht="14.15" customHeight="1"/>
    <row r="144" ht="14.15" customHeight="1"/>
    <row r="145" ht="14.15" customHeight="1"/>
    <row r="146" ht="14.15" customHeight="1"/>
    <row r="147" ht="14.15" customHeight="1"/>
    <row r="148" ht="14.15" customHeight="1"/>
    <row r="149" ht="14.15" customHeight="1"/>
    <row r="150" ht="14.15" customHeight="1"/>
    <row r="151" ht="14.15" customHeight="1"/>
    <row r="152" ht="14.15" customHeight="1"/>
    <row r="153" ht="14.15" customHeight="1"/>
    <row r="154" ht="14.15" customHeight="1"/>
    <row r="155" ht="14.15" customHeight="1"/>
    <row r="156" ht="14.15" customHeight="1"/>
    <row r="157" ht="14.15" customHeight="1"/>
    <row r="158" ht="14.15" customHeight="1"/>
    <row r="159" ht="14.15" customHeight="1"/>
    <row r="160" ht="14.15" customHeight="1"/>
    <row r="161" ht="14.15" customHeight="1"/>
    <row r="162" ht="14.15" customHeight="1"/>
    <row r="163" ht="14.15" customHeight="1"/>
    <row r="164" ht="14.15" customHeight="1"/>
    <row r="165" ht="14.15" customHeight="1"/>
    <row r="166" ht="14.15" customHeight="1"/>
    <row r="167" ht="14.15" customHeight="1"/>
    <row r="168" ht="14.15" customHeight="1"/>
    <row r="169" ht="14.15" customHeight="1"/>
    <row r="170" ht="14.15" customHeight="1"/>
    <row r="171" ht="14.15" customHeight="1"/>
    <row r="172" ht="14.15" customHeight="1"/>
    <row r="173" ht="14.15" customHeight="1"/>
    <row r="174" ht="14.15" customHeight="1"/>
    <row r="175" ht="14.15" customHeight="1"/>
    <row r="176" ht="14.15" customHeight="1"/>
    <row r="177" ht="14.15" customHeight="1"/>
    <row r="178" ht="14.15" customHeight="1"/>
    <row r="179" ht="14.15" customHeight="1"/>
    <row r="180" ht="14.15" customHeight="1"/>
    <row r="181" ht="14.15" customHeight="1"/>
    <row r="182" ht="14.15" customHeight="1"/>
    <row r="183" ht="14.15" customHeight="1"/>
    <row r="184" ht="14.15" customHeight="1"/>
    <row r="185" ht="14.15" customHeight="1"/>
    <row r="186" ht="14.15" customHeight="1"/>
    <row r="187" ht="14.15" customHeight="1"/>
    <row r="188" ht="14.15" customHeight="1"/>
    <row r="189" ht="14.15" customHeight="1"/>
    <row r="190" ht="14.15" customHeight="1"/>
    <row r="191" ht="14.15" customHeight="1"/>
    <row r="192" ht="14.15" customHeight="1"/>
    <row r="193" ht="14.15" customHeight="1"/>
    <row r="194" ht="14.15" customHeight="1"/>
    <row r="195" ht="14.15" customHeight="1"/>
    <row r="196" ht="14.15" customHeight="1"/>
    <row r="197" ht="14.15" customHeight="1"/>
    <row r="198" ht="14.15" customHeight="1"/>
    <row r="199" ht="14.15" customHeight="1"/>
    <row r="200" ht="14.15" customHeight="1"/>
    <row r="201" ht="14.15" customHeight="1"/>
    <row r="202" ht="14.15" customHeight="1"/>
    <row r="203" ht="14.15" customHeight="1"/>
    <row r="204" ht="14.15" customHeight="1"/>
    <row r="205" ht="14.15" customHeight="1"/>
    <row r="206" ht="14.15" customHeight="1"/>
    <row r="207" ht="14.15" customHeight="1"/>
    <row r="208" ht="14.15" customHeight="1"/>
    <row r="209" ht="14.15" customHeight="1"/>
    <row r="210" ht="14.15" customHeight="1"/>
    <row r="211" ht="14.15" customHeight="1"/>
    <row r="212" ht="14.15" customHeight="1"/>
    <row r="213" ht="14.15" customHeight="1"/>
    <row r="214" ht="14.15" customHeight="1"/>
    <row r="215" ht="14.15" customHeight="1"/>
    <row r="216" ht="14.15" customHeight="1"/>
    <row r="217" ht="14.15" customHeight="1"/>
    <row r="218" ht="14.15" customHeight="1"/>
    <row r="219" ht="14.15" customHeight="1"/>
    <row r="220" ht="14.15" customHeight="1"/>
    <row r="221" ht="14.15" customHeight="1"/>
    <row r="222" ht="14.15" customHeight="1"/>
    <row r="223" ht="14.15" customHeight="1"/>
    <row r="224" ht="14.15" customHeight="1"/>
    <row r="225" ht="14.15" customHeight="1"/>
    <row r="226" ht="14.15" customHeight="1"/>
    <row r="227" ht="14.15" customHeight="1"/>
    <row r="228" ht="14.15" customHeight="1"/>
    <row r="229" ht="14.15" customHeight="1"/>
    <row r="230" ht="14.15" customHeight="1"/>
    <row r="231" ht="14.15" customHeight="1"/>
    <row r="232" ht="14.15" customHeight="1"/>
    <row r="233" ht="14.15" customHeight="1"/>
    <row r="234" ht="14.15" customHeight="1"/>
    <row r="235" ht="14.15" customHeight="1"/>
    <row r="236" ht="14.15" customHeight="1"/>
    <row r="237" ht="14.15" customHeight="1"/>
    <row r="238" ht="14.15" customHeight="1"/>
    <row r="239" ht="14.15" customHeight="1"/>
    <row r="240" ht="14.15" customHeight="1"/>
    <row r="241" ht="14.15" customHeight="1"/>
    <row r="242" ht="14.15" customHeight="1"/>
    <row r="243" ht="14.15" customHeight="1"/>
    <row r="244" ht="14.15" customHeight="1"/>
    <row r="245" ht="14.15" customHeight="1"/>
    <row r="246" ht="14.15" customHeight="1"/>
    <row r="247" ht="14.15" customHeight="1"/>
    <row r="248" ht="14.15" customHeight="1"/>
    <row r="249" ht="14.15" customHeight="1"/>
    <row r="250" ht="14.15" customHeight="1"/>
    <row r="251" ht="14.15" customHeight="1"/>
    <row r="252" ht="14.15" customHeight="1"/>
    <row r="253" ht="14.15" customHeight="1"/>
    <row r="254" ht="14.15" customHeight="1"/>
    <row r="255" ht="14.15" customHeight="1"/>
    <row r="256" ht="14.15" customHeight="1"/>
    <row r="257" ht="14.15" customHeight="1"/>
    <row r="258" ht="14.15" customHeight="1"/>
    <row r="259" ht="14.15" customHeight="1"/>
    <row r="260" ht="14.15" customHeight="1"/>
    <row r="261" ht="14.15" customHeight="1"/>
    <row r="262" ht="14.15" customHeight="1"/>
    <row r="263" ht="14.15" customHeight="1"/>
    <row r="264" ht="14.15" customHeight="1"/>
    <row r="265" ht="14.15" customHeight="1"/>
    <row r="266" ht="14.15" customHeight="1"/>
    <row r="267" ht="14.15" customHeight="1"/>
    <row r="268" ht="14.15" customHeight="1"/>
    <row r="269" ht="14.15" customHeight="1"/>
    <row r="270" ht="14.15" customHeight="1"/>
    <row r="271" ht="14.15" customHeight="1"/>
    <row r="272" ht="14.15" customHeight="1"/>
    <row r="273" ht="14.15" customHeight="1"/>
    <row r="274" ht="14.15" customHeight="1"/>
    <row r="275" ht="14.15" customHeight="1"/>
    <row r="276" ht="14.15" customHeight="1"/>
    <row r="277" ht="14.15" customHeight="1"/>
    <row r="278" ht="14.15" customHeight="1"/>
    <row r="279" ht="14.15" customHeight="1"/>
    <row r="280" ht="14.15" customHeight="1"/>
    <row r="281" ht="14.15" customHeight="1"/>
    <row r="282" ht="14.15" customHeight="1"/>
    <row r="283" ht="14.15" customHeight="1"/>
    <row r="284" ht="14.15" customHeight="1"/>
    <row r="285" ht="14.15" customHeight="1"/>
    <row r="286" ht="14.15" customHeight="1"/>
    <row r="287" ht="14.15" customHeight="1"/>
    <row r="288" ht="14.15" customHeight="1"/>
    <row r="289" ht="14.15" customHeight="1"/>
    <row r="290" ht="14.15" customHeight="1"/>
    <row r="291" ht="14.15" customHeight="1"/>
    <row r="292" ht="14.15" customHeight="1"/>
    <row r="293" ht="14.15" customHeight="1"/>
    <row r="294" ht="14.15" customHeight="1"/>
    <row r="295" ht="14.15" customHeight="1"/>
    <row r="296" ht="14.15" customHeight="1"/>
    <row r="297" ht="14.15" customHeight="1"/>
    <row r="298" ht="14.15" customHeight="1"/>
    <row r="299" ht="14.15" customHeight="1"/>
    <row r="300" ht="14.15" customHeight="1"/>
    <row r="301" ht="14.15" customHeight="1"/>
    <row r="302" ht="14.15" customHeight="1"/>
    <row r="303" ht="14.15" customHeight="1"/>
    <row r="304" ht="14.15" customHeight="1"/>
    <row r="305" ht="14.15" customHeight="1"/>
    <row r="306" ht="14.15" customHeight="1"/>
    <row r="307" ht="14.15" customHeight="1"/>
    <row r="308" ht="14.15" customHeight="1"/>
    <row r="309" ht="14.15" customHeight="1"/>
    <row r="310" ht="14.15" customHeight="1"/>
    <row r="311" ht="14.15" customHeight="1"/>
    <row r="312" ht="14.15" customHeight="1"/>
    <row r="313" ht="14.15" customHeight="1"/>
    <row r="314" ht="14.15" customHeight="1"/>
    <row r="315" ht="14.15" customHeight="1"/>
    <row r="316" ht="14.15" customHeight="1"/>
    <row r="317" ht="14.15" customHeight="1"/>
    <row r="318" ht="14.15" customHeight="1"/>
    <row r="319" ht="14.15" customHeight="1"/>
    <row r="320" ht="14.15" customHeight="1"/>
    <row r="321" ht="14.15" customHeight="1"/>
    <row r="322" ht="14.15" customHeight="1"/>
    <row r="323" ht="14.15" customHeight="1"/>
    <row r="324" ht="14.15" customHeight="1"/>
    <row r="325" ht="14.15" customHeight="1"/>
    <row r="326" ht="14.15" customHeight="1"/>
    <row r="327" ht="14.15" customHeight="1"/>
    <row r="328" ht="14.15" customHeight="1"/>
    <row r="329" ht="14.15" customHeight="1"/>
    <row r="330" ht="14.15" customHeight="1"/>
    <row r="331" ht="14.15" customHeight="1"/>
    <row r="332" ht="14.15" customHeight="1"/>
    <row r="333" ht="14.15" customHeight="1"/>
    <row r="334" ht="14.15" customHeight="1"/>
    <row r="335" ht="14.15" customHeight="1"/>
    <row r="336" ht="14.15" customHeight="1"/>
    <row r="337" ht="14.15" customHeight="1"/>
    <row r="338" ht="14.15" customHeight="1"/>
    <row r="339" ht="14.15" customHeight="1"/>
    <row r="340" ht="14.15" customHeight="1"/>
    <row r="341" ht="14.15" customHeight="1"/>
    <row r="342" ht="14.15" customHeight="1"/>
    <row r="343" ht="14.15" customHeight="1"/>
    <row r="344" ht="14.15" customHeight="1"/>
    <row r="345" ht="14.15" customHeight="1"/>
    <row r="346" ht="14.15" customHeight="1"/>
    <row r="347" ht="14.15" customHeight="1"/>
    <row r="348" ht="14.15" customHeight="1"/>
    <row r="349" ht="14.15" customHeight="1"/>
  </sheetData>
  <sheetProtection algorithmName="SHA-512" hashValue="PDXorsFC2c+/yq0IyKYx5cBMPB1MRVLY9Ahc+T/Umcn6Ok/8dSju/zVsoeqfsnZdQxKWQSTUEsACwL2NWEgPlA==" saltValue="cP/LmKP3CzLVYsbG3HmoGw==" spinCount="100000" sheet="1" formatCells="0" formatColumns="0" formatRows="0" selectLockedCells="1"/>
  <mergeCells count="66">
    <mergeCell ref="D45:T46"/>
    <mergeCell ref="H27:L27"/>
    <mergeCell ref="H28:L28"/>
    <mergeCell ref="E23:G23"/>
    <mergeCell ref="H18:L18"/>
    <mergeCell ref="H19:L19"/>
    <mergeCell ref="H20:L20"/>
    <mergeCell ref="H21:L21"/>
    <mergeCell ref="H22:L22"/>
    <mergeCell ref="H23:L23"/>
    <mergeCell ref="E18:G18"/>
    <mergeCell ref="E19:G19"/>
    <mergeCell ref="E20:G20"/>
    <mergeCell ref="E22:G22"/>
    <mergeCell ref="L36:S36"/>
    <mergeCell ref="E36:K36"/>
    <mergeCell ref="E30:G30"/>
    <mergeCell ref="E25:G25"/>
    <mergeCell ref="E26:G26"/>
    <mergeCell ref="E27:G27"/>
    <mergeCell ref="E28:G28"/>
    <mergeCell ref="E29:G29"/>
    <mergeCell ref="H29:L29"/>
    <mergeCell ref="H30:L30"/>
    <mergeCell ref="H31:L31"/>
    <mergeCell ref="H32:L32"/>
    <mergeCell ref="N18:T32"/>
    <mergeCell ref="H24:L24"/>
    <mergeCell ref="H25:L25"/>
    <mergeCell ref="H26:L26"/>
    <mergeCell ref="D38:D44"/>
    <mergeCell ref="F41:T41"/>
    <mergeCell ref="F38:T38"/>
    <mergeCell ref="F39:T39"/>
    <mergeCell ref="F40:T40"/>
    <mergeCell ref="F42:T42"/>
    <mergeCell ref="F43:T43"/>
    <mergeCell ref="F44:T44"/>
    <mergeCell ref="E17:T17"/>
    <mergeCell ref="D33:D37"/>
    <mergeCell ref="E15:T15"/>
    <mergeCell ref="E16:T16"/>
    <mergeCell ref="L37:S37"/>
    <mergeCell ref="E37:K37"/>
    <mergeCell ref="E33:K33"/>
    <mergeCell ref="L33:S33"/>
    <mergeCell ref="E35:K35"/>
    <mergeCell ref="L35:S35"/>
    <mergeCell ref="E34:K34"/>
    <mergeCell ref="L34:S34"/>
    <mergeCell ref="E32:G32"/>
    <mergeCell ref="E31:G31"/>
    <mergeCell ref="E24:G24"/>
    <mergeCell ref="E21:G21"/>
    <mergeCell ref="O4:P4"/>
    <mergeCell ref="D6:E6"/>
    <mergeCell ref="D14:T14"/>
    <mergeCell ref="D13:T13"/>
    <mergeCell ref="L8:S8"/>
    <mergeCell ref="L9:S9"/>
    <mergeCell ref="L10:S10"/>
    <mergeCell ref="L11:S11"/>
    <mergeCell ref="E8:J8"/>
    <mergeCell ref="E9:J9"/>
    <mergeCell ref="E10:J10"/>
    <mergeCell ref="E11:J11"/>
  </mergeCells>
  <phoneticPr fontId="3"/>
  <printOptions verticalCentered="1"/>
  <pageMargins left="0.55118110236220474" right="0.23622047244094491" top="0.39370078740157483" bottom="0.39370078740157483" header="0.19685039370078741" footer="0.23622047244094491"/>
  <pageSetup paperSize="9" scale="75" orientation="portrait" r:id="rId1"/>
  <headerFooter>
    <oddFooter>&amp;R&amp;"ＭＳ Ｐ明朝,標準"&amp;10（日本産業規格A列4番）</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6FED-E93E-4972-8C5A-34DF1D241D6D}">
  <dimension ref="A2:S6"/>
  <sheetViews>
    <sheetView workbookViewId="0"/>
  </sheetViews>
  <sheetFormatPr defaultRowHeight="13"/>
  <cols>
    <col min="1" max="1" width="20.453125" bestFit="1" customWidth="1"/>
    <col min="2" max="2" width="11.6328125" bestFit="1" customWidth="1"/>
    <col min="3" max="3" width="20.453125" bestFit="1" customWidth="1"/>
    <col min="4" max="4" width="11.6328125" bestFit="1" customWidth="1"/>
    <col min="6" max="6" width="20.453125" bestFit="1" customWidth="1"/>
    <col min="7" max="7" width="11.6328125" bestFit="1" customWidth="1"/>
    <col min="9" max="9" width="20.453125" bestFit="1" customWidth="1"/>
    <col min="10" max="10" width="11.6328125" bestFit="1" customWidth="1"/>
    <col min="12" max="12" width="21.36328125" bestFit="1" customWidth="1"/>
    <col min="13" max="13" width="9.90625" customWidth="1"/>
    <col min="15" max="15" width="20.453125" bestFit="1" customWidth="1"/>
    <col min="18" max="18" width="20.453125" bestFit="1" customWidth="1"/>
  </cols>
  <sheetData>
    <row r="2" spans="1:19">
      <c r="B2" t="s">
        <v>250</v>
      </c>
      <c r="D2" t="s">
        <v>251</v>
      </c>
      <c r="G2" t="s">
        <v>252</v>
      </c>
      <c r="J2" t="s">
        <v>253</v>
      </c>
      <c r="M2" t="s">
        <v>256</v>
      </c>
      <c r="P2" t="s">
        <v>254</v>
      </c>
      <c r="S2" t="s">
        <v>255</v>
      </c>
    </row>
    <row r="3" spans="1:19">
      <c r="A3" t="s">
        <v>259</v>
      </c>
      <c r="B3" t="s">
        <v>199</v>
      </c>
      <c r="C3" t="s">
        <v>259</v>
      </c>
      <c r="D3" t="s">
        <v>200</v>
      </c>
      <c r="F3" t="s">
        <v>259</v>
      </c>
      <c r="G3" t="s">
        <v>201</v>
      </c>
      <c r="I3" t="s">
        <v>259</v>
      </c>
      <c r="J3" t="s">
        <v>202</v>
      </c>
      <c r="L3" t="s">
        <v>259</v>
      </c>
      <c r="M3" t="s">
        <v>210</v>
      </c>
      <c r="O3" t="s">
        <v>259</v>
      </c>
      <c r="P3" t="s">
        <v>210</v>
      </c>
      <c r="R3" t="s">
        <v>259</v>
      </c>
      <c r="S3" t="s">
        <v>211</v>
      </c>
    </row>
    <row r="4" spans="1:19">
      <c r="A4" t="s">
        <v>260</v>
      </c>
      <c r="B4" t="s">
        <v>203</v>
      </c>
      <c r="C4" t="s">
        <v>260</v>
      </c>
      <c r="F4" t="s">
        <v>260</v>
      </c>
      <c r="G4" t="s">
        <v>204</v>
      </c>
      <c r="I4" t="s">
        <v>260</v>
      </c>
      <c r="J4" t="s">
        <v>205</v>
      </c>
      <c r="L4" t="s">
        <v>260</v>
      </c>
      <c r="M4" t="s">
        <v>210</v>
      </c>
      <c r="O4" t="s">
        <v>260</v>
      </c>
      <c r="P4" t="s">
        <v>210</v>
      </c>
      <c r="R4" t="s">
        <v>260</v>
      </c>
      <c r="S4" t="s">
        <v>211</v>
      </c>
    </row>
    <row r="5" spans="1:19">
      <c r="A5" t="s">
        <v>206</v>
      </c>
      <c r="B5" t="s">
        <v>207</v>
      </c>
      <c r="C5" t="s">
        <v>206</v>
      </c>
      <c r="F5" t="s">
        <v>206</v>
      </c>
      <c r="G5" t="s">
        <v>208</v>
      </c>
      <c r="I5" t="s">
        <v>206</v>
      </c>
      <c r="J5" t="s">
        <v>202</v>
      </c>
      <c r="L5" t="s">
        <v>206</v>
      </c>
      <c r="M5" t="s">
        <v>211</v>
      </c>
      <c r="O5" t="s">
        <v>206</v>
      </c>
      <c r="P5" t="s">
        <v>211</v>
      </c>
      <c r="R5" t="s">
        <v>206</v>
      </c>
      <c r="S5" t="s">
        <v>211</v>
      </c>
    </row>
    <row r="6" spans="1:19">
      <c r="A6" t="s">
        <v>209</v>
      </c>
      <c r="C6" t="s">
        <v>209</v>
      </c>
      <c r="F6" t="s">
        <v>209</v>
      </c>
      <c r="I6" t="s">
        <v>209</v>
      </c>
      <c r="L6" t="s">
        <v>209</v>
      </c>
      <c r="O6" t="s">
        <v>209</v>
      </c>
      <c r="R6" t="s">
        <v>209</v>
      </c>
    </row>
  </sheetData>
  <phoneticPr fontId="1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A8CD-44AB-4D35-9F19-38A2931E20D0}">
  <sheetPr>
    <tabColor rgb="FFFF99CC"/>
    <pageSetUpPr fitToPage="1"/>
  </sheetPr>
  <dimension ref="A1:L20"/>
  <sheetViews>
    <sheetView view="pageBreakPreview" topLeftCell="A4" zoomScaleNormal="100" zoomScaleSheetLayoutView="100" workbookViewId="0">
      <selection activeCell="D5" sqref="D5"/>
    </sheetView>
  </sheetViews>
  <sheetFormatPr defaultColWidth="9" defaultRowHeight="14"/>
  <cols>
    <col min="1" max="1" width="2.6328125" style="13" customWidth="1"/>
    <col min="2" max="2" width="14.08984375" style="13" customWidth="1"/>
    <col min="3" max="3" width="40.08984375" style="13" customWidth="1"/>
    <col min="4" max="6" width="14.6328125" style="14" customWidth="1"/>
    <col min="7" max="8" width="14.6328125" style="13" customWidth="1"/>
    <col min="9" max="9" width="14.08984375" style="15" customWidth="1"/>
    <col min="10" max="10" width="3.1796875" style="15" customWidth="1"/>
    <col min="11" max="11" width="13.6328125" style="15" customWidth="1"/>
    <col min="12" max="12" width="8.453125" style="13" customWidth="1"/>
    <col min="13" max="126" width="2.6328125" style="13" customWidth="1"/>
    <col min="127" max="16384" width="9" style="13"/>
  </cols>
  <sheetData>
    <row r="1" spans="1:12" ht="10.5" customHeight="1"/>
    <row r="2" spans="1:12" ht="19.5" customHeight="1">
      <c r="A2" s="16"/>
      <c r="B2" s="17" t="s">
        <v>176</v>
      </c>
      <c r="C2" s="16"/>
      <c r="D2" s="18"/>
      <c r="E2" s="18"/>
      <c r="F2" s="18"/>
      <c r="G2" s="16"/>
      <c r="K2" s="15" t="str">
        <f>'１号'!$X$2</f>
        <v>Ver.0</v>
      </c>
    </row>
    <row r="3" spans="1:12" ht="42" customHeight="1" thickBot="1">
      <c r="A3" s="16"/>
      <c r="B3" s="355" t="s">
        <v>186</v>
      </c>
      <c r="C3" s="355"/>
      <c r="D3" s="355"/>
      <c r="E3" s="355"/>
      <c r="F3" s="355"/>
      <c r="G3" s="355"/>
      <c r="H3" s="355"/>
      <c r="I3" s="20"/>
      <c r="J3" s="20"/>
    </row>
    <row r="4" spans="1:12" ht="33" customHeight="1" thickBot="1">
      <c r="A4" s="16"/>
      <c r="B4" s="26" t="s">
        <v>184</v>
      </c>
      <c r="C4" s="27" t="s">
        <v>177</v>
      </c>
      <c r="D4" s="107" t="s">
        <v>274</v>
      </c>
      <c r="E4" s="108" t="s">
        <v>178</v>
      </c>
      <c r="F4" s="105" t="s">
        <v>179</v>
      </c>
      <c r="G4" s="110" t="s">
        <v>180</v>
      </c>
      <c r="H4" s="109" t="s">
        <v>181</v>
      </c>
      <c r="I4" s="106" t="s">
        <v>182</v>
      </c>
      <c r="J4" s="186"/>
      <c r="K4" s="20"/>
      <c r="L4" s="33" t="s">
        <v>187</v>
      </c>
    </row>
    <row r="5" spans="1:12" ht="34.5" customHeight="1" thickTop="1">
      <c r="A5" s="16"/>
      <c r="B5" s="25" t="s">
        <v>285</v>
      </c>
      <c r="C5" s="29" t="s">
        <v>280</v>
      </c>
      <c r="D5" s="125">
        <f>'1号別紙1-1（製造設備（都内））'!E45</f>
        <v>0</v>
      </c>
      <c r="E5" s="132">
        <f>'1号別紙1-1（製造設備（都内））'!$G45</f>
        <v>300000000</v>
      </c>
      <c r="F5" s="133">
        <f>'1号別紙1-1（製造設備（都内））'!$G46</f>
        <v>0</v>
      </c>
      <c r="G5" s="134">
        <f>'1号別紙1-1（製造設備（都内））'!$G47</f>
        <v>0</v>
      </c>
      <c r="H5" s="135">
        <f>'1号別紙1-1（製造設備（都内））'!$G48</f>
        <v>0</v>
      </c>
      <c r="I5" s="136" t="str">
        <f>'1号別紙1-1（製造設備（都内））'!G49</f>
        <v/>
      </c>
      <c r="J5" s="187"/>
      <c r="K5" s="28" t="str">
        <f t="shared" ref="K5:K19" si="0">IF(I5&gt;E5,"✖","〇")</f>
        <v>✖</v>
      </c>
      <c r="L5" s="32">
        <f t="shared" ref="L5:L19" si="1">F5+G5</f>
        <v>0</v>
      </c>
    </row>
    <row r="6" spans="1:12" ht="34.5" customHeight="1">
      <c r="A6" s="16"/>
      <c r="B6" s="25" t="s">
        <v>286</v>
      </c>
      <c r="C6" s="29" t="s">
        <v>281</v>
      </c>
      <c r="D6" s="125">
        <f>'1号別紙1-2（製造設備（都外）） '!E45</f>
        <v>0</v>
      </c>
      <c r="E6" s="132">
        <f>'1号別紙1-2（製造設備（都外）） '!$G45</f>
        <v>0</v>
      </c>
      <c r="F6" s="133">
        <f>'1号別紙1-2（製造設備（都外）） '!$G47</f>
        <v>0</v>
      </c>
      <c r="G6" s="134">
        <f>'1号別紙1-2（製造設備（都外）） '!$G48</f>
        <v>0</v>
      </c>
      <c r="H6" s="135">
        <f>'1号別紙1-2（製造設備（都外）） '!$G49</f>
        <v>0</v>
      </c>
      <c r="I6" s="136">
        <f>'1号別紙1-2（製造設備（都外）） '!$G50</f>
        <v>0</v>
      </c>
      <c r="J6" s="187"/>
      <c r="K6" s="28" t="str">
        <f t="shared" si="0"/>
        <v>〇</v>
      </c>
      <c r="L6" s="32">
        <f t="shared" si="1"/>
        <v>0</v>
      </c>
    </row>
    <row r="7" spans="1:12" s="22" customFormat="1" ht="34.5" customHeight="1">
      <c r="A7" s="21"/>
      <c r="B7" s="23" t="s">
        <v>373</v>
      </c>
      <c r="C7" s="30" t="s">
        <v>377</v>
      </c>
      <c r="D7" s="125">
        <f>'1号別紙2-1（貯蔵設備（都内））'!E45</f>
        <v>0</v>
      </c>
      <c r="E7" s="132">
        <f>'1号別紙2-1（貯蔵設備（都内））'!G45</f>
        <v>0</v>
      </c>
      <c r="F7" s="133">
        <f>'1号別紙2-1（貯蔵設備（都内））'!G47</f>
        <v>0</v>
      </c>
      <c r="G7" s="134">
        <f>'1号別紙2-1（貯蔵設備（都内））'!G48</f>
        <v>0</v>
      </c>
      <c r="H7" s="135">
        <f>'1号別紙2-1（貯蔵設備（都内））'!G49</f>
        <v>0</v>
      </c>
      <c r="I7" s="136">
        <f>'1号別紙2-1（貯蔵設備（都内））'!G50</f>
        <v>0</v>
      </c>
      <c r="J7" s="187"/>
      <c r="K7" s="28" t="str">
        <f t="shared" si="0"/>
        <v>〇</v>
      </c>
      <c r="L7" s="32">
        <f t="shared" si="1"/>
        <v>0</v>
      </c>
    </row>
    <row r="8" spans="1:12" s="22" customFormat="1" ht="34.5" customHeight="1">
      <c r="A8" s="21"/>
      <c r="B8" s="23" t="s">
        <v>374</v>
      </c>
      <c r="C8" s="30" t="s">
        <v>378</v>
      </c>
      <c r="D8" s="125">
        <f>'1号別紙2-2（貯蔵設備（都外））'!E45</f>
        <v>0</v>
      </c>
      <c r="E8" s="132">
        <f>'1号別紙2-2（貯蔵設備（都外））'!G45</f>
        <v>0</v>
      </c>
      <c r="F8" s="133">
        <f>'1号別紙2-2（貯蔵設備（都外））'!G47</f>
        <v>0</v>
      </c>
      <c r="G8" s="134">
        <f>'1号別紙2-2（貯蔵設備（都外））'!G48</f>
        <v>0</v>
      </c>
      <c r="H8" s="135">
        <f>'1号別紙2-2（貯蔵設備（都外））'!G49</f>
        <v>0</v>
      </c>
      <c r="I8" s="136">
        <f>'1号別紙2-2（貯蔵設備（都外））'!G50</f>
        <v>0</v>
      </c>
      <c r="J8" s="187"/>
      <c r="K8" s="28" t="str">
        <f t="shared" si="0"/>
        <v>〇</v>
      </c>
      <c r="L8" s="32">
        <f t="shared" si="1"/>
        <v>0</v>
      </c>
    </row>
    <row r="9" spans="1:12" ht="34.5" customHeight="1">
      <c r="B9" s="23" t="s">
        <v>375</v>
      </c>
      <c r="C9" s="30" t="s">
        <v>379</v>
      </c>
      <c r="D9" s="125">
        <f>'1号別紙3-1（運搬設備（都内））'!E45</f>
        <v>0</v>
      </c>
      <c r="E9" s="132">
        <f>'1号別紙3-1（運搬設備（都内））'!G45</f>
        <v>0</v>
      </c>
      <c r="F9" s="133">
        <f>'1号別紙3-1（運搬設備（都内））'!G47</f>
        <v>0</v>
      </c>
      <c r="G9" s="134">
        <f>'1号別紙3-1（運搬設備（都内））'!G48</f>
        <v>0</v>
      </c>
      <c r="H9" s="135">
        <f>'1号別紙3-1（運搬設備（都内））'!G49</f>
        <v>0</v>
      </c>
      <c r="I9" s="136">
        <f>'1号別紙3-1（運搬設備（都内））'!G50</f>
        <v>0</v>
      </c>
      <c r="J9" s="187"/>
      <c r="K9" s="28" t="str">
        <f t="shared" si="0"/>
        <v>〇</v>
      </c>
      <c r="L9" s="32">
        <f t="shared" si="1"/>
        <v>0</v>
      </c>
    </row>
    <row r="10" spans="1:12" ht="34.5" customHeight="1">
      <c r="B10" s="23" t="s">
        <v>376</v>
      </c>
      <c r="C10" s="30" t="s">
        <v>380</v>
      </c>
      <c r="D10" s="125">
        <f>'1号別紙3-2（運搬設備（都外））'!E45</f>
        <v>0</v>
      </c>
      <c r="E10" s="132">
        <f>'1号別紙3-2（運搬設備（都外））'!G45</f>
        <v>0</v>
      </c>
      <c r="F10" s="133">
        <f>'1号別紙3-2（運搬設備（都外））'!G47</f>
        <v>0</v>
      </c>
      <c r="G10" s="134">
        <f>'1号別紙3-2（運搬設備（都外））'!G48</f>
        <v>0</v>
      </c>
      <c r="H10" s="135">
        <f>'1号別紙3-2（運搬設備（都外））'!G49</f>
        <v>0</v>
      </c>
      <c r="I10" s="136">
        <f>'1号別紙3-2（運搬設備（都外））'!G50</f>
        <v>0</v>
      </c>
      <c r="J10" s="187"/>
      <c r="K10" s="28" t="str">
        <f t="shared" si="0"/>
        <v>〇</v>
      </c>
      <c r="L10" s="32">
        <f t="shared" si="1"/>
        <v>0</v>
      </c>
    </row>
    <row r="11" spans="1:12" ht="34.5" customHeight="1">
      <c r="B11" s="23" t="s">
        <v>183</v>
      </c>
      <c r="C11" s="30" t="s">
        <v>198</v>
      </c>
      <c r="D11" s="125">
        <f>'1号別紙４（純水素型燃料電池）'!D45</f>
        <v>0</v>
      </c>
      <c r="E11" s="132">
        <f>'1号別紙４（純水素型燃料電池）'!$G45</f>
        <v>0</v>
      </c>
      <c r="F11" s="133">
        <f>'1号別紙４（純水素型燃料電池）'!$G46</f>
        <v>0</v>
      </c>
      <c r="G11" s="134">
        <f>'1号別紙４（純水素型燃料電池）'!$G47</f>
        <v>0</v>
      </c>
      <c r="H11" s="135">
        <f>'1号別紙４（純水素型燃料電池）'!$G48</f>
        <v>0</v>
      </c>
      <c r="I11" s="136">
        <f>'1号別紙４（純水素型燃料電池）'!$G49</f>
        <v>0</v>
      </c>
      <c r="J11" s="187"/>
      <c r="K11" s="28" t="str">
        <f t="shared" si="0"/>
        <v>〇</v>
      </c>
      <c r="L11" s="32">
        <f t="shared" si="1"/>
        <v>0</v>
      </c>
    </row>
    <row r="12" spans="1:12" ht="34.5" customHeight="1">
      <c r="B12" s="23" t="s">
        <v>283</v>
      </c>
      <c r="C12" s="30" t="s">
        <v>345</v>
      </c>
      <c r="D12" s="125">
        <f>'1号別紙５-１（水素燃料ボイラー（専焼））'!D45</f>
        <v>0</v>
      </c>
      <c r="E12" s="137">
        <f>'1号別紙５-１（水素燃料ボイラー（専焼））'!$G45</f>
        <v>0</v>
      </c>
      <c r="F12" s="138">
        <f>'1号別紙５-１（水素燃料ボイラー（専焼））'!$G46</f>
        <v>0</v>
      </c>
      <c r="G12" s="139">
        <f>'1号別紙５-１（水素燃料ボイラー（専焼））'!$G47</f>
        <v>0</v>
      </c>
      <c r="H12" s="140">
        <f>'1号別紙５-１（水素燃料ボイラー（専焼））'!$G48</f>
        <v>0</v>
      </c>
      <c r="I12" s="141">
        <f>'1号別紙５-１（水素燃料ボイラー（専焼））'!$G49</f>
        <v>0</v>
      </c>
      <c r="J12" s="188"/>
      <c r="K12" s="28" t="str">
        <f t="shared" si="0"/>
        <v>〇</v>
      </c>
      <c r="L12" s="32">
        <f t="shared" si="1"/>
        <v>0</v>
      </c>
    </row>
    <row r="13" spans="1:12" ht="34.5" customHeight="1">
      <c r="B13" s="23" t="s">
        <v>284</v>
      </c>
      <c r="C13" s="30" t="s">
        <v>346</v>
      </c>
      <c r="D13" s="131">
        <f>'1号別紙5-2（水素燃料ボイラー（混焼））'!D45</f>
        <v>0</v>
      </c>
      <c r="E13" s="132">
        <f>'1号別紙5-2（水素燃料ボイラー（混焼））'!G45</f>
        <v>0</v>
      </c>
      <c r="F13" s="133">
        <f>'1号別紙5-2（水素燃料ボイラー（混焼））'!G46</f>
        <v>0</v>
      </c>
      <c r="G13" s="134">
        <f>'1号別紙5-2（水素燃料ボイラー（混焼））'!G47</f>
        <v>0</v>
      </c>
      <c r="H13" s="135">
        <f>'1号別紙5-2（水素燃料ボイラー（混焼））'!G48</f>
        <v>0</v>
      </c>
      <c r="I13" s="136">
        <f>'1号別紙5-2（水素燃料ボイラー（混焼））'!G49</f>
        <v>0</v>
      </c>
      <c r="J13" s="187"/>
      <c r="K13" s="28" t="str">
        <f t="shared" si="0"/>
        <v>〇</v>
      </c>
      <c r="L13" s="32">
        <f t="shared" si="1"/>
        <v>0</v>
      </c>
    </row>
    <row r="14" spans="1:12" ht="34.5" customHeight="1">
      <c r="B14" s="23" t="s">
        <v>331</v>
      </c>
      <c r="C14" s="30" t="s">
        <v>282</v>
      </c>
      <c r="D14" s="179">
        <f>'1号別紙6-1（温水発生機（専焼））'!D45</f>
        <v>0</v>
      </c>
      <c r="E14" s="132">
        <f>'1号別紙6-1（温水発生機（専焼））'!G45</f>
        <v>0</v>
      </c>
      <c r="F14" s="133">
        <f>'1号別紙6-1（温水発生機（専焼））'!G46</f>
        <v>0</v>
      </c>
      <c r="G14" s="134">
        <f>'1号別紙6-1（温水発生機（専焼））'!G47</f>
        <v>0</v>
      </c>
      <c r="H14" s="135">
        <f>'1号別紙6-1（温水発生機（専焼））'!G48</f>
        <v>0</v>
      </c>
      <c r="I14" s="136">
        <f>'1号別紙6-1（温水発生機（専焼））'!G49</f>
        <v>0</v>
      </c>
      <c r="J14" s="187"/>
      <c r="K14" s="28" t="str">
        <f t="shared" si="0"/>
        <v>〇</v>
      </c>
      <c r="L14" s="32">
        <f t="shared" si="1"/>
        <v>0</v>
      </c>
    </row>
    <row r="15" spans="1:12" ht="34.5" customHeight="1">
      <c r="B15" s="23" t="s">
        <v>332</v>
      </c>
      <c r="C15" s="30" t="s">
        <v>333</v>
      </c>
      <c r="D15" s="131">
        <f>'1号別紙6-2（温水発生機（混焼））'!D45</f>
        <v>0</v>
      </c>
      <c r="E15" s="132">
        <f>'1号別紙6-2（温水発生機（混焼））'!G45</f>
        <v>0</v>
      </c>
      <c r="F15" s="133">
        <f>'1号別紙6-2（温水発生機（混焼））'!G46</f>
        <v>0</v>
      </c>
      <c r="G15" s="134">
        <f>'1号別紙6-2（温水発生機（混焼））'!G47</f>
        <v>0</v>
      </c>
      <c r="H15" s="135">
        <f>'1号別紙6-2（温水発生機（混焼））'!G48</f>
        <v>0</v>
      </c>
      <c r="I15" s="136">
        <f>'1号別紙6-2（温水発生機（混焼））'!G49</f>
        <v>0</v>
      </c>
      <c r="J15" s="187"/>
      <c r="K15" s="28" t="str">
        <f t="shared" si="0"/>
        <v>〇</v>
      </c>
      <c r="L15" s="32">
        <f t="shared" si="1"/>
        <v>0</v>
      </c>
    </row>
    <row r="16" spans="1:12" ht="34.5" customHeight="1">
      <c r="B16" s="23" t="s">
        <v>334</v>
      </c>
      <c r="C16" s="30" t="s">
        <v>335</v>
      </c>
      <c r="D16" s="125">
        <f>'1号別紙7-1 （水素バーナー（専焼））'!D45</f>
        <v>0</v>
      </c>
      <c r="E16" s="126">
        <f>'1号別紙7-1 （水素バーナー（専焼））'!G45</f>
        <v>0</v>
      </c>
      <c r="F16" s="127">
        <f>'1号別紙7-1 （水素バーナー（専焼））'!G46</f>
        <v>0</v>
      </c>
      <c r="G16" s="128">
        <f>'1号別紙7-1 （水素バーナー（専焼））'!G47</f>
        <v>0</v>
      </c>
      <c r="H16" s="129">
        <f>'1号別紙7-1 （水素バーナー（専焼））'!G48</f>
        <v>0</v>
      </c>
      <c r="I16" s="130">
        <f>'1号別紙7-1 （水素バーナー（専焼））'!G49</f>
        <v>0</v>
      </c>
      <c r="J16" s="189"/>
      <c r="K16" s="28" t="str">
        <f t="shared" si="0"/>
        <v>〇</v>
      </c>
      <c r="L16" s="32">
        <f t="shared" si="1"/>
        <v>0</v>
      </c>
    </row>
    <row r="17" spans="2:12" ht="34.5" customHeight="1">
      <c r="B17" s="23" t="s">
        <v>336</v>
      </c>
      <c r="C17" s="30" t="s">
        <v>337</v>
      </c>
      <c r="D17" s="131">
        <f>'1号別紙7-2（水素バーナー（混焼））'!D45</f>
        <v>0</v>
      </c>
      <c r="E17" s="132">
        <f>'1号別紙7-2（水素バーナー（混焼））'!G45</f>
        <v>0</v>
      </c>
      <c r="F17" s="133">
        <f>'1号別紙7-2（水素バーナー（混焼））'!G46</f>
        <v>0</v>
      </c>
      <c r="G17" s="134">
        <f>'1号別紙7-2（水素バーナー（混焼））'!G47</f>
        <v>0</v>
      </c>
      <c r="H17" s="135">
        <f>'1号別紙7-2（水素バーナー（混焼））'!G48</f>
        <v>0</v>
      </c>
      <c r="I17" s="136">
        <f>'1号別紙7-2（水素バーナー（混焼））'!G49</f>
        <v>0</v>
      </c>
      <c r="J17" s="187"/>
      <c r="K17" s="28" t="str">
        <f t="shared" si="0"/>
        <v>〇</v>
      </c>
      <c r="L17" s="32">
        <f t="shared" si="1"/>
        <v>0</v>
      </c>
    </row>
    <row r="18" spans="2:12" ht="34.5" customHeight="1">
      <c r="B18" s="23" t="s">
        <v>338</v>
      </c>
      <c r="C18" s="30" t="s">
        <v>339</v>
      </c>
      <c r="D18" s="131">
        <f>'1号別紙8-1（水素エンジン発電機（専焼））'!D45</f>
        <v>0</v>
      </c>
      <c r="E18" s="132">
        <f>'1号別紙8-1（水素エンジン発電機（専焼））'!G45</f>
        <v>0</v>
      </c>
      <c r="F18" s="133">
        <f>'1号別紙8-1（水素エンジン発電機（専焼））'!G46</f>
        <v>0</v>
      </c>
      <c r="G18" s="134">
        <f>'1号別紙8-1（水素エンジン発電機（専焼））'!G47</f>
        <v>0</v>
      </c>
      <c r="H18" s="135">
        <f>'1号別紙8-1（水素エンジン発電機（専焼））'!G48</f>
        <v>0</v>
      </c>
      <c r="I18" s="136">
        <f>'1号別紙8-1（水素エンジン発電機（専焼））'!G49</f>
        <v>0</v>
      </c>
      <c r="J18" s="187"/>
      <c r="K18" s="28" t="str">
        <f t="shared" si="0"/>
        <v>〇</v>
      </c>
      <c r="L18" s="32">
        <f t="shared" si="1"/>
        <v>0</v>
      </c>
    </row>
    <row r="19" spans="2:12" ht="34.5" customHeight="1" thickBot="1">
      <c r="B19" s="23" t="s">
        <v>340</v>
      </c>
      <c r="C19" s="30" t="s">
        <v>341</v>
      </c>
      <c r="D19" s="131">
        <f>'1号別紙8-2（水素エンジン発電機（混焼））'!D45</f>
        <v>0</v>
      </c>
      <c r="E19" s="132">
        <f>'1号別紙8-2（水素エンジン発電機（混焼））'!$G45</f>
        <v>0</v>
      </c>
      <c r="F19" s="133">
        <f>'1号別紙8-2（水素エンジン発電機（混焼））'!$G46</f>
        <v>0</v>
      </c>
      <c r="G19" s="134">
        <f>'1号別紙8-2（水素エンジン発電機（混焼））'!$G47</f>
        <v>0</v>
      </c>
      <c r="H19" s="135">
        <f>'1号別紙8-2（水素エンジン発電機（混焼））'!$G48</f>
        <v>0</v>
      </c>
      <c r="I19" s="136">
        <f>'1号別紙8-2（水素エンジン発電機（混焼））'!$G49</f>
        <v>0</v>
      </c>
      <c r="J19" s="187"/>
      <c r="K19" s="28" t="str">
        <f t="shared" si="0"/>
        <v>〇</v>
      </c>
      <c r="L19" s="32">
        <f t="shared" si="1"/>
        <v>0</v>
      </c>
    </row>
    <row r="20" spans="2:12" ht="42" customHeight="1" thickTop="1" thickBot="1">
      <c r="B20" s="24"/>
      <c r="C20" s="31" t="s">
        <v>185</v>
      </c>
      <c r="D20" s="142"/>
      <c r="E20" s="143">
        <f>SUM(E5:E19)</f>
        <v>300000000</v>
      </c>
      <c r="F20" s="144">
        <f>SUM(F5:F19)</f>
        <v>0</v>
      </c>
      <c r="G20" s="145">
        <f>SUM(G5:G19)</f>
        <v>0</v>
      </c>
      <c r="H20" s="146">
        <f>SUM(H5:H19)</f>
        <v>0</v>
      </c>
      <c r="I20" s="147">
        <f>SUM(I5:I19)</f>
        <v>0</v>
      </c>
      <c r="J20" s="187"/>
      <c r="K20" s="28"/>
      <c r="L20" s="32"/>
    </row>
  </sheetData>
  <sheetProtection sheet="1" formatCells="0" formatColumns="0" formatRows="0" selectLockedCells="1"/>
  <mergeCells count="1">
    <mergeCell ref="B3:H3"/>
  </mergeCells>
  <phoneticPr fontId="14"/>
  <printOptions verticalCentered="1"/>
  <pageMargins left="0.55118110236220474" right="0.23622047244094491" top="0.39370078740157483" bottom="0.39370078740157483" header="0.19685039370078741" footer="0.23622047244094491"/>
  <pageSetup paperSize="9" scale="85" orientation="landscape" r:id="rId1"/>
  <headerFooter>
    <oddFooter>&amp;R&amp;"ＭＳ Ｐ明朝,標準"&amp;10（日本産業規格A列4番）</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9C38B-D03C-4EF3-8CF9-9BA9AA045F4F}">
  <sheetPr>
    <tabColor rgb="FFFF99CC"/>
    <pageSetUpPr fitToPage="1"/>
  </sheetPr>
  <dimension ref="A1:CS264"/>
  <sheetViews>
    <sheetView view="pageBreakPreview" zoomScaleNormal="96" zoomScaleSheetLayoutView="100" workbookViewId="0">
      <selection activeCell="B15" sqref="B15"/>
    </sheetView>
  </sheetViews>
  <sheetFormatPr defaultColWidth="9" defaultRowHeight="14"/>
  <cols>
    <col min="1" max="1" width="2.6328125" style="34" customWidth="1"/>
    <col min="2" max="2" width="10.6328125" style="34" customWidth="1"/>
    <col min="3" max="3" width="39.6328125" style="34" customWidth="1"/>
    <col min="4" max="4" width="11" style="35" customWidth="1"/>
    <col min="5" max="5" width="11.36328125" style="35" customWidth="1"/>
    <col min="6" max="6" width="10" style="35" customWidth="1"/>
    <col min="7" max="7" width="8.6328125" style="34" customWidth="1"/>
    <col min="8" max="8" width="3.1796875" style="34" customWidth="1"/>
    <col min="9" max="9" width="9.6328125" style="34" customWidth="1"/>
    <col min="10" max="10" width="15.6328125" style="36" customWidth="1"/>
    <col min="11" max="11" width="33.36328125" style="36" customWidth="1"/>
    <col min="12" max="12" width="15.6328125" style="34" customWidth="1"/>
    <col min="13" max="13" width="12.6328125" style="34" customWidth="1"/>
    <col min="14" max="14" width="2.6328125" style="34" customWidth="1"/>
    <col min="15" max="15" width="29.90625" style="34" customWidth="1"/>
    <col min="16" max="126" width="2.6328125" style="34" customWidth="1"/>
    <col min="127" max="16384" width="9" style="34"/>
  </cols>
  <sheetData>
    <row r="1" spans="1:97" ht="10.5" customHeight="1"/>
    <row r="2" spans="1:97" ht="19.5" customHeight="1">
      <c r="A2" s="37"/>
      <c r="B2" s="38" t="s">
        <v>287</v>
      </c>
      <c r="C2" s="37"/>
      <c r="D2" s="39"/>
      <c r="E2" s="39"/>
      <c r="F2" s="39"/>
      <c r="G2" s="37"/>
      <c r="H2" s="37"/>
    </row>
    <row r="3" spans="1:97" ht="48.65" customHeight="1" thickBot="1">
      <c r="A3" s="37"/>
      <c r="B3" s="356" t="s">
        <v>261</v>
      </c>
      <c r="C3" s="357"/>
      <c r="D3" s="357"/>
      <c r="E3" s="357"/>
      <c r="F3" s="357"/>
      <c r="G3" s="357"/>
      <c r="H3" s="120"/>
      <c r="I3" s="370" t="s">
        <v>392</v>
      </c>
      <c r="J3" s="370"/>
      <c r="K3" s="370"/>
    </row>
    <row r="4" spans="1:97" ht="20.149999999999999" customHeight="1">
      <c r="A4" s="37"/>
      <c r="B4" s="154" t="s">
        <v>398</v>
      </c>
      <c r="C4" s="371"/>
      <c r="D4" s="371"/>
      <c r="E4" s="371"/>
      <c r="F4" s="371"/>
      <c r="G4" s="372"/>
      <c r="H4" s="190"/>
      <c r="I4" s="153"/>
      <c r="J4" s="153"/>
      <c r="K4" s="153"/>
    </row>
    <row r="5" spans="1:97" ht="25" customHeight="1" thickBot="1">
      <c r="A5" s="37"/>
      <c r="B5" s="155" t="s">
        <v>399</v>
      </c>
      <c r="C5" s="368"/>
      <c r="D5" s="368"/>
      <c r="E5" s="368"/>
      <c r="F5" s="368"/>
      <c r="G5" s="373"/>
      <c r="H5" s="190"/>
      <c r="I5" s="153"/>
      <c r="J5" s="153"/>
      <c r="K5" s="153"/>
    </row>
    <row r="6" spans="1:97" ht="15.75" customHeight="1" thickBot="1">
      <c r="A6" s="37"/>
      <c r="B6" s="119"/>
      <c r="C6" s="120"/>
      <c r="D6" s="120"/>
      <c r="E6" s="120"/>
      <c r="F6" s="120"/>
      <c r="G6" s="120"/>
      <c r="H6" s="120"/>
      <c r="I6" s="153"/>
      <c r="J6" s="153"/>
      <c r="K6" s="153"/>
    </row>
    <row r="7" spans="1:97" ht="19.5" customHeight="1" thickBot="1">
      <c r="A7" s="37"/>
      <c r="B7" s="379" t="s">
        <v>362</v>
      </c>
      <c r="C7" s="380"/>
      <c r="D7" s="361" t="s">
        <v>361</v>
      </c>
      <c r="E7" s="362"/>
      <c r="F7" s="363"/>
      <c r="G7" s="120"/>
      <c r="H7" s="120"/>
      <c r="J7" s="40"/>
    </row>
    <row r="8" spans="1:97" ht="19.5" customHeight="1" thickTop="1">
      <c r="A8" s="37">
        <v>1</v>
      </c>
      <c r="B8" s="381"/>
      <c r="C8" s="382"/>
      <c r="D8" s="364"/>
      <c r="E8" s="365"/>
      <c r="F8" s="124" t="s">
        <v>430</v>
      </c>
      <c r="G8" s="120"/>
      <c r="H8" s="120"/>
      <c r="J8" s="40"/>
    </row>
    <row r="9" spans="1:97" ht="19.5" customHeight="1">
      <c r="A9" s="37">
        <v>2</v>
      </c>
      <c r="B9" s="383"/>
      <c r="C9" s="384"/>
      <c r="D9" s="366"/>
      <c r="E9" s="367"/>
      <c r="F9" s="122" t="s">
        <v>430</v>
      </c>
      <c r="G9" s="120"/>
      <c r="H9" s="120"/>
      <c r="J9" s="40"/>
    </row>
    <row r="10" spans="1:97" ht="19.5" customHeight="1">
      <c r="A10" s="37">
        <v>3</v>
      </c>
      <c r="B10" s="383"/>
      <c r="C10" s="384"/>
      <c r="D10" s="366"/>
      <c r="E10" s="367"/>
      <c r="F10" s="122" t="s">
        <v>430</v>
      </c>
      <c r="G10" s="120"/>
      <c r="H10" s="120"/>
      <c r="J10" s="40"/>
    </row>
    <row r="11" spans="1:97" ht="19.5" customHeight="1">
      <c r="A11" s="37">
        <v>4</v>
      </c>
      <c r="B11" s="383"/>
      <c r="C11" s="384"/>
      <c r="D11" s="366"/>
      <c r="E11" s="367"/>
      <c r="F11" s="122" t="s">
        <v>430</v>
      </c>
      <c r="G11" s="120"/>
      <c r="H11" s="120"/>
      <c r="J11" s="40"/>
    </row>
    <row r="12" spans="1:97" ht="19.5" customHeight="1" thickBot="1">
      <c r="A12" s="37">
        <v>5</v>
      </c>
      <c r="B12" s="385"/>
      <c r="C12" s="386"/>
      <c r="D12" s="368"/>
      <c r="E12" s="369"/>
      <c r="F12" s="123" t="s">
        <v>430</v>
      </c>
      <c r="G12" s="120"/>
      <c r="H12" s="120"/>
      <c r="J12" s="40"/>
    </row>
    <row r="13" spans="1:97" ht="17.25" customHeight="1" thickBot="1">
      <c r="A13" s="37"/>
      <c r="B13" s="119"/>
      <c r="C13" s="120"/>
      <c r="D13" s="120"/>
      <c r="E13" s="120"/>
      <c r="F13" s="120"/>
      <c r="G13" s="120"/>
      <c r="H13" s="120"/>
      <c r="J13" s="40"/>
    </row>
    <row r="14" spans="1:97" ht="19.5" customHeight="1" thickBot="1">
      <c r="A14" s="37"/>
      <c r="B14" s="41" t="s">
        <v>165</v>
      </c>
      <c r="C14" s="42" t="s">
        <v>143</v>
      </c>
      <c r="D14" s="177" t="s">
        <v>7</v>
      </c>
      <c r="E14" s="42" t="s">
        <v>6</v>
      </c>
      <c r="F14" s="43" t="s">
        <v>129</v>
      </c>
      <c r="G14" s="44" t="s">
        <v>8</v>
      </c>
      <c r="H14" s="191"/>
    </row>
    <row r="15" spans="1:97" ht="13.5" customHeight="1" thickTop="1">
      <c r="A15" s="45">
        <v>1</v>
      </c>
      <c r="B15" s="49"/>
      <c r="C15" s="8"/>
      <c r="D15" s="9"/>
      <c r="E15" s="52"/>
      <c r="F15" s="10"/>
      <c r="G15" s="46" t="str">
        <f t="shared" ref="G15:G44" si="0">IF(D15="","",D15*E15)</f>
        <v/>
      </c>
      <c r="H15" s="194"/>
    </row>
    <row r="16" spans="1:97" ht="13.5" customHeight="1">
      <c r="A16" s="45">
        <v>2</v>
      </c>
      <c r="B16" s="49"/>
      <c r="C16" s="11"/>
      <c r="D16" s="12"/>
      <c r="E16" s="53"/>
      <c r="F16" s="10"/>
      <c r="G16" s="46" t="str">
        <f t="shared" si="0"/>
        <v/>
      </c>
      <c r="H16" s="194"/>
      <c r="K16" s="48"/>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row>
    <row r="17" spans="1:97" ht="13.5" customHeight="1">
      <c r="A17" s="45">
        <v>3</v>
      </c>
      <c r="B17" s="49"/>
      <c r="C17" s="11"/>
      <c r="D17" s="12"/>
      <c r="E17" s="53"/>
      <c r="F17" s="10"/>
      <c r="G17" s="46" t="str">
        <f t="shared" si="0"/>
        <v/>
      </c>
      <c r="H17" s="194"/>
      <c r="K17" s="48"/>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row>
    <row r="18" spans="1:97" ht="13.5" customHeight="1">
      <c r="A18" s="45">
        <v>4</v>
      </c>
      <c r="B18" s="49"/>
      <c r="C18" s="11"/>
      <c r="D18" s="12"/>
      <c r="E18" s="53"/>
      <c r="F18" s="10"/>
      <c r="G18" s="46" t="str">
        <f t="shared" si="0"/>
        <v/>
      </c>
      <c r="H18" s="194"/>
      <c r="K18" s="48"/>
      <c r="L18" s="51"/>
      <c r="M18" s="51"/>
      <c r="N18" s="51"/>
      <c r="O18" s="51"/>
      <c r="P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row>
    <row r="19" spans="1:97" ht="13.5" customHeight="1">
      <c r="A19" s="45">
        <v>5</v>
      </c>
      <c r="B19" s="49"/>
      <c r="C19" s="11"/>
      <c r="D19" s="12"/>
      <c r="E19" s="53"/>
      <c r="F19" s="10"/>
      <c r="G19" s="46" t="str">
        <f t="shared" si="0"/>
        <v/>
      </c>
      <c r="H19" s="194"/>
      <c r="K19" s="48"/>
      <c r="L19" s="358"/>
      <c r="M19" s="358"/>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row>
    <row r="20" spans="1:97" ht="13.5" customHeight="1">
      <c r="A20" s="45">
        <v>6</v>
      </c>
      <c r="B20" s="49"/>
      <c r="C20" s="11"/>
      <c r="D20" s="12"/>
      <c r="E20" s="53"/>
      <c r="F20" s="10"/>
      <c r="G20" s="46" t="str">
        <f t="shared" si="0"/>
        <v/>
      </c>
      <c r="H20" s="194"/>
      <c r="K20" s="70" t="s">
        <v>262</v>
      </c>
      <c r="L20" s="48"/>
      <c r="M20" s="48"/>
      <c r="N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row>
    <row r="21" spans="1:97" ht="13.5" customHeight="1">
      <c r="A21" s="45">
        <v>7</v>
      </c>
      <c r="B21" s="49"/>
      <c r="C21" s="11"/>
      <c r="D21" s="12"/>
      <c r="E21" s="53"/>
      <c r="F21" s="10"/>
      <c r="G21" s="46" t="str">
        <f t="shared" si="0"/>
        <v/>
      </c>
      <c r="H21" s="194"/>
      <c r="K21" s="71" t="str">
        <f>D45</f>
        <v>都内</v>
      </c>
      <c r="M21" s="54"/>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row>
    <row r="22" spans="1:97" ht="13.5" customHeight="1">
      <c r="A22" s="45">
        <v>8</v>
      </c>
      <c r="B22" s="49"/>
      <c r="C22" s="11"/>
      <c r="D22" s="12"/>
      <c r="E22" s="53"/>
      <c r="F22" s="10"/>
      <c r="G22" s="46" t="str">
        <f t="shared" si="0"/>
        <v/>
      </c>
      <c r="H22" s="194"/>
      <c r="J22" s="57" t="s">
        <v>263</v>
      </c>
      <c r="K22" s="72" t="str">
        <f>IF(K21="都内","対象","")</f>
        <v>対象</v>
      </c>
      <c r="L22" s="111">
        <f>IF(K22="対象",L29,0)</f>
        <v>300000000</v>
      </c>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row>
    <row r="23" spans="1:97" ht="13.5" customHeight="1">
      <c r="A23" s="45">
        <v>9</v>
      </c>
      <c r="B23" s="49"/>
      <c r="C23" s="11"/>
      <c r="D23" s="12"/>
      <c r="E23" s="53"/>
      <c r="F23" s="10"/>
      <c r="G23" s="46" t="str">
        <f t="shared" si="0"/>
        <v/>
      </c>
      <c r="H23" s="194"/>
      <c r="K23" s="15"/>
      <c r="L23" s="55"/>
      <c r="M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row>
    <row r="24" spans="1:97" ht="13.5" customHeight="1">
      <c r="A24" s="45">
        <v>10</v>
      </c>
      <c r="B24" s="49"/>
      <c r="C24" s="11"/>
      <c r="D24" s="12"/>
      <c r="E24" s="53"/>
      <c r="F24" s="10"/>
      <c r="G24" s="46" t="str">
        <f t="shared" si="0"/>
        <v/>
      </c>
      <c r="H24" s="194"/>
      <c r="N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row>
    <row r="25" spans="1:97" ht="13.5" customHeight="1">
      <c r="A25" s="45">
        <v>11</v>
      </c>
      <c r="B25" s="49"/>
      <c r="C25" s="11"/>
      <c r="D25" s="12"/>
      <c r="E25" s="53"/>
      <c r="F25" s="10"/>
      <c r="G25" s="46" t="str">
        <f t="shared" si="0"/>
        <v/>
      </c>
      <c r="H25" s="194"/>
      <c r="K25" s="55"/>
      <c r="L25" s="55"/>
      <c r="N25" s="51"/>
      <c r="O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row>
    <row r="26" spans="1:97" ht="13.5" customHeight="1">
      <c r="A26" s="45">
        <v>12</v>
      </c>
      <c r="B26" s="49"/>
      <c r="C26" s="11"/>
      <c r="D26" s="12"/>
      <c r="E26" s="53"/>
      <c r="F26" s="10"/>
      <c r="G26" s="46" t="str">
        <f t="shared" si="0"/>
        <v/>
      </c>
      <c r="H26" s="194"/>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row>
    <row r="27" spans="1:97" ht="13.5" customHeight="1">
      <c r="A27" s="45">
        <v>13</v>
      </c>
      <c r="B27" s="49"/>
      <c r="C27" s="11"/>
      <c r="D27" s="12"/>
      <c r="E27" s="53"/>
      <c r="F27" s="10"/>
      <c r="G27" s="46" t="str">
        <f t="shared" si="0"/>
        <v/>
      </c>
      <c r="H27" s="194"/>
      <c r="K27" s="55"/>
      <c r="L27" s="13"/>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row>
    <row r="28" spans="1:97" ht="13.5" customHeight="1">
      <c r="A28" s="45">
        <v>14</v>
      </c>
      <c r="B28" s="49"/>
      <c r="C28" s="11"/>
      <c r="D28" s="12"/>
      <c r="E28" s="53"/>
      <c r="F28" s="10"/>
      <c r="G28" s="46" t="str">
        <f t="shared" si="0"/>
        <v/>
      </c>
      <c r="H28" s="194"/>
      <c r="K28" s="15"/>
      <c r="L28" s="13"/>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row>
    <row r="29" spans="1:97" ht="13.5" customHeight="1">
      <c r="A29" s="45">
        <v>15</v>
      </c>
      <c r="B29" s="49"/>
      <c r="C29" s="11"/>
      <c r="D29" s="12"/>
      <c r="E29" s="53"/>
      <c r="F29" s="10"/>
      <c r="G29" s="46" t="str">
        <f t="shared" si="0"/>
        <v/>
      </c>
      <c r="H29" s="194"/>
      <c r="K29" s="73" t="s">
        <v>264</v>
      </c>
      <c r="L29" s="74">
        <v>300000000</v>
      </c>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row>
    <row r="30" spans="1:97" ht="13.5" customHeight="1">
      <c r="A30" s="45">
        <v>16</v>
      </c>
      <c r="B30" s="49"/>
      <c r="C30" s="11"/>
      <c r="D30" s="12"/>
      <c r="E30" s="53"/>
      <c r="F30" s="10"/>
      <c r="G30" s="46" t="str">
        <f t="shared" si="0"/>
        <v/>
      </c>
      <c r="H30" s="194"/>
      <c r="K30" s="15"/>
      <c r="L30" s="13"/>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row>
    <row r="31" spans="1:97" ht="13.5" customHeight="1">
      <c r="A31" s="45">
        <v>17</v>
      </c>
      <c r="B31" s="49"/>
      <c r="C31" s="11"/>
      <c r="D31" s="12"/>
      <c r="E31" s="53"/>
      <c r="F31" s="10"/>
      <c r="G31" s="46" t="str">
        <f t="shared" si="0"/>
        <v/>
      </c>
      <c r="H31" s="194"/>
      <c r="K31" s="37" t="s">
        <v>265</v>
      </c>
      <c r="L31" s="38"/>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row>
    <row r="32" spans="1:97" ht="13.5" customHeight="1">
      <c r="A32" s="45">
        <v>18</v>
      </c>
      <c r="B32" s="49"/>
      <c r="C32" s="11"/>
      <c r="D32" s="12"/>
      <c r="E32" s="53"/>
      <c r="F32" s="10"/>
      <c r="G32" s="46" t="str">
        <f t="shared" si="0"/>
        <v/>
      </c>
      <c r="H32" s="194"/>
      <c r="K32" s="75" t="s">
        <v>189</v>
      </c>
      <c r="L32" s="76">
        <f>IF(ROUNDDOWN(($G$46-$G$48)*2/3,-3)&gt;$G$45,$G$45,ROUNDDOWN(($G$46-$G$48)*2/3,-3))</f>
        <v>0</v>
      </c>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row>
    <row r="33" spans="1:97" ht="13.5" customHeight="1">
      <c r="A33" s="45">
        <v>19</v>
      </c>
      <c r="B33" s="49"/>
      <c r="C33" s="11"/>
      <c r="D33" s="12"/>
      <c r="E33" s="53"/>
      <c r="F33" s="10"/>
      <c r="G33" s="46" t="str">
        <f t="shared" si="0"/>
        <v/>
      </c>
      <c r="H33" s="194"/>
      <c r="K33" s="75" t="s">
        <v>190</v>
      </c>
      <c r="L33" s="76">
        <f>IF(ROUNDDOWN($G$46*2/3,-3)&gt;$G$45,$G$45,ROUNDDOWN($G$46*2/3,-3))</f>
        <v>0</v>
      </c>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row>
    <row r="34" spans="1:97" ht="13.5" customHeight="1">
      <c r="A34" s="45">
        <v>20</v>
      </c>
      <c r="B34" s="49"/>
      <c r="C34" s="11"/>
      <c r="D34" s="12"/>
      <c r="E34" s="53"/>
      <c r="F34" s="10"/>
      <c r="G34" s="46" t="str">
        <f t="shared" si="0"/>
        <v/>
      </c>
      <c r="H34" s="194"/>
      <c r="K34" s="56"/>
      <c r="L34" s="55"/>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row>
    <row r="35" spans="1:97" ht="13.5" customHeight="1">
      <c r="A35" s="45">
        <v>21</v>
      </c>
      <c r="B35" s="49"/>
      <c r="C35" s="11"/>
      <c r="D35" s="12"/>
      <c r="E35" s="53"/>
      <c r="F35" s="10"/>
      <c r="G35" s="46" t="str">
        <f t="shared" si="0"/>
        <v/>
      </c>
      <c r="H35" s="194"/>
      <c r="K35" s="56"/>
      <c r="L35" s="55"/>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row>
    <row r="36" spans="1:97" ht="13.5" customHeight="1">
      <c r="A36" s="45">
        <v>22</v>
      </c>
      <c r="B36" s="49"/>
      <c r="C36" s="11"/>
      <c r="D36" s="12"/>
      <c r="E36" s="53"/>
      <c r="F36" s="10"/>
      <c r="G36" s="46" t="str">
        <f t="shared" si="0"/>
        <v/>
      </c>
      <c r="H36" s="194"/>
      <c r="K36" s="51"/>
      <c r="L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row>
    <row r="37" spans="1:97" ht="13.5" customHeight="1">
      <c r="A37" s="45">
        <v>23</v>
      </c>
      <c r="B37" s="49"/>
      <c r="C37" s="11"/>
      <c r="D37" s="12"/>
      <c r="E37" s="53"/>
      <c r="F37" s="10"/>
      <c r="G37" s="46" t="str">
        <f t="shared" si="0"/>
        <v/>
      </c>
      <c r="H37" s="194"/>
      <c r="K37" s="48"/>
      <c r="L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row>
    <row r="38" spans="1:97" ht="13.5" customHeight="1">
      <c r="A38" s="45">
        <v>24</v>
      </c>
      <c r="B38" s="49"/>
      <c r="C38" s="11"/>
      <c r="D38" s="12"/>
      <c r="E38" s="53"/>
      <c r="F38" s="10"/>
      <c r="G38" s="46" t="str">
        <f t="shared" si="0"/>
        <v/>
      </c>
      <c r="H38" s="194"/>
      <c r="K38" s="48"/>
      <c r="L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row>
    <row r="39" spans="1:97" ht="13.5" customHeight="1">
      <c r="A39" s="45">
        <v>25</v>
      </c>
      <c r="B39" s="49"/>
      <c r="C39" s="11"/>
      <c r="D39" s="12"/>
      <c r="E39" s="53"/>
      <c r="F39" s="10"/>
      <c r="G39" s="46" t="str">
        <f t="shared" si="0"/>
        <v/>
      </c>
      <c r="H39" s="194"/>
      <c r="K39" s="48"/>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row>
    <row r="40" spans="1:97" ht="13.5" customHeight="1">
      <c r="A40" s="45">
        <v>26</v>
      </c>
      <c r="B40" s="49"/>
      <c r="C40" s="11"/>
      <c r="D40" s="12"/>
      <c r="E40" s="53"/>
      <c r="F40" s="10"/>
      <c r="G40" s="46" t="str">
        <f t="shared" si="0"/>
        <v/>
      </c>
      <c r="H40" s="194"/>
      <c r="K40" s="48"/>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row>
    <row r="41" spans="1:97" ht="13.5" customHeight="1">
      <c r="A41" s="45">
        <v>27</v>
      </c>
      <c r="B41" s="49"/>
      <c r="C41" s="11"/>
      <c r="D41" s="12"/>
      <c r="E41" s="53"/>
      <c r="F41" s="10"/>
      <c r="G41" s="46" t="str">
        <f t="shared" si="0"/>
        <v/>
      </c>
      <c r="H41" s="194"/>
      <c r="K41" s="48"/>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row>
    <row r="42" spans="1:97" ht="13.5" customHeight="1">
      <c r="A42" s="45">
        <v>28</v>
      </c>
      <c r="B42" s="49"/>
      <c r="C42" s="11"/>
      <c r="D42" s="12"/>
      <c r="E42" s="53"/>
      <c r="F42" s="10"/>
      <c r="G42" s="46" t="str">
        <f t="shared" si="0"/>
        <v/>
      </c>
      <c r="H42" s="194"/>
      <c r="J42" s="48"/>
      <c r="K42" s="48"/>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row>
    <row r="43" spans="1:97" ht="13.5" customHeight="1">
      <c r="A43" s="45">
        <v>29</v>
      </c>
      <c r="B43" s="49"/>
      <c r="C43" s="11"/>
      <c r="D43" s="12"/>
      <c r="E43" s="53"/>
      <c r="F43" s="10"/>
      <c r="G43" s="46" t="str">
        <f t="shared" si="0"/>
        <v/>
      </c>
      <c r="H43" s="194"/>
      <c r="K43" s="48"/>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row>
    <row r="44" spans="1:97" ht="13.5" customHeight="1" thickBot="1">
      <c r="A44" s="45">
        <v>30</v>
      </c>
      <c r="B44" s="77"/>
      <c r="C44" s="78"/>
      <c r="D44" s="79"/>
      <c r="E44" s="80"/>
      <c r="F44" s="81"/>
      <c r="G44" s="82" t="str">
        <f t="shared" si="0"/>
        <v/>
      </c>
      <c r="H44" s="194"/>
      <c r="K44" s="48"/>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row>
    <row r="45" spans="1:97" ht="21" customHeight="1">
      <c r="A45" s="37"/>
      <c r="B45" s="359" t="s">
        <v>266</v>
      </c>
      <c r="C45" s="360"/>
      <c r="D45" s="112" t="s">
        <v>192</v>
      </c>
      <c r="E45" s="248"/>
      <c r="F45" s="113" t="s">
        <v>275</v>
      </c>
      <c r="G45" s="83">
        <f>L22</f>
        <v>300000000</v>
      </c>
      <c r="H45" s="195"/>
      <c r="K45" s="48"/>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row>
    <row r="46" spans="1:97" ht="24" customHeight="1">
      <c r="A46" s="37"/>
      <c r="B46" s="374" t="s">
        <v>267</v>
      </c>
      <c r="C46" s="375"/>
      <c r="D46" s="376">
        <f>SUMIF($B$15:$B$44,"&lt;&gt;"&amp;"▼助成対象外",$G$15:$G$44)</f>
        <v>0</v>
      </c>
      <c r="E46" s="377"/>
      <c r="F46" s="378"/>
      <c r="G46" s="84">
        <f>IF(OR(G45=0,ISERROR(D46)),0,IF(D46&lt;0,0,D46))</f>
        <v>0</v>
      </c>
      <c r="H46" s="195"/>
      <c r="K46" s="48"/>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row>
    <row r="47" spans="1:97" ht="24" customHeight="1">
      <c r="A47" s="37"/>
      <c r="B47" s="374" t="s">
        <v>268</v>
      </c>
      <c r="C47" s="375"/>
      <c r="D47" s="376">
        <f>SUMIF($B$15:$B$44,"▼助成対象外",$G$15:$G$44)</f>
        <v>0</v>
      </c>
      <c r="E47" s="377"/>
      <c r="F47" s="378"/>
      <c r="G47" s="84">
        <f>IF(OR(G45=0,ISERROR(D47)),0,IF(D47&lt;0,0,D47))</f>
        <v>0</v>
      </c>
      <c r="H47" s="195"/>
      <c r="I47" s="48"/>
      <c r="K47" s="48"/>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row>
    <row r="48" spans="1:97" ht="24" customHeight="1" thickBot="1">
      <c r="A48" s="37"/>
      <c r="B48" s="388" t="s">
        <v>174</v>
      </c>
      <c r="C48" s="389"/>
      <c r="D48" s="85" t="s">
        <v>166</v>
      </c>
      <c r="E48" s="390"/>
      <c r="F48" s="391"/>
      <c r="G48" s="50"/>
      <c r="H48" s="192"/>
      <c r="I48" s="48" t="s">
        <v>298</v>
      </c>
      <c r="K48" s="48"/>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row>
    <row r="49" spans="1:97" ht="31.5" customHeight="1" thickTop="1" thickBot="1">
      <c r="A49" s="37"/>
      <c r="B49" s="392" t="s">
        <v>401</v>
      </c>
      <c r="C49" s="393"/>
      <c r="D49" s="394" t="str">
        <f>IF(E48=K32,L32,IF(E48=K33,L33,""))</f>
        <v/>
      </c>
      <c r="E49" s="395"/>
      <c r="F49" s="396"/>
      <c r="G49" s="86" t="str">
        <f>IF(OR(G45=0,ISERROR(D49)),0,IF(D49&lt;0,0,D49))</f>
        <v/>
      </c>
      <c r="H49" s="195"/>
      <c r="I49" s="47"/>
      <c r="K49" s="48"/>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row>
    <row r="50" spans="1:97">
      <c r="A50" s="37"/>
      <c r="B50" s="387" t="s">
        <v>173</v>
      </c>
      <c r="C50" s="387"/>
      <c r="D50" s="387"/>
      <c r="E50" s="387"/>
      <c r="F50" s="387"/>
      <c r="G50" s="387"/>
      <c r="H50" s="193"/>
      <c r="K50" s="48"/>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row>
    <row r="51" spans="1:97">
      <c r="K51" s="48"/>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row>
    <row r="52" spans="1:97">
      <c r="K52" s="48"/>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row>
    <row r="53" spans="1:97">
      <c r="K53" s="48"/>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row>
    <row r="54" spans="1:97">
      <c r="K54" s="48"/>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row>
    <row r="55" spans="1:97">
      <c r="K55" s="48"/>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row>
    <row r="56" spans="1:97">
      <c r="K56" s="48"/>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row>
    <row r="57" spans="1:97">
      <c r="K57" s="48"/>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row>
    <row r="58" spans="1:97">
      <c r="K58" s="48"/>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row>
    <row r="59" spans="1:97">
      <c r="K59" s="48"/>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row>
    <row r="60" spans="1:97">
      <c r="K60" s="48"/>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row>
    <row r="61" spans="1:97">
      <c r="K61" s="48"/>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row>
    <row r="62" spans="1:97">
      <c r="K62" s="48"/>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row>
    <row r="63" spans="1:97">
      <c r="K63" s="48"/>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row>
    <row r="64" spans="1:97">
      <c r="K64" s="48"/>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row>
    <row r="65" spans="11:97">
      <c r="K65" s="48"/>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row>
    <row r="66" spans="11:97">
      <c r="K66" s="48"/>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row>
    <row r="67" spans="11:97">
      <c r="K67" s="48"/>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row>
    <row r="68" spans="11:97">
      <c r="K68" s="48"/>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row>
    <row r="69" spans="11:97">
      <c r="K69" s="48"/>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row>
    <row r="70" spans="11:97">
      <c r="K70" s="48"/>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row>
    <row r="71" spans="11:97">
      <c r="K71" s="48"/>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row>
    <row r="72" spans="11:97">
      <c r="K72" s="48"/>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row>
    <row r="73" spans="11:97">
      <c r="K73" s="48"/>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row>
    <row r="74" spans="11:97">
      <c r="K74" s="48"/>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row>
    <row r="75" spans="11:97">
      <c r="K75" s="48"/>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row>
    <row r="76" spans="11:97">
      <c r="K76" s="48"/>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row>
    <row r="77" spans="11:97">
      <c r="K77" s="48"/>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row>
    <row r="78" spans="11:97">
      <c r="K78" s="48"/>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row>
    <row r="79" spans="11:97">
      <c r="K79" s="48"/>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row>
    <row r="80" spans="11:97">
      <c r="K80" s="48"/>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row>
    <row r="81" spans="11:97">
      <c r="K81" s="48"/>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row>
    <row r="82" spans="11:97">
      <c r="K82" s="48"/>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row>
    <row r="83" spans="11:97">
      <c r="K83" s="48"/>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row>
    <row r="84" spans="11:97">
      <c r="K84" s="48"/>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row>
    <row r="85" spans="11:97">
      <c r="K85" s="48"/>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row>
    <row r="86" spans="11:97">
      <c r="K86" s="48"/>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row>
    <row r="87" spans="11:97">
      <c r="K87" s="48"/>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row>
    <row r="88" spans="11:97">
      <c r="K88" s="48"/>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row>
    <row r="89" spans="11:97">
      <c r="K89" s="48"/>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row>
    <row r="90" spans="11:97">
      <c r="K90" s="48"/>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row>
    <row r="91" spans="11:97">
      <c r="K91" s="48"/>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row>
    <row r="92" spans="11:97">
      <c r="K92" s="48"/>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row>
    <row r="93" spans="11:97">
      <c r="K93" s="48"/>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row>
    <row r="94" spans="11:97">
      <c r="K94" s="48"/>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row>
    <row r="95" spans="11:97">
      <c r="K95" s="48"/>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row>
    <row r="96" spans="11:97">
      <c r="K96" s="48"/>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row>
    <row r="97" spans="11:97">
      <c r="K97" s="48"/>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row>
    <row r="98" spans="11:97">
      <c r="K98" s="48"/>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row>
    <row r="99" spans="11:97">
      <c r="K99" s="48"/>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row>
    <row r="100" spans="11:97">
      <c r="K100" s="48"/>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row>
    <row r="101" spans="11:97">
      <c r="K101" s="48"/>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row>
    <row r="102" spans="11:97">
      <c r="K102" s="48"/>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row>
    <row r="103" spans="11:97">
      <c r="K103" s="48"/>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row>
    <row r="104" spans="11:97">
      <c r="K104" s="48"/>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row>
    <row r="105" spans="11:97">
      <c r="K105" s="48"/>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row>
    <row r="106" spans="11:97">
      <c r="K106" s="48"/>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row>
    <row r="107" spans="11:97">
      <c r="K107" s="48"/>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row>
    <row r="108" spans="11:97">
      <c r="K108" s="48"/>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row>
    <row r="109" spans="11:97">
      <c r="K109" s="48"/>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row>
    <row r="110" spans="11:97">
      <c r="K110" s="48"/>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row>
    <row r="111" spans="11:97">
      <c r="K111" s="48"/>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row>
    <row r="112" spans="11:97">
      <c r="K112" s="48"/>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row>
    <row r="113" spans="11:97">
      <c r="K113" s="48"/>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row>
    <row r="114" spans="11:97">
      <c r="K114" s="48"/>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row>
    <row r="115" spans="11:97">
      <c r="K115" s="48"/>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row>
    <row r="116" spans="11:97">
      <c r="K116" s="48"/>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row>
    <row r="117" spans="11:97">
      <c r="K117" s="48"/>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row>
    <row r="118" spans="11:97">
      <c r="K118" s="48"/>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row>
    <row r="119" spans="11:97">
      <c r="K119" s="48"/>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row>
    <row r="120" spans="11:97">
      <c r="K120" s="48"/>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row>
    <row r="121" spans="11:97">
      <c r="K121" s="48"/>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row>
    <row r="122" spans="11:97">
      <c r="K122" s="48"/>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row>
    <row r="123" spans="11:97">
      <c r="K123" s="48"/>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row>
    <row r="124" spans="11:97">
      <c r="K124" s="48"/>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row>
    <row r="125" spans="11:97">
      <c r="K125" s="48"/>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row>
    <row r="126" spans="11:97">
      <c r="K126" s="48"/>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row>
    <row r="127" spans="11:97">
      <c r="K127" s="48"/>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row>
    <row r="128" spans="11:97">
      <c r="K128" s="48"/>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row>
    <row r="129" spans="11:97">
      <c r="K129" s="48"/>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row>
    <row r="130" spans="11:97">
      <c r="K130" s="48"/>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row>
    <row r="131" spans="11:97">
      <c r="K131" s="48"/>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row>
    <row r="132" spans="11:97">
      <c r="K132" s="48"/>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row>
    <row r="133" spans="11:97">
      <c r="K133" s="48"/>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row>
    <row r="134" spans="11:97">
      <c r="K134" s="48"/>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row>
    <row r="135" spans="11:97">
      <c r="K135" s="48"/>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row>
    <row r="136" spans="11:97">
      <c r="K136" s="48"/>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row>
    <row r="137" spans="11:97">
      <c r="K137" s="48"/>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row>
    <row r="138" spans="11:97">
      <c r="K138" s="48"/>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row>
    <row r="139" spans="11:97">
      <c r="K139" s="48"/>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row>
    <row r="140" spans="11:97">
      <c r="K140" s="48"/>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row>
    <row r="141" spans="11:97">
      <c r="K141" s="48"/>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row>
    <row r="142" spans="11:97">
      <c r="K142" s="48"/>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row>
    <row r="143" spans="11:97">
      <c r="K143" s="48"/>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c r="CR143" s="51"/>
      <c r="CS143" s="51"/>
    </row>
    <row r="144" spans="11:97">
      <c r="K144" s="48"/>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row>
    <row r="145" spans="11:97">
      <c r="K145" s="48"/>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row>
    <row r="146" spans="11:97">
      <c r="K146" s="48"/>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row>
    <row r="147" spans="11:97">
      <c r="K147" s="48"/>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c r="CR147" s="51"/>
      <c r="CS147" s="51"/>
    </row>
    <row r="148" spans="11:97">
      <c r="K148" s="48"/>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row>
    <row r="149" spans="11:97">
      <c r="K149" s="48"/>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G149" s="51"/>
      <c r="CH149" s="51"/>
      <c r="CI149" s="51"/>
      <c r="CJ149" s="51"/>
      <c r="CK149" s="51"/>
      <c r="CL149" s="51"/>
      <c r="CM149" s="51"/>
      <c r="CN149" s="51"/>
      <c r="CO149" s="51"/>
      <c r="CP149" s="51"/>
      <c r="CQ149" s="51"/>
      <c r="CR149" s="51"/>
      <c r="CS149" s="51"/>
    </row>
    <row r="150" spans="11:97">
      <c r="K150" s="48"/>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G150" s="51"/>
      <c r="CH150" s="51"/>
      <c r="CI150" s="51"/>
      <c r="CJ150" s="51"/>
      <c r="CK150" s="51"/>
      <c r="CL150" s="51"/>
      <c r="CM150" s="51"/>
      <c r="CN150" s="51"/>
      <c r="CO150" s="51"/>
      <c r="CP150" s="51"/>
      <c r="CQ150" s="51"/>
      <c r="CR150" s="51"/>
      <c r="CS150" s="51"/>
    </row>
    <row r="151" spans="11:97">
      <c r="K151" s="48"/>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c r="CR151" s="51"/>
      <c r="CS151" s="51"/>
    </row>
    <row r="152" spans="11:97">
      <c r="K152" s="48"/>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row>
    <row r="153" spans="11:97">
      <c r="K153" s="48"/>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row>
    <row r="154" spans="11:97">
      <c r="K154" s="48"/>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row>
    <row r="155" spans="11:97">
      <c r="K155" s="48"/>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row>
    <row r="156" spans="11:97">
      <c r="K156" s="48"/>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row>
    <row r="157" spans="11:97">
      <c r="K157" s="48"/>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row>
    <row r="158" spans="11:97">
      <c r="K158" s="48"/>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c r="CR158" s="51"/>
      <c r="CS158" s="51"/>
    </row>
    <row r="159" spans="11:97">
      <c r="K159" s="48"/>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row>
    <row r="160" spans="11:97">
      <c r="K160" s="48"/>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row>
    <row r="161" spans="11:97">
      <c r="K161" s="48"/>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row>
    <row r="162" spans="11:97">
      <c r="K162" s="48"/>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row>
    <row r="163" spans="11:97">
      <c r="K163" s="48"/>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row>
    <row r="164" spans="11:97">
      <c r="K164" s="48"/>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row>
    <row r="165" spans="11:97">
      <c r="K165" s="48"/>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row>
    <row r="166" spans="11:97">
      <c r="K166" s="48"/>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row>
    <row r="167" spans="11:97">
      <c r="K167" s="48"/>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row>
    <row r="168" spans="11:97">
      <c r="K168" s="48"/>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row>
    <row r="169" spans="11:97">
      <c r="K169" s="48"/>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row>
    <row r="170" spans="11:97">
      <c r="K170" s="48"/>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row>
    <row r="171" spans="11:97">
      <c r="K171" s="48"/>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row>
    <row r="172" spans="11:97">
      <c r="K172" s="48"/>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row>
    <row r="173" spans="11:97">
      <c r="K173" s="48"/>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row>
    <row r="174" spans="11:97">
      <c r="K174" s="48"/>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row>
    <row r="175" spans="11:97">
      <c r="K175" s="48"/>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row>
    <row r="176" spans="11:97">
      <c r="K176" s="48"/>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row>
    <row r="177" spans="11:97">
      <c r="K177" s="48"/>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row>
    <row r="178" spans="11:97">
      <c r="K178" s="48"/>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row>
    <row r="179" spans="11:97">
      <c r="K179" s="48"/>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row>
    <row r="180" spans="11:97">
      <c r="K180" s="48"/>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row>
    <row r="181" spans="11:97">
      <c r="K181" s="48"/>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row>
    <row r="182" spans="11:97">
      <c r="K182" s="48"/>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row>
    <row r="183" spans="11:97">
      <c r="K183" s="48"/>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row>
    <row r="184" spans="11:97">
      <c r="K184" s="48"/>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row>
    <row r="185" spans="11:97">
      <c r="K185" s="48"/>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row>
    <row r="186" spans="11:97">
      <c r="K186" s="48"/>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row>
    <row r="187" spans="11:97">
      <c r="K187" s="48"/>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row>
    <row r="188" spans="11:97">
      <c r="K188" s="48"/>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c r="BT188" s="51"/>
      <c r="BU188" s="51"/>
      <c r="BV188" s="51"/>
      <c r="BW188" s="51"/>
      <c r="BX188" s="51"/>
      <c r="BY188" s="51"/>
      <c r="BZ188" s="51"/>
      <c r="CA188" s="51"/>
      <c r="CB188" s="51"/>
      <c r="CC188" s="51"/>
      <c r="CD188" s="51"/>
      <c r="CE188" s="51"/>
      <c r="CF188" s="51"/>
      <c r="CG188" s="51"/>
      <c r="CH188" s="51"/>
      <c r="CI188" s="51"/>
      <c r="CJ188" s="51"/>
      <c r="CK188" s="51"/>
      <c r="CL188" s="51"/>
      <c r="CM188" s="51"/>
      <c r="CN188" s="51"/>
      <c r="CO188" s="51"/>
      <c r="CP188" s="51"/>
      <c r="CQ188" s="51"/>
      <c r="CR188" s="51"/>
      <c r="CS188" s="51"/>
    </row>
    <row r="189" spans="11:97">
      <c r="K189" s="48"/>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c r="BW189" s="51"/>
      <c r="BX189" s="51"/>
      <c r="BY189" s="51"/>
      <c r="BZ189" s="51"/>
      <c r="CA189" s="51"/>
      <c r="CB189" s="51"/>
      <c r="CC189" s="51"/>
      <c r="CD189" s="51"/>
      <c r="CE189" s="51"/>
      <c r="CF189" s="51"/>
      <c r="CG189" s="51"/>
      <c r="CH189" s="51"/>
      <c r="CI189" s="51"/>
      <c r="CJ189" s="51"/>
      <c r="CK189" s="51"/>
      <c r="CL189" s="51"/>
      <c r="CM189" s="51"/>
      <c r="CN189" s="51"/>
      <c r="CO189" s="51"/>
      <c r="CP189" s="51"/>
      <c r="CQ189" s="51"/>
      <c r="CR189" s="51"/>
      <c r="CS189" s="51"/>
    </row>
    <row r="190" spans="11:97">
      <c r="K190" s="48"/>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row>
    <row r="191" spans="11:97">
      <c r="K191" s="48"/>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row>
    <row r="192" spans="11:97">
      <c r="K192" s="48"/>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row>
    <row r="193" spans="11:97">
      <c r="K193" s="48"/>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row>
    <row r="194" spans="11:97">
      <c r="K194" s="48"/>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row>
    <row r="195" spans="11:97">
      <c r="K195" s="48"/>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row>
    <row r="196" spans="11:97">
      <c r="K196" s="48"/>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row>
    <row r="197" spans="11:97">
      <c r="K197" s="48"/>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row>
    <row r="198" spans="11:97">
      <c r="K198" s="48"/>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row>
    <row r="199" spans="11:97">
      <c r="K199" s="48"/>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row>
    <row r="200" spans="11:97">
      <c r="K200" s="48"/>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row>
    <row r="201" spans="11:97">
      <c r="K201" s="48"/>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row>
    <row r="202" spans="11:97">
      <c r="K202" s="48"/>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row>
    <row r="203" spans="11:97">
      <c r="K203" s="48"/>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row>
    <row r="204" spans="11:97">
      <c r="K204" s="48"/>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row>
    <row r="205" spans="11:97">
      <c r="K205" s="48"/>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row>
    <row r="206" spans="11:97">
      <c r="K206" s="48"/>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row>
    <row r="207" spans="11:97">
      <c r="K207" s="48"/>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row>
    <row r="208" spans="11:97">
      <c r="K208" s="48"/>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row>
    <row r="209" spans="11:97">
      <c r="K209" s="48"/>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row>
    <row r="210" spans="11:97">
      <c r="K210" s="48"/>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row>
    <row r="211" spans="11:97">
      <c r="K211" s="48"/>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row>
    <row r="212" spans="11:97">
      <c r="K212" s="48"/>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row>
    <row r="213" spans="11:97">
      <c r="K213" s="48"/>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row>
    <row r="214" spans="11:97">
      <c r="K214" s="48"/>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row>
    <row r="215" spans="11:97">
      <c r="K215" s="48"/>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row>
    <row r="216" spans="11:97">
      <c r="K216" s="48"/>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row>
    <row r="217" spans="11:97">
      <c r="K217" s="48"/>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row>
    <row r="218" spans="11:97">
      <c r="K218" s="48"/>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row>
    <row r="219" spans="11:97">
      <c r="K219" s="48"/>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c r="BM219" s="51"/>
      <c r="BN219" s="51"/>
      <c r="BO219" s="51"/>
      <c r="BP219" s="51"/>
      <c r="BQ219" s="51"/>
      <c r="BR219" s="51"/>
      <c r="BS219" s="51"/>
      <c r="BT219" s="51"/>
      <c r="BU219" s="51"/>
      <c r="BV219" s="51"/>
      <c r="BW219" s="51"/>
      <c r="BX219" s="51"/>
      <c r="BY219" s="51"/>
      <c r="BZ219" s="51"/>
      <c r="CA219" s="51"/>
      <c r="CB219" s="51"/>
      <c r="CC219" s="51"/>
      <c r="CD219" s="51"/>
      <c r="CE219" s="51"/>
      <c r="CF219" s="51"/>
      <c r="CG219" s="51"/>
      <c r="CH219" s="51"/>
      <c r="CI219" s="51"/>
      <c r="CJ219" s="51"/>
      <c r="CK219" s="51"/>
      <c r="CL219" s="51"/>
      <c r="CM219" s="51"/>
      <c r="CN219" s="51"/>
      <c r="CO219" s="51"/>
      <c r="CP219" s="51"/>
      <c r="CQ219" s="51"/>
      <c r="CR219" s="51"/>
      <c r="CS219" s="51"/>
    </row>
    <row r="220" spans="11:97">
      <c r="K220" s="48"/>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51"/>
      <c r="CC220" s="51"/>
      <c r="CD220" s="51"/>
      <c r="CE220" s="51"/>
      <c r="CF220" s="51"/>
      <c r="CG220" s="51"/>
      <c r="CH220" s="51"/>
      <c r="CI220" s="51"/>
      <c r="CJ220" s="51"/>
      <c r="CK220" s="51"/>
      <c r="CL220" s="51"/>
      <c r="CM220" s="51"/>
      <c r="CN220" s="51"/>
      <c r="CO220" s="51"/>
      <c r="CP220" s="51"/>
      <c r="CQ220" s="51"/>
      <c r="CR220" s="51"/>
      <c r="CS220" s="51"/>
    </row>
    <row r="221" spans="11:97">
      <c r="K221" s="48"/>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51"/>
      <c r="CD221" s="51"/>
      <c r="CE221" s="51"/>
      <c r="CF221" s="51"/>
      <c r="CG221" s="51"/>
      <c r="CH221" s="51"/>
      <c r="CI221" s="51"/>
      <c r="CJ221" s="51"/>
      <c r="CK221" s="51"/>
      <c r="CL221" s="51"/>
      <c r="CM221" s="51"/>
      <c r="CN221" s="51"/>
      <c r="CO221" s="51"/>
      <c r="CP221" s="51"/>
      <c r="CQ221" s="51"/>
      <c r="CR221" s="51"/>
      <c r="CS221" s="51"/>
    </row>
    <row r="222" spans="11:97">
      <c r="K222" s="48"/>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c r="BM222" s="51"/>
      <c r="BN222" s="51"/>
      <c r="BO222" s="51"/>
      <c r="BP222" s="51"/>
      <c r="BQ222" s="51"/>
      <c r="BR222" s="51"/>
      <c r="BS222" s="51"/>
      <c r="BT222" s="51"/>
      <c r="BU222" s="51"/>
      <c r="BV222" s="51"/>
      <c r="BW222" s="51"/>
      <c r="BX222" s="51"/>
      <c r="BY222" s="51"/>
      <c r="BZ222" s="51"/>
      <c r="CA222" s="51"/>
      <c r="CB222" s="51"/>
      <c r="CC222" s="51"/>
      <c r="CD222" s="51"/>
      <c r="CE222" s="51"/>
      <c r="CF222" s="51"/>
      <c r="CG222" s="51"/>
      <c r="CH222" s="51"/>
      <c r="CI222" s="51"/>
      <c r="CJ222" s="51"/>
      <c r="CK222" s="51"/>
      <c r="CL222" s="51"/>
      <c r="CM222" s="51"/>
      <c r="CN222" s="51"/>
      <c r="CO222" s="51"/>
      <c r="CP222" s="51"/>
      <c r="CQ222" s="51"/>
      <c r="CR222" s="51"/>
      <c r="CS222" s="51"/>
    </row>
    <row r="223" spans="11:97">
      <c r="K223" s="48"/>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51"/>
      <c r="BL223" s="51"/>
      <c r="BM223" s="51"/>
      <c r="BN223" s="51"/>
      <c r="BO223" s="51"/>
      <c r="BP223" s="51"/>
      <c r="BQ223" s="51"/>
      <c r="BR223" s="51"/>
      <c r="BS223" s="51"/>
      <c r="BT223" s="51"/>
      <c r="BU223" s="51"/>
      <c r="BV223" s="51"/>
      <c r="BW223" s="51"/>
      <c r="BX223" s="51"/>
      <c r="BY223" s="51"/>
      <c r="BZ223" s="51"/>
      <c r="CA223" s="51"/>
      <c r="CB223" s="51"/>
      <c r="CC223" s="51"/>
      <c r="CD223" s="51"/>
      <c r="CE223" s="51"/>
      <c r="CF223" s="51"/>
      <c r="CG223" s="51"/>
      <c r="CH223" s="51"/>
      <c r="CI223" s="51"/>
      <c r="CJ223" s="51"/>
      <c r="CK223" s="51"/>
      <c r="CL223" s="51"/>
      <c r="CM223" s="51"/>
      <c r="CN223" s="51"/>
      <c r="CO223" s="51"/>
      <c r="CP223" s="51"/>
      <c r="CQ223" s="51"/>
      <c r="CR223" s="51"/>
      <c r="CS223" s="51"/>
    </row>
    <row r="224" spans="11:97">
      <c r="K224" s="48"/>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c r="BJ224" s="51"/>
      <c r="BK224" s="51"/>
      <c r="BL224" s="51"/>
      <c r="BM224" s="51"/>
      <c r="BN224" s="51"/>
      <c r="BO224" s="51"/>
      <c r="BP224" s="51"/>
      <c r="BQ224" s="51"/>
      <c r="BR224" s="51"/>
      <c r="BS224" s="51"/>
      <c r="BT224" s="51"/>
      <c r="BU224" s="51"/>
      <c r="BV224" s="51"/>
      <c r="BW224" s="51"/>
      <c r="BX224" s="51"/>
      <c r="BY224" s="51"/>
      <c r="BZ224" s="51"/>
      <c r="CA224" s="51"/>
      <c r="CB224" s="51"/>
      <c r="CC224" s="51"/>
      <c r="CD224" s="51"/>
      <c r="CE224" s="51"/>
      <c r="CF224" s="51"/>
      <c r="CG224" s="51"/>
      <c r="CH224" s="51"/>
      <c r="CI224" s="51"/>
      <c r="CJ224" s="51"/>
      <c r="CK224" s="51"/>
      <c r="CL224" s="51"/>
      <c r="CM224" s="51"/>
      <c r="CN224" s="51"/>
      <c r="CO224" s="51"/>
      <c r="CP224" s="51"/>
      <c r="CQ224" s="51"/>
      <c r="CR224" s="51"/>
      <c r="CS224" s="51"/>
    </row>
    <row r="225" spans="11:97">
      <c r="K225" s="48"/>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c r="BM225" s="51"/>
      <c r="BN225" s="51"/>
      <c r="BO225" s="51"/>
      <c r="BP225" s="51"/>
      <c r="BQ225" s="51"/>
      <c r="BR225" s="51"/>
      <c r="BS225" s="51"/>
      <c r="BT225" s="51"/>
      <c r="BU225" s="51"/>
      <c r="BV225" s="51"/>
      <c r="BW225" s="51"/>
      <c r="BX225" s="51"/>
      <c r="BY225" s="51"/>
      <c r="BZ225" s="51"/>
      <c r="CA225" s="51"/>
      <c r="CB225" s="51"/>
      <c r="CC225" s="51"/>
      <c r="CD225" s="51"/>
      <c r="CE225" s="51"/>
      <c r="CF225" s="51"/>
      <c r="CG225" s="51"/>
      <c r="CH225" s="51"/>
      <c r="CI225" s="51"/>
      <c r="CJ225" s="51"/>
      <c r="CK225" s="51"/>
      <c r="CL225" s="51"/>
      <c r="CM225" s="51"/>
      <c r="CN225" s="51"/>
      <c r="CO225" s="51"/>
      <c r="CP225" s="51"/>
      <c r="CQ225" s="51"/>
      <c r="CR225" s="51"/>
      <c r="CS225" s="51"/>
    </row>
    <row r="226" spans="11:97">
      <c r="K226" s="48"/>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row>
    <row r="227" spans="11:97">
      <c r="K227" s="48"/>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row>
    <row r="228" spans="11:97">
      <c r="K228" s="48"/>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row>
    <row r="229" spans="11:97">
      <c r="K229" s="48"/>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c r="BM229" s="51"/>
      <c r="BN229" s="51"/>
      <c r="BO229" s="51"/>
      <c r="BP229" s="51"/>
      <c r="BQ229" s="51"/>
      <c r="BR229" s="51"/>
      <c r="BS229" s="51"/>
      <c r="BT229" s="51"/>
      <c r="BU229" s="51"/>
      <c r="BV229" s="51"/>
      <c r="BW229" s="51"/>
      <c r="BX229" s="51"/>
      <c r="BY229" s="51"/>
      <c r="BZ229" s="51"/>
      <c r="CA229" s="51"/>
      <c r="CB229" s="51"/>
      <c r="CC229" s="51"/>
      <c r="CD229" s="51"/>
      <c r="CE229" s="51"/>
      <c r="CF229" s="51"/>
      <c r="CG229" s="51"/>
      <c r="CH229" s="51"/>
      <c r="CI229" s="51"/>
      <c r="CJ229" s="51"/>
      <c r="CK229" s="51"/>
      <c r="CL229" s="51"/>
      <c r="CM229" s="51"/>
      <c r="CN229" s="51"/>
      <c r="CO229" s="51"/>
      <c r="CP229" s="51"/>
      <c r="CQ229" s="51"/>
      <c r="CR229" s="51"/>
      <c r="CS229" s="51"/>
    </row>
    <row r="230" spans="11:97">
      <c r="K230" s="48"/>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row>
    <row r="231" spans="11:97">
      <c r="K231" s="48"/>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row>
    <row r="232" spans="11:97">
      <c r="K232" s="48"/>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row>
    <row r="233" spans="11:97">
      <c r="K233" s="48"/>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c r="BO233" s="51"/>
      <c r="BP233" s="51"/>
      <c r="BQ233" s="51"/>
      <c r="BR233" s="51"/>
      <c r="BS233" s="51"/>
      <c r="BT233" s="51"/>
      <c r="BU233" s="51"/>
      <c r="BV233" s="51"/>
      <c r="BW233" s="51"/>
      <c r="BX233" s="51"/>
      <c r="BY233" s="51"/>
      <c r="BZ233" s="51"/>
      <c r="CA233" s="51"/>
      <c r="CB233" s="51"/>
      <c r="CC233" s="51"/>
      <c r="CD233" s="51"/>
      <c r="CE233" s="51"/>
      <c r="CF233" s="51"/>
      <c r="CG233" s="51"/>
      <c r="CH233" s="51"/>
      <c r="CI233" s="51"/>
      <c r="CJ233" s="51"/>
      <c r="CK233" s="51"/>
      <c r="CL233" s="51"/>
      <c r="CM233" s="51"/>
      <c r="CN233" s="51"/>
      <c r="CO233" s="51"/>
      <c r="CP233" s="51"/>
      <c r="CQ233" s="51"/>
      <c r="CR233" s="51"/>
      <c r="CS233" s="51"/>
    </row>
    <row r="234" spans="11:97">
      <c r="K234" s="48"/>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c r="BM234" s="51"/>
      <c r="BN234" s="51"/>
      <c r="BO234" s="51"/>
      <c r="BP234" s="51"/>
      <c r="BQ234" s="51"/>
      <c r="BR234" s="51"/>
      <c r="BS234" s="51"/>
      <c r="BT234" s="51"/>
      <c r="BU234" s="51"/>
      <c r="BV234" s="51"/>
      <c r="BW234" s="51"/>
      <c r="BX234" s="51"/>
      <c r="BY234" s="51"/>
      <c r="BZ234" s="51"/>
      <c r="CA234" s="51"/>
      <c r="CB234" s="51"/>
      <c r="CC234" s="51"/>
      <c r="CD234" s="51"/>
      <c r="CE234" s="51"/>
      <c r="CF234" s="51"/>
      <c r="CG234" s="51"/>
      <c r="CH234" s="51"/>
      <c r="CI234" s="51"/>
      <c r="CJ234" s="51"/>
      <c r="CK234" s="51"/>
      <c r="CL234" s="51"/>
      <c r="CM234" s="51"/>
      <c r="CN234" s="51"/>
      <c r="CO234" s="51"/>
      <c r="CP234" s="51"/>
      <c r="CQ234" s="51"/>
      <c r="CR234" s="51"/>
      <c r="CS234" s="51"/>
    </row>
    <row r="235" spans="11:97">
      <c r="K235" s="48"/>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1"/>
      <c r="BI235" s="51"/>
      <c r="BJ235" s="51"/>
      <c r="BK235" s="51"/>
      <c r="BL235" s="51"/>
      <c r="BM235" s="51"/>
      <c r="BN235" s="51"/>
      <c r="BO235" s="51"/>
      <c r="BP235" s="51"/>
      <c r="BQ235" s="51"/>
      <c r="BR235" s="51"/>
      <c r="BS235" s="51"/>
      <c r="BT235" s="51"/>
      <c r="BU235" s="51"/>
      <c r="BV235" s="51"/>
      <c r="BW235" s="51"/>
      <c r="BX235" s="51"/>
      <c r="BY235" s="51"/>
      <c r="BZ235" s="51"/>
      <c r="CA235" s="51"/>
      <c r="CB235" s="51"/>
      <c r="CC235" s="51"/>
      <c r="CD235" s="51"/>
      <c r="CE235" s="51"/>
      <c r="CF235" s="51"/>
      <c r="CG235" s="51"/>
      <c r="CH235" s="51"/>
      <c r="CI235" s="51"/>
      <c r="CJ235" s="51"/>
      <c r="CK235" s="51"/>
      <c r="CL235" s="51"/>
      <c r="CM235" s="51"/>
      <c r="CN235" s="51"/>
      <c r="CO235" s="51"/>
      <c r="CP235" s="51"/>
      <c r="CQ235" s="51"/>
      <c r="CR235" s="51"/>
      <c r="CS235" s="51"/>
    </row>
    <row r="236" spans="11:97">
      <c r="K236" s="48"/>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1"/>
      <c r="BI236" s="51"/>
      <c r="BJ236" s="51"/>
      <c r="BK236" s="51"/>
      <c r="BL236" s="51"/>
      <c r="BM236" s="51"/>
      <c r="BN236" s="51"/>
      <c r="BO236" s="51"/>
      <c r="BP236" s="51"/>
      <c r="BQ236" s="51"/>
      <c r="BR236" s="51"/>
      <c r="BS236" s="51"/>
      <c r="BT236" s="51"/>
      <c r="BU236" s="51"/>
      <c r="BV236" s="51"/>
      <c r="BW236" s="51"/>
      <c r="BX236" s="51"/>
      <c r="BY236" s="51"/>
      <c r="BZ236" s="51"/>
      <c r="CA236" s="51"/>
      <c r="CB236" s="51"/>
      <c r="CC236" s="51"/>
      <c r="CD236" s="51"/>
      <c r="CE236" s="51"/>
      <c r="CF236" s="51"/>
      <c r="CG236" s="51"/>
      <c r="CH236" s="51"/>
      <c r="CI236" s="51"/>
      <c r="CJ236" s="51"/>
      <c r="CK236" s="51"/>
      <c r="CL236" s="51"/>
      <c r="CM236" s="51"/>
      <c r="CN236" s="51"/>
      <c r="CO236" s="51"/>
      <c r="CP236" s="51"/>
      <c r="CQ236" s="51"/>
      <c r="CR236" s="51"/>
      <c r="CS236" s="51"/>
    </row>
    <row r="237" spans="11:97">
      <c r="K237" s="48"/>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1"/>
      <c r="AN237" s="51"/>
      <c r="AO237" s="51"/>
      <c r="AP237" s="51"/>
      <c r="AQ237" s="51"/>
      <c r="AR237" s="51"/>
      <c r="AS237" s="51"/>
      <c r="AT237" s="51"/>
      <c r="AU237" s="51"/>
      <c r="AV237" s="51"/>
      <c r="AW237" s="51"/>
      <c r="AX237" s="51"/>
      <c r="AY237" s="51"/>
      <c r="AZ237" s="51"/>
      <c r="BA237" s="51"/>
      <c r="BB237" s="51"/>
      <c r="BC237" s="51"/>
      <c r="BD237" s="51"/>
      <c r="BE237" s="51"/>
      <c r="BF237" s="51"/>
      <c r="BG237" s="51"/>
      <c r="BH237" s="51"/>
      <c r="BI237" s="51"/>
      <c r="BJ237" s="51"/>
      <c r="BK237" s="51"/>
      <c r="BL237" s="51"/>
      <c r="BM237" s="51"/>
      <c r="BN237" s="51"/>
      <c r="BO237" s="51"/>
      <c r="BP237" s="51"/>
      <c r="BQ237" s="51"/>
      <c r="BR237" s="51"/>
      <c r="BS237" s="51"/>
      <c r="BT237" s="51"/>
      <c r="BU237" s="51"/>
      <c r="BV237" s="51"/>
      <c r="BW237" s="51"/>
      <c r="BX237" s="51"/>
      <c r="BY237" s="51"/>
      <c r="BZ237" s="51"/>
      <c r="CA237" s="51"/>
      <c r="CB237" s="51"/>
      <c r="CC237" s="51"/>
      <c r="CD237" s="51"/>
      <c r="CE237" s="51"/>
      <c r="CF237" s="51"/>
      <c r="CG237" s="51"/>
      <c r="CH237" s="51"/>
      <c r="CI237" s="51"/>
      <c r="CJ237" s="51"/>
      <c r="CK237" s="51"/>
      <c r="CL237" s="51"/>
      <c r="CM237" s="51"/>
      <c r="CN237" s="51"/>
      <c r="CO237" s="51"/>
      <c r="CP237" s="51"/>
      <c r="CQ237" s="51"/>
      <c r="CR237" s="51"/>
      <c r="CS237" s="51"/>
    </row>
    <row r="238" spans="11:97">
      <c r="K238" s="48"/>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c r="AP238" s="51"/>
      <c r="AQ238" s="51"/>
      <c r="AR238" s="51"/>
      <c r="AS238" s="51"/>
      <c r="AT238" s="51"/>
      <c r="AU238" s="51"/>
      <c r="AV238" s="51"/>
      <c r="AW238" s="51"/>
      <c r="AX238" s="51"/>
      <c r="AY238" s="51"/>
      <c r="AZ238" s="51"/>
      <c r="BA238" s="51"/>
      <c r="BB238" s="51"/>
      <c r="BC238" s="51"/>
      <c r="BD238" s="51"/>
      <c r="BE238" s="51"/>
      <c r="BF238" s="51"/>
      <c r="BG238" s="51"/>
      <c r="BH238" s="51"/>
      <c r="BI238" s="51"/>
      <c r="BJ238" s="51"/>
      <c r="BK238" s="51"/>
      <c r="BL238" s="51"/>
      <c r="BM238" s="51"/>
      <c r="BN238" s="51"/>
      <c r="BO238" s="51"/>
      <c r="BP238" s="51"/>
      <c r="BQ238" s="51"/>
      <c r="BR238" s="51"/>
      <c r="BS238" s="51"/>
      <c r="BT238" s="51"/>
      <c r="BU238" s="51"/>
      <c r="BV238" s="51"/>
      <c r="BW238" s="51"/>
      <c r="BX238" s="51"/>
      <c r="BY238" s="51"/>
      <c r="BZ238" s="51"/>
      <c r="CA238" s="51"/>
      <c r="CB238" s="51"/>
      <c r="CC238" s="51"/>
      <c r="CD238" s="51"/>
      <c r="CE238" s="51"/>
      <c r="CF238" s="51"/>
      <c r="CG238" s="51"/>
      <c r="CH238" s="51"/>
      <c r="CI238" s="51"/>
      <c r="CJ238" s="51"/>
      <c r="CK238" s="51"/>
      <c r="CL238" s="51"/>
      <c r="CM238" s="51"/>
      <c r="CN238" s="51"/>
      <c r="CO238" s="51"/>
      <c r="CP238" s="51"/>
      <c r="CQ238" s="51"/>
      <c r="CR238" s="51"/>
      <c r="CS238" s="51"/>
    </row>
    <row r="239" spans="11:97">
      <c r="K239" s="48"/>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1"/>
      <c r="BI239" s="51"/>
      <c r="BJ239" s="51"/>
      <c r="BK239" s="51"/>
      <c r="BL239" s="51"/>
      <c r="BM239" s="51"/>
      <c r="BN239" s="51"/>
      <c r="BO239" s="51"/>
      <c r="BP239" s="51"/>
      <c r="BQ239" s="51"/>
      <c r="BR239" s="51"/>
      <c r="BS239" s="51"/>
      <c r="BT239" s="51"/>
      <c r="BU239" s="51"/>
      <c r="BV239" s="51"/>
      <c r="BW239" s="51"/>
      <c r="BX239" s="51"/>
      <c r="BY239" s="51"/>
      <c r="BZ239" s="51"/>
      <c r="CA239" s="51"/>
      <c r="CB239" s="51"/>
      <c r="CC239" s="51"/>
      <c r="CD239" s="51"/>
      <c r="CE239" s="51"/>
      <c r="CF239" s="51"/>
      <c r="CG239" s="51"/>
      <c r="CH239" s="51"/>
      <c r="CI239" s="51"/>
      <c r="CJ239" s="51"/>
      <c r="CK239" s="51"/>
      <c r="CL239" s="51"/>
      <c r="CM239" s="51"/>
      <c r="CN239" s="51"/>
      <c r="CO239" s="51"/>
      <c r="CP239" s="51"/>
      <c r="CQ239" s="51"/>
      <c r="CR239" s="51"/>
      <c r="CS239" s="51"/>
    </row>
    <row r="240" spans="11:97">
      <c r="K240" s="48"/>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51"/>
      <c r="CJ240" s="51"/>
      <c r="CK240" s="51"/>
      <c r="CL240" s="51"/>
      <c r="CM240" s="51"/>
      <c r="CN240" s="51"/>
      <c r="CO240" s="51"/>
      <c r="CP240" s="51"/>
      <c r="CQ240" s="51"/>
      <c r="CR240" s="51"/>
      <c r="CS240" s="51"/>
    </row>
    <row r="241" spans="11:97">
      <c r="K241" s="48"/>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51"/>
      <c r="BH241" s="51"/>
      <c r="BI241" s="51"/>
      <c r="BJ241" s="51"/>
      <c r="BK241" s="51"/>
      <c r="BL241" s="51"/>
      <c r="BM241" s="51"/>
      <c r="BN241" s="51"/>
      <c r="BO241" s="51"/>
      <c r="BP241" s="51"/>
      <c r="BQ241" s="51"/>
      <c r="BR241" s="51"/>
      <c r="BS241" s="51"/>
      <c r="BT241" s="51"/>
      <c r="BU241" s="51"/>
      <c r="BV241" s="51"/>
      <c r="BW241" s="51"/>
      <c r="BX241" s="51"/>
      <c r="BY241" s="51"/>
      <c r="BZ241" s="51"/>
      <c r="CA241" s="51"/>
      <c r="CB241" s="51"/>
      <c r="CC241" s="51"/>
      <c r="CD241" s="51"/>
      <c r="CE241" s="51"/>
      <c r="CF241" s="51"/>
      <c r="CG241" s="51"/>
      <c r="CH241" s="51"/>
      <c r="CI241" s="51"/>
      <c r="CJ241" s="51"/>
      <c r="CK241" s="51"/>
      <c r="CL241" s="51"/>
      <c r="CM241" s="51"/>
      <c r="CN241" s="51"/>
      <c r="CO241" s="51"/>
      <c r="CP241" s="51"/>
      <c r="CQ241" s="51"/>
      <c r="CR241" s="51"/>
      <c r="CS241" s="51"/>
    </row>
    <row r="242" spans="11:97">
      <c r="K242" s="48"/>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c r="BJ242" s="51"/>
      <c r="BK242" s="51"/>
      <c r="BL242" s="51"/>
      <c r="BM242" s="51"/>
      <c r="BN242" s="51"/>
      <c r="BO242" s="51"/>
      <c r="BP242" s="51"/>
      <c r="BQ242" s="51"/>
      <c r="BR242" s="51"/>
      <c r="BS242" s="51"/>
      <c r="BT242" s="51"/>
      <c r="BU242" s="51"/>
      <c r="BV242" s="51"/>
      <c r="BW242" s="51"/>
      <c r="BX242" s="51"/>
      <c r="BY242" s="51"/>
      <c r="BZ242" s="51"/>
      <c r="CA242" s="51"/>
      <c r="CB242" s="51"/>
      <c r="CC242" s="51"/>
      <c r="CD242" s="51"/>
      <c r="CE242" s="51"/>
      <c r="CF242" s="51"/>
      <c r="CG242" s="51"/>
      <c r="CH242" s="51"/>
      <c r="CI242" s="51"/>
      <c r="CJ242" s="51"/>
      <c r="CK242" s="51"/>
      <c r="CL242" s="51"/>
      <c r="CM242" s="51"/>
      <c r="CN242" s="51"/>
      <c r="CO242" s="51"/>
      <c r="CP242" s="51"/>
      <c r="CQ242" s="51"/>
      <c r="CR242" s="51"/>
      <c r="CS242" s="51"/>
    </row>
    <row r="243" spans="11:97">
      <c r="K243" s="48"/>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c r="CI243" s="51"/>
      <c r="CJ243" s="51"/>
      <c r="CK243" s="51"/>
      <c r="CL243" s="51"/>
      <c r="CM243" s="51"/>
      <c r="CN243" s="51"/>
      <c r="CO243" s="51"/>
      <c r="CP243" s="51"/>
      <c r="CQ243" s="51"/>
      <c r="CR243" s="51"/>
      <c r="CS243" s="51"/>
    </row>
    <row r="244" spans="11:97">
      <c r="K244" s="48"/>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c r="AW244" s="51"/>
      <c r="AX244" s="51"/>
      <c r="AY244" s="51"/>
      <c r="AZ244" s="51"/>
      <c r="BA244" s="51"/>
      <c r="BB244" s="51"/>
      <c r="BC244" s="51"/>
      <c r="BD244" s="51"/>
      <c r="BE244" s="51"/>
      <c r="BF244" s="51"/>
      <c r="BG244" s="51"/>
      <c r="BH244" s="51"/>
      <c r="BI244" s="51"/>
      <c r="BJ244" s="51"/>
      <c r="BK244" s="51"/>
      <c r="BL244" s="51"/>
      <c r="BM244" s="51"/>
      <c r="BN244" s="51"/>
      <c r="BO244" s="51"/>
      <c r="BP244" s="51"/>
      <c r="BQ244" s="51"/>
      <c r="BR244" s="51"/>
      <c r="BS244" s="51"/>
      <c r="BT244" s="51"/>
      <c r="BU244" s="51"/>
      <c r="BV244" s="51"/>
      <c r="BW244" s="51"/>
      <c r="BX244" s="51"/>
      <c r="BY244" s="51"/>
      <c r="BZ244" s="51"/>
      <c r="CA244" s="51"/>
      <c r="CB244" s="51"/>
      <c r="CC244" s="51"/>
      <c r="CD244" s="51"/>
      <c r="CE244" s="51"/>
      <c r="CF244" s="51"/>
      <c r="CG244" s="51"/>
      <c r="CH244" s="51"/>
      <c r="CI244" s="51"/>
      <c r="CJ244" s="51"/>
      <c r="CK244" s="51"/>
      <c r="CL244" s="51"/>
      <c r="CM244" s="51"/>
      <c r="CN244" s="51"/>
      <c r="CO244" s="51"/>
      <c r="CP244" s="51"/>
      <c r="CQ244" s="51"/>
      <c r="CR244" s="51"/>
      <c r="CS244" s="51"/>
    </row>
    <row r="245" spans="11:97">
      <c r="K245" s="48"/>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51"/>
      <c r="BH245" s="51"/>
      <c r="BI245" s="51"/>
      <c r="BJ245" s="51"/>
      <c r="BK245" s="51"/>
      <c r="BL245" s="51"/>
      <c r="BM245" s="51"/>
      <c r="BN245" s="51"/>
      <c r="BO245" s="51"/>
      <c r="BP245" s="51"/>
      <c r="BQ245" s="51"/>
      <c r="BR245" s="51"/>
      <c r="BS245" s="51"/>
      <c r="BT245" s="51"/>
      <c r="BU245" s="51"/>
      <c r="BV245" s="51"/>
      <c r="BW245" s="51"/>
      <c r="BX245" s="51"/>
      <c r="BY245" s="51"/>
      <c r="BZ245" s="51"/>
      <c r="CA245" s="51"/>
      <c r="CB245" s="51"/>
      <c r="CC245" s="51"/>
      <c r="CD245" s="51"/>
      <c r="CE245" s="51"/>
      <c r="CF245" s="51"/>
      <c r="CG245" s="51"/>
      <c r="CH245" s="51"/>
      <c r="CI245" s="51"/>
      <c r="CJ245" s="51"/>
      <c r="CK245" s="51"/>
      <c r="CL245" s="51"/>
      <c r="CM245" s="51"/>
      <c r="CN245" s="51"/>
      <c r="CO245" s="51"/>
      <c r="CP245" s="51"/>
      <c r="CQ245" s="51"/>
      <c r="CR245" s="51"/>
      <c r="CS245" s="51"/>
    </row>
    <row r="246" spans="11:97">
      <c r="K246" s="48"/>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c r="BT246" s="51"/>
      <c r="BU246" s="51"/>
      <c r="BV246" s="51"/>
      <c r="BW246" s="51"/>
      <c r="BX246" s="51"/>
      <c r="BY246" s="51"/>
      <c r="BZ246" s="51"/>
      <c r="CA246" s="51"/>
      <c r="CB246" s="51"/>
      <c r="CC246" s="51"/>
      <c r="CD246" s="51"/>
      <c r="CE246" s="51"/>
      <c r="CF246" s="51"/>
      <c r="CG246" s="51"/>
      <c r="CH246" s="51"/>
      <c r="CI246" s="51"/>
      <c r="CJ246" s="51"/>
      <c r="CK246" s="51"/>
      <c r="CL246" s="51"/>
      <c r="CM246" s="51"/>
      <c r="CN246" s="51"/>
      <c r="CO246" s="51"/>
      <c r="CP246" s="51"/>
      <c r="CQ246" s="51"/>
      <c r="CR246" s="51"/>
      <c r="CS246" s="51"/>
    </row>
    <row r="247" spans="11:97">
      <c r="K247" s="48"/>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51"/>
      <c r="BL247" s="51"/>
      <c r="BM247" s="51"/>
      <c r="BN247" s="51"/>
      <c r="BO247" s="51"/>
      <c r="BP247" s="51"/>
      <c r="BQ247" s="51"/>
      <c r="BR247" s="51"/>
      <c r="BS247" s="51"/>
      <c r="BT247" s="51"/>
      <c r="BU247" s="51"/>
      <c r="BV247" s="51"/>
      <c r="BW247" s="51"/>
      <c r="BX247" s="51"/>
      <c r="BY247" s="51"/>
      <c r="BZ247" s="51"/>
      <c r="CA247" s="51"/>
      <c r="CB247" s="51"/>
      <c r="CC247" s="51"/>
      <c r="CD247" s="51"/>
      <c r="CE247" s="51"/>
      <c r="CF247" s="51"/>
      <c r="CG247" s="51"/>
      <c r="CH247" s="51"/>
      <c r="CI247" s="51"/>
      <c r="CJ247" s="51"/>
      <c r="CK247" s="51"/>
      <c r="CL247" s="51"/>
      <c r="CM247" s="51"/>
      <c r="CN247" s="51"/>
      <c r="CO247" s="51"/>
      <c r="CP247" s="51"/>
      <c r="CQ247" s="51"/>
      <c r="CR247" s="51"/>
      <c r="CS247" s="51"/>
    </row>
    <row r="248" spans="11:97">
      <c r="K248" s="48"/>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51"/>
      <c r="BH248" s="51"/>
      <c r="BI248" s="51"/>
      <c r="BJ248" s="51"/>
      <c r="BK248" s="51"/>
      <c r="BL248" s="51"/>
      <c r="BM248" s="51"/>
      <c r="BN248" s="51"/>
      <c r="BO248" s="51"/>
      <c r="BP248" s="51"/>
      <c r="BQ248" s="51"/>
      <c r="BR248" s="51"/>
      <c r="BS248" s="51"/>
      <c r="BT248" s="51"/>
      <c r="BU248" s="51"/>
      <c r="BV248" s="51"/>
      <c r="BW248" s="51"/>
      <c r="BX248" s="51"/>
      <c r="BY248" s="51"/>
      <c r="BZ248" s="51"/>
      <c r="CA248" s="51"/>
      <c r="CB248" s="51"/>
      <c r="CC248" s="51"/>
      <c r="CD248" s="51"/>
      <c r="CE248" s="51"/>
      <c r="CF248" s="51"/>
      <c r="CG248" s="51"/>
      <c r="CH248" s="51"/>
      <c r="CI248" s="51"/>
      <c r="CJ248" s="51"/>
      <c r="CK248" s="51"/>
      <c r="CL248" s="51"/>
      <c r="CM248" s="51"/>
      <c r="CN248" s="51"/>
      <c r="CO248" s="51"/>
      <c r="CP248" s="51"/>
      <c r="CQ248" s="51"/>
      <c r="CR248" s="51"/>
      <c r="CS248" s="51"/>
    </row>
    <row r="249" spans="11:97">
      <c r="K249" s="48"/>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51"/>
      <c r="CN249" s="51"/>
      <c r="CO249" s="51"/>
      <c r="CP249" s="51"/>
      <c r="CQ249" s="51"/>
      <c r="CR249" s="51"/>
      <c r="CS249" s="51"/>
    </row>
    <row r="250" spans="11:97">
      <c r="K250" s="48"/>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row>
    <row r="251" spans="11:97">
      <c r="K251" s="48"/>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row>
    <row r="252" spans="11:97">
      <c r="K252" s="48"/>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c r="BH252" s="51"/>
      <c r="BI252" s="51"/>
      <c r="BJ252" s="51"/>
      <c r="BK252" s="51"/>
      <c r="BL252" s="51"/>
      <c r="BM252" s="51"/>
      <c r="BN252" s="51"/>
      <c r="BO252" s="51"/>
      <c r="BP252" s="51"/>
      <c r="BQ252" s="51"/>
      <c r="BR252" s="51"/>
      <c r="BS252" s="51"/>
      <c r="BT252" s="51"/>
      <c r="BU252" s="51"/>
      <c r="BV252" s="51"/>
      <c r="BW252" s="51"/>
      <c r="BX252" s="51"/>
      <c r="BY252" s="51"/>
      <c r="BZ252" s="51"/>
      <c r="CA252" s="51"/>
      <c r="CB252" s="51"/>
      <c r="CC252" s="51"/>
      <c r="CD252" s="51"/>
      <c r="CE252" s="51"/>
      <c r="CF252" s="51"/>
      <c r="CG252" s="51"/>
      <c r="CH252" s="51"/>
      <c r="CI252" s="51"/>
      <c r="CJ252" s="51"/>
      <c r="CK252" s="51"/>
      <c r="CL252" s="51"/>
      <c r="CM252" s="51"/>
      <c r="CN252" s="51"/>
      <c r="CO252" s="51"/>
      <c r="CP252" s="51"/>
      <c r="CQ252" s="51"/>
      <c r="CR252" s="51"/>
      <c r="CS252" s="51"/>
    </row>
    <row r="253" spans="11:97">
      <c r="K253" s="48"/>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51"/>
      <c r="BL253" s="51"/>
      <c r="BM253" s="51"/>
      <c r="BN253" s="51"/>
      <c r="BO253" s="51"/>
      <c r="BP253" s="51"/>
      <c r="BQ253" s="51"/>
      <c r="BR253" s="51"/>
      <c r="BS253" s="51"/>
      <c r="BT253" s="51"/>
      <c r="BU253" s="51"/>
      <c r="BV253" s="51"/>
      <c r="BW253" s="51"/>
      <c r="BX253" s="51"/>
      <c r="BY253" s="51"/>
      <c r="BZ253" s="51"/>
      <c r="CA253" s="51"/>
      <c r="CB253" s="51"/>
      <c r="CC253" s="51"/>
      <c r="CD253" s="51"/>
      <c r="CE253" s="51"/>
      <c r="CF253" s="51"/>
      <c r="CG253" s="51"/>
      <c r="CH253" s="51"/>
      <c r="CI253" s="51"/>
      <c r="CJ253" s="51"/>
      <c r="CK253" s="51"/>
      <c r="CL253" s="51"/>
      <c r="CM253" s="51"/>
      <c r="CN253" s="51"/>
      <c r="CO253" s="51"/>
      <c r="CP253" s="51"/>
      <c r="CQ253" s="51"/>
      <c r="CR253" s="51"/>
      <c r="CS253" s="51"/>
    </row>
    <row r="254" spans="11:97">
      <c r="K254" s="48"/>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51"/>
      <c r="CF254" s="51"/>
      <c r="CG254" s="51"/>
      <c r="CH254" s="51"/>
      <c r="CI254" s="51"/>
      <c r="CJ254" s="51"/>
      <c r="CK254" s="51"/>
      <c r="CL254" s="51"/>
      <c r="CM254" s="51"/>
      <c r="CN254" s="51"/>
      <c r="CO254" s="51"/>
      <c r="CP254" s="51"/>
      <c r="CQ254" s="51"/>
      <c r="CR254" s="51"/>
      <c r="CS254" s="51"/>
    </row>
    <row r="255" spans="11:97">
      <c r="K255" s="48"/>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51"/>
      <c r="BL255" s="51"/>
      <c r="BM255" s="51"/>
      <c r="BN255" s="51"/>
      <c r="BO255" s="51"/>
      <c r="BP255" s="51"/>
      <c r="BQ255" s="51"/>
      <c r="BR255" s="51"/>
      <c r="BS255" s="51"/>
      <c r="BT255" s="51"/>
      <c r="BU255" s="51"/>
      <c r="BV255" s="51"/>
      <c r="BW255" s="51"/>
      <c r="BX255" s="51"/>
      <c r="BY255" s="51"/>
      <c r="BZ255" s="51"/>
      <c r="CA255" s="51"/>
      <c r="CB255" s="51"/>
      <c r="CC255" s="51"/>
      <c r="CD255" s="51"/>
      <c r="CE255" s="51"/>
      <c r="CF255" s="51"/>
      <c r="CG255" s="51"/>
      <c r="CH255" s="51"/>
      <c r="CI255" s="51"/>
      <c r="CJ255" s="51"/>
      <c r="CK255" s="51"/>
      <c r="CL255" s="51"/>
      <c r="CM255" s="51"/>
      <c r="CN255" s="51"/>
      <c r="CO255" s="51"/>
      <c r="CP255" s="51"/>
      <c r="CQ255" s="51"/>
      <c r="CR255" s="51"/>
      <c r="CS255" s="51"/>
    </row>
    <row r="256" spans="11:97">
      <c r="K256" s="48"/>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51"/>
      <c r="BH256" s="51"/>
      <c r="BI256" s="51"/>
      <c r="BJ256" s="51"/>
      <c r="BK256" s="51"/>
      <c r="BL256" s="51"/>
      <c r="BM256" s="51"/>
      <c r="BN256" s="51"/>
      <c r="BO256" s="51"/>
      <c r="BP256" s="51"/>
      <c r="BQ256" s="51"/>
      <c r="BR256" s="51"/>
      <c r="BS256" s="51"/>
      <c r="BT256" s="51"/>
      <c r="BU256" s="51"/>
      <c r="BV256" s="51"/>
      <c r="BW256" s="51"/>
      <c r="BX256" s="51"/>
      <c r="BY256" s="51"/>
      <c r="BZ256" s="51"/>
      <c r="CA256" s="51"/>
      <c r="CB256" s="51"/>
      <c r="CC256" s="51"/>
      <c r="CD256" s="51"/>
      <c r="CE256" s="51"/>
      <c r="CF256" s="51"/>
      <c r="CG256" s="51"/>
      <c r="CH256" s="51"/>
      <c r="CI256" s="51"/>
      <c r="CJ256" s="51"/>
      <c r="CK256" s="51"/>
      <c r="CL256" s="51"/>
      <c r="CM256" s="51"/>
      <c r="CN256" s="51"/>
      <c r="CO256" s="51"/>
      <c r="CP256" s="51"/>
      <c r="CQ256" s="51"/>
      <c r="CR256" s="51"/>
      <c r="CS256" s="51"/>
    </row>
    <row r="257" spans="11:97">
      <c r="K257" s="48"/>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s="51"/>
      <c r="BG257" s="51"/>
      <c r="BH257" s="51"/>
      <c r="BI257" s="51"/>
      <c r="BJ257" s="51"/>
      <c r="BK257" s="51"/>
      <c r="BL257" s="51"/>
      <c r="BM257" s="51"/>
      <c r="BN257" s="51"/>
      <c r="BO257" s="51"/>
      <c r="BP257" s="51"/>
      <c r="BQ257" s="51"/>
      <c r="BR257" s="51"/>
      <c r="BS257" s="51"/>
      <c r="BT257" s="51"/>
      <c r="BU257" s="51"/>
      <c r="BV257" s="51"/>
      <c r="BW257" s="51"/>
      <c r="BX257" s="51"/>
      <c r="BY257" s="51"/>
      <c r="BZ257" s="51"/>
      <c r="CA257" s="51"/>
      <c r="CB257" s="51"/>
      <c r="CC257" s="51"/>
      <c r="CD257" s="51"/>
      <c r="CE257" s="51"/>
      <c r="CF257" s="51"/>
      <c r="CG257" s="51"/>
      <c r="CH257" s="51"/>
      <c r="CI257" s="51"/>
      <c r="CJ257" s="51"/>
      <c r="CK257" s="51"/>
      <c r="CL257" s="51"/>
      <c r="CM257" s="51"/>
      <c r="CN257" s="51"/>
      <c r="CO257" s="51"/>
      <c r="CP257" s="51"/>
      <c r="CQ257" s="51"/>
      <c r="CR257" s="51"/>
      <c r="CS257" s="51"/>
    </row>
    <row r="258" spans="11:97">
      <c r="K258" s="48"/>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1"/>
      <c r="BK258" s="51"/>
      <c r="BL258" s="51"/>
      <c r="BM258" s="51"/>
      <c r="BN258" s="51"/>
      <c r="BO258" s="51"/>
      <c r="BP258" s="51"/>
      <c r="BQ258" s="51"/>
      <c r="BR258" s="51"/>
      <c r="BS258" s="51"/>
      <c r="BT258" s="51"/>
      <c r="BU258" s="51"/>
      <c r="BV258" s="51"/>
      <c r="BW258" s="51"/>
      <c r="BX258" s="51"/>
      <c r="BY258" s="51"/>
      <c r="BZ258" s="51"/>
      <c r="CA258" s="51"/>
      <c r="CB258" s="51"/>
      <c r="CC258" s="51"/>
      <c r="CD258" s="51"/>
      <c r="CE258" s="51"/>
      <c r="CF258" s="51"/>
      <c r="CG258" s="51"/>
      <c r="CH258" s="51"/>
      <c r="CI258" s="51"/>
      <c r="CJ258" s="51"/>
      <c r="CK258" s="51"/>
      <c r="CL258" s="51"/>
      <c r="CM258" s="51"/>
      <c r="CN258" s="51"/>
      <c r="CO258" s="51"/>
      <c r="CP258" s="51"/>
      <c r="CQ258" s="51"/>
      <c r="CR258" s="51"/>
      <c r="CS258" s="51"/>
    </row>
    <row r="259" spans="11:97">
      <c r="K259" s="48"/>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51"/>
      <c r="BH259" s="51"/>
      <c r="BI259" s="51"/>
      <c r="BJ259" s="51"/>
      <c r="BK259" s="51"/>
      <c r="BL259" s="51"/>
      <c r="BM259" s="51"/>
      <c r="BN259" s="51"/>
      <c r="BO259" s="51"/>
      <c r="BP259" s="51"/>
      <c r="BQ259" s="51"/>
      <c r="BR259" s="51"/>
      <c r="BS259" s="51"/>
      <c r="BT259" s="51"/>
      <c r="BU259" s="51"/>
      <c r="BV259" s="51"/>
      <c r="BW259" s="51"/>
      <c r="BX259" s="51"/>
      <c r="BY259" s="51"/>
      <c r="BZ259" s="51"/>
      <c r="CA259" s="51"/>
      <c r="CB259" s="51"/>
      <c r="CC259" s="51"/>
      <c r="CD259" s="51"/>
      <c r="CE259" s="51"/>
      <c r="CF259" s="51"/>
      <c r="CG259" s="51"/>
      <c r="CH259" s="51"/>
      <c r="CI259" s="51"/>
      <c r="CJ259" s="51"/>
      <c r="CK259" s="51"/>
      <c r="CL259" s="51"/>
      <c r="CM259" s="51"/>
      <c r="CN259" s="51"/>
      <c r="CO259" s="51"/>
      <c r="CP259" s="51"/>
      <c r="CQ259" s="51"/>
      <c r="CR259" s="51"/>
      <c r="CS259" s="51"/>
    </row>
    <row r="260" spans="11:97">
      <c r="P260" s="51"/>
      <c r="Q260" s="51"/>
      <c r="R260" s="51"/>
      <c r="S260" s="51"/>
      <c r="T260" s="51"/>
      <c r="U260" s="51"/>
      <c r="V260" s="51"/>
      <c r="W260" s="51"/>
      <c r="X260" s="51"/>
      <c r="Y260" s="51"/>
      <c r="Z260" s="51"/>
      <c r="AA260" s="51"/>
      <c r="AB260" s="51"/>
      <c r="AC260" s="51"/>
      <c r="AD260" s="51"/>
      <c r="AE260" s="51"/>
      <c r="AF260" s="51"/>
      <c r="AG260" s="51"/>
      <c r="AH260" s="51"/>
      <c r="AI260" s="51"/>
      <c r="AJ260" s="51"/>
      <c r="AK260" s="51"/>
      <c r="AL260" s="51"/>
      <c r="AM260" s="51"/>
      <c r="AN260" s="51"/>
      <c r="AO260" s="51"/>
      <c r="AP260" s="51"/>
      <c r="AQ260" s="51"/>
      <c r="AR260" s="51"/>
      <c r="AS260" s="51"/>
      <c r="AT260" s="51"/>
      <c r="AU260" s="51"/>
      <c r="AV260" s="51"/>
      <c r="AW260" s="51"/>
      <c r="AX260" s="51"/>
      <c r="AY260" s="51"/>
      <c r="AZ260" s="51"/>
      <c r="BA260" s="51"/>
      <c r="BB260" s="51"/>
      <c r="BC260" s="51"/>
      <c r="BD260" s="51"/>
      <c r="BE260" s="51"/>
      <c r="BF260" s="51"/>
      <c r="BG260" s="51"/>
      <c r="BH260" s="51"/>
      <c r="BI260" s="51"/>
      <c r="BJ260" s="51"/>
      <c r="BK260" s="51"/>
      <c r="BL260" s="51"/>
      <c r="BM260" s="51"/>
      <c r="BN260" s="51"/>
      <c r="BO260" s="51"/>
      <c r="BP260" s="51"/>
      <c r="BQ260" s="51"/>
      <c r="BR260" s="51"/>
      <c r="BS260" s="51"/>
      <c r="BT260" s="51"/>
      <c r="BU260" s="51"/>
      <c r="BV260" s="51"/>
      <c r="BW260" s="51"/>
      <c r="BX260" s="51"/>
      <c r="BY260" s="51"/>
      <c r="BZ260" s="51"/>
      <c r="CA260" s="51"/>
      <c r="CB260" s="51"/>
      <c r="CC260" s="51"/>
      <c r="CD260" s="51"/>
      <c r="CE260" s="51"/>
      <c r="CF260" s="51"/>
      <c r="CG260" s="51"/>
      <c r="CH260" s="51"/>
      <c r="CI260" s="51"/>
      <c r="CJ260" s="51"/>
      <c r="CK260" s="51"/>
      <c r="CL260" s="51"/>
      <c r="CM260" s="51"/>
      <c r="CN260" s="51"/>
      <c r="CO260" s="51"/>
      <c r="CP260" s="51"/>
      <c r="CQ260" s="51"/>
      <c r="CR260" s="51"/>
      <c r="CS260" s="51"/>
    </row>
    <row r="261" spans="11:97">
      <c r="P261" s="51"/>
      <c r="Q261" s="51"/>
      <c r="R261" s="51"/>
      <c r="S261" s="51"/>
      <c r="T261" s="51"/>
      <c r="U261" s="51"/>
      <c r="V261" s="51"/>
      <c r="W261" s="51"/>
      <c r="X261" s="51"/>
      <c r="Y261" s="51"/>
      <c r="Z261" s="51"/>
      <c r="AA261" s="51"/>
      <c r="AB261" s="51"/>
      <c r="AC261" s="51"/>
      <c r="AD261" s="51"/>
      <c r="AE261" s="51"/>
      <c r="AF261" s="51"/>
      <c r="AG261" s="51"/>
      <c r="AH261" s="51"/>
      <c r="AI261" s="51"/>
      <c r="AJ261" s="51"/>
      <c r="AK261" s="51"/>
      <c r="AL261" s="51"/>
      <c r="AM261" s="51"/>
      <c r="AN261" s="51"/>
      <c r="AO261" s="51"/>
      <c r="AP261" s="51"/>
      <c r="AQ261" s="51"/>
      <c r="AR261" s="51"/>
      <c r="AS261" s="51"/>
      <c r="AT261" s="51"/>
      <c r="AU261" s="51"/>
      <c r="AV261" s="51"/>
      <c r="AW261" s="51"/>
      <c r="AX261" s="51"/>
      <c r="AY261" s="51"/>
      <c r="AZ261" s="51"/>
      <c r="BA261" s="51"/>
      <c r="BB261" s="51"/>
      <c r="BC261" s="51"/>
      <c r="BD261" s="51"/>
      <c r="BE261" s="51"/>
      <c r="BF261" s="51"/>
      <c r="BG261" s="51"/>
      <c r="BH261" s="51"/>
      <c r="BI261" s="51"/>
      <c r="BJ261" s="51"/>
      <c r="BK261" s="51"/>
      <c r="BL261" s="51"/>
      <c r="BM261" s="51"/>
      <c r="BN261" s="51"/>
      <c r="BO261" s="51"/>
      <c r="BP261" s="51"/>
      <c r="BQ261" s="51"/>
      <c r="BR261" s="51"/>
      <c r="BS261" s="51"/>
      <c r="BT261" s="51"/>
      <c r="BU261" s="51"/>
      <c r="BV261" s="51"/>
      <c r="BW261" s="51"/>
      <c r="BX261" s="51"/>
      <c r="BY261" s="51"/>
      <c r="BZ261" s="51"/>
      <c r="CA261" s="51"/>
      <c r="CB261" s="51"/>
      <c r="CC261" s="51"/>
      <c r="CD261" s="51"/>
      <c r="CE261" s="51"/>
      <c r="CF261" s="51"/>
      <c r="CG261" s="51"/>
      <c r="CH261" s="51"/>
      <c r="CI261" s="51"/>
      <c r="CJ261" s="51"/>
      <c r="CK261" s="51"/>
      <c r="CL261" s="51"/>
      <c r="CM261" s="51"/>
      <c r="CN261" s="51"/>
      <c r="CO261" s="51"/>
      <c r="CP261" s="51"/>
      <c r="CQ261" s="51"/>
      <c r="CR261" s="51"/>
      <c r="CS261" s="51"/>
    </row>
    <row r="262" spans="11:97">
      <c r="P262" s="51"/>
      <c r="Q262" s="51"/>
      <c r="R262" s="51"/>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1"/>
      <c r="BY262" s="51"/>
      <c r="BZ262" s="51"/>
      <c r="CA262" s="51"/>
      <c r="CB262" s="51"/>
      <c r="CC262" s="51"/>
      <c r="CD262" s="51"/>
      <c r="CE262" s="51"/>
      <c r="CF262" s="51"/>
      <c r="CG262" s="51"/>
      <c r="CH262" s="51"/>
      <c r="CI262" s="51"/>
      <c r="CJ262" s="51"/>
      <c r="CK262" s="51"/>
      <c r="CL262" s="51"/>
      <c r="CM262" s="51"/>
      <c r="CN262" s="51"/>
      <c r="CO262" s="51"/>
      <c r="CP262" s="51"/>
      <c r="CQ262" s="51"/>
      <c r="CR262" s="51"/>
      <c r="CS262" s="51"/>
    </row>
    <row r="263" spans="11:97">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1"/>
      <c r="BS263" s="51"/>
      <c r="BT263" s="51"/>
      <c r="BU263" s="51"/>
      <c r="BV263" s="51"/>
      <c r="BW263" s="51"/>
      <c r="BX263" s="51"/>
      <c r="BY263" s="51"/>
      <c r="BZ263" s="51"/>
      <c r="CA263" s="51"/>
      <c r="CB263" s="51"/>
      <c r="CC263" s="51"/>
      <c r="CD263" s="51"/>
      <c r="CE263" s="51"/>
      <c r="CF263" s="51"/>
      <c r="CG263" s="51"/>
      <c r="CH263" s="51"/>
      <c r="CI263" s="51"/>
      <c r="CJ263" s="51"/>
      <c r="CK263" s="51"/>
      <c r="CL263" s="51"/>
      <c r="CM263" s="51"/>
      <c r="CN263" s="51"/>
      <c r="CO263" s="51"/>
      <c r="CP263" s="51"/>
      <c r="CQ263" s="51"/>
      <c r="CR263" s="51"/>
      <c r="CS263" s="51"/>
    </row>
    <row r="264" spans="11:97">
      <c r="CK264" s="51"/>
      <c r="CL264" s="51"/>
      <c r="CM264" s="51"/>
      <c r="CN264" s="51"/>
      <c r="CO264" s="51"/>
      <c r="CP264" s="51"/>
      <c r="CQ264" s="51"/>
      <c r="CR264" s="51"/>
      <c r="CS264" s="51"/>
    </row>
  </sheetData>
  <sheetProtection sheet="1" formatCells="0" formatColumns="0" formatRows="0" selectLockedCells="1"/>
  <mergeCells count="27">
    <mergeCell ref="B50:G50"/>
    <mergeCell ref="B47:C47"/>
    <mergeCell ref="D47:F47"/>
    <mergeCell ref="B48:C48"/>
    <mergeCell ref="E48:F48"/>
    <mergeCell ref="B49:C49"/>
    <mergeCell ref="D49:F49"/>
    <mergeCell ref="B46:C46"/>
    <mergeCell ref="D46:F46"/>
    <mergeCell ref="B7:C7"/>
    <mergeCell ref="B8:C8"/>
    <mergeCell ref="B9:C9"/>
    <mergeCell ref="B10:C10"/>
    <mergeCell ref="B11:C11"/>
    <mergeCell ref="B12:C12"/>
    <mergeCell ref="B3:G3"/>
    <mergeCell ref="L19:M19"/>
    <mergeCell ref="B45:C45"/>
    <mergeCell ref="D7:F7"/>
    <mergeCell ref="D8:E8"/>
    <mergeCell ref="D9:E9"/>
    <mergeCell ref="D10:E10"/>
    <mergeCell ref="D11:E11"/>
    <mergeCell ref="D12:E12"/>
    <mergeCell ref="I3:K3"/>
    <mergeCell ref="C4:G4"/>
    <mergeCell ref="C5:G5"/>
  </mergeCells>
  <phoneticPr fontId="14"/>
  <conditionalFormatting sqref="G48:H48">
    <cfRule type="expression" dxfId="14" priority="1">
      <formula>OR(AND($E$48="申請無し",$G$48&lt;&gt;0),AND($E$48="申請有り",$G$48&lt;=0))</formula>
    </cfRule>
  </conditionalFormatting>
  <dataValidations count="3">
    <dataValidation imeMode="off" allowBlank="1" showInputMessage="1" showErrorMessage="1" sqref="D22:E44 D16:D21 G48:H48 D15:E15 G15:H44" xr:uid="{E78F83BC-94F7-4CD5-B215-B74CE6C318AB}"/>
    <dataValidation type="list" allowBlank="1" showInputMessage="1" showErrorMessage="1" sqref="B15:B44" xr:uid="{D16570F1-2F6E-4FC5-9FCB-F85F7D035841}">
      <formula1>"設計費,設備費,工事費,諸経費,▼助成対象外"</formula1>
    </dataValidation>
    <dataValidation type="list" allowBlank="1" showInputMessage="1" showErrorMessage="1" sqref="E48:F48" xr:uid="{7AE4D32A-FB75-4EF7-8953-D0E2BD5D1480}">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orientation="portrait" r:id="rId1"/>
  <headerFooter>
    <oddFooter>&amp;R&amp;"ＭＳ Ｐ明朝,標準"&amp;10（日本産業規格A列4番）</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44B4-B3DF-49A0-B849-EDC3FBD6C62C}">
  <sheetPr>
    <tabColor rgb="FFFF99CC"/>
    <pageSetUpPr fitToPage="1"/>
  </sheetPr>
  <dimension ref="A1:CS273"/>
  <sheetViews>
    <sheetView view="pageBreakPreview" zoomScaleNormal="106" zoomScaleSheetLayoutView="100" workbookViewId="0">
      <selection activeCell="C4" sqref="C4:G4"/>
    </sheetView>
  </sheetViews>
  <sheetFormatPr defaultColWidth="9" defaultRowHeight="14"/>
  <cols>
    <col min="1" max="1" width="2.6328125" style="34" customWidth="1"/>
    <col min="2" max="2" width="16.1796875" style="34" customWidth="1"/>
    <col min="3" max="3" width="36.36328125" style="34" customWidth="1"/>
    <col min="4" max="4" width="12" style="35" customWidth="1"/>
    <col min="5" max="5" width="11.08984375" style="35" customWidth="1"/>
    <col min="6" max="6" width="10.08984375" style="35" customWidth="1"/>
    <col min="7" max="7" width="10.08984375" style="34" customWidth="1"/>
    <col min="8" max="8" width="3.54296875" style="34" customWidth="1"/>
    <col min="9" max="9" width="3.36328125" style="34" customWidth="1"/>
    <col min="10" max="10" width="15.6328125" style="36" customWidth="1"/>
    <col min="11" max="11" width="33.36328125" style="36" customWidth="1"/>
    <col min="12" max="12" width="15.6328125" style="34" customWidth="1"/>
    <col min="13" max="13" width="12.6328125" style="34" customWidth="1"/>
    <col min="14" max="14" width="2.6328125" style="34" customWidth="1"/>
    <col min="15" max="15" width="29.90625" style="34" customWidth="1"/>
    <col min="16" max="126" width="2.6328125" style="34" customWidth="1"/>
    <col min="127" max="16384" width="9" style="34"/>
  </cols>
  <sheetData>
    <row r="1" spans="1:97" ht="10.5" customHeight="1"/>
    <row r="2" spans="1:97" ht="19.5" customHeight="1">
      <c r="A2" s="37"/>
      <c r="B2" s="38" t="s">
        <v>288</v>
      </c>
      <c r="C2" s="38"/>
      <c r="D2" s="39"/>
      <c r="E2" s="39"/>
      <c r="F2" s="39"/>
      <c r="G2" s="37"/>
      <c r="H2" s="37"/>
    </row>
    <row r="3" spans="1:97" ht="48.65" customHeight="1" thickBot="1">
      <c r="A3" s="37"/>
      <c r="B3" s="356" t="s">
        <v>270</v>
      </c>
      <c r="C3" s="356"/>
      <c r="D3" s="357"/>
      <c r="E3" s="357"/>
      <c r="F3" s="357"/>
      <c r="G3" s="357"/>
      <c r="H3" s="120"/>
      <c r="I3" s="370" t="s">
        <v>392</v>
      </c>
      <c r="J3" s="370"/>
      <c r="K3" s="370"/>
    </row>
    <row r="4" spans="1:97" ht="20.149999999999999" customHeight="1">
      <c r="A4" s="37"/>
      <c r="B4" s="154" t="s">
        <v>398</v>
      </c>
      <c r="C4" s="398"/>
      <c r="D4" s="399"/>
      <c r="E4" s="399"/>
      <c r="F4" s="399"/>
      <c r="G4" s="400"/>
      <c r="H4" s="196"/>
      <c r="I4" s="153"/>
      <c r="J4" s="153"/>
      <c r="K4" s="153"/>
    </row>
    <row r="5" spans="1:97" ht="25" customHeight="1" thickBot="1">
      <c r="A5" s="37"/>
      <c r="B5" s="155" t="s">
        <v>399</v>
      </c>
      <c r="C5" s="401"/>
      <c r="D5" s="402"/>
      <c r="E5" s="402"/>
      <c r="F5" s="402"/>
      <c r="G5" s="403"/>
      <c r="H5" s="196"/>
      <c r="I5" s="153"/>
      <c r="J5" s="153"/>
      <c r="K5" s="153"/>
    </row>
    <row r="6" spans="1:97" ht="15" customHeight="1" thickBot="1">
      <c r="A6" s="37"/>
      <c r="B6" s="119"/>
      <c r="C6" s="119"/>
      <c r="D6" s="120"/>
      <c r="E6" s="120"/>
      <c r="F6" s="120"/>
      <c r="G6" s="120"/>
      <c r="H6" s="120"/>
      <c r="I6" s="153"/>
      <c r="J6" s="153"/>
      <c r="K6" s="153"/>
    </row>
    <row r="7" spans="1:97" ht="19.5" customHeight="1" thickBot="1">
      <c r="A7" s="37"/>
      <c r="B7" s="409" t="s">
        <v>362</v>
      </c>
      <c r="C7" s="410"/>
      <c r="D7" s="361" t="s">
        <v>382</v>
      </c>
      <c r="E7" s="362"/>
      <c r="F7" s="363"/>
      <c r="G7" s="120"/>
      <c r="H7" s="120"/>
      <c r="J7" s="40"/>
    </row>
    <row r="8" spans="1:97" ht="19.5" customHeight="1" thickTop="1">
      <c r="A8" s="37">
        <v>1</v>
      </c>
      <c r="B8" s="411"/>
      <c r="C8" s="412"/>
      <c r="D8" s="405"/>
      <c r="E8" s="406"/>
      <c r="F8" s="156" t="s">
        <v>430</v>
      </c>
      <c r="G8" s="120"/>
      <c r="H8" s="120"/>
      <c r="J8" s="40"/>
    </row>
    <row r="9" spans="1:97" ht="19.5" customHeight="1">
      <c r="A9" s="37">
        <v>2</v>
      </c>
      <c r="B9" s="413"/>
      <c r="C9" s="414"/>
      <c r="D9" s="366"/>
      <c r="E9" s="367"/>
      <c r="F9" s="122" t="s">
        <v>430</v>
      </c>
      <c r="G9" s="120"/>
      <c r="H9" s="120"/>
      <c r="J9" s="40"/>
    </row>
    <row r="10" spans="1:97" ht="19.5" customHeight="1">
      <c r="A10" s="37">
        <v>3</v>
      </c>
      <c r="B10" s="413"/>
      <c r="C10" s="414"/>
      <c r="D10" s="366"/>
      <c r="E10" s="367"/>
      <c r="F10" s="122" t="s">
        <v>430</v>
      </c>
      <c r="G10" s="120"/>
      <c r="H10" s="120"/>
      <c r="J10" s="40"/>
    </row>
    <row r="11" spans="1:97" ht="19.5" customHeight="1">
      <c r="A11" s="37">
        <v>4</v>
      </c>
      <c r="B11" s="413"/>
      <c r="C11" s="414"/>
      <c r="D11" s="366"/>
      <c r="E11" s="367"/>
      <c r="F11" s="122" t="s">
        <v>430</v>
      </c>
      <c r="G11" s="120"/>
      <c r="H11" s="120"/>
      <c r="J11" s="40"/>
    </row>
    <row r="12" spans="1:97" ht="19.5" customHeight="1" thickBot="1">
      <c r="A12" s="37">
        <v>5</v>
      </c>
      <c r="B12" s="407"/>
      <c r="C12" s="408"/>
      <c r="D12" s="368"/>
      <c r="E12" s="369"/>
      <c r="F12" s="123" t="s">
        <v>430</v>
      </c>
      <c r="G12" s="120"/>
      <c r="H12" s="120"/>
      <c r="J12" s="40"/>
    </row>
    <row r="13" spans="1:97" ht="16.5" customHeight="1" thickBot="1">
      <c r="A13" s="37"/>
      <c r="B13" s="119"/>
      <c r="C13" s="119"/>
      <c r="D13" s="120"/>
      <c r="E13" s="120"/>
      <c r="F13" s="120"/>
      <c r="G13" s="120"/>
      <c r="H13" s="120"/>
      <c r="J13" s="40"/>
    </row>
    <row r="14" spans="1:97" ht="19.5" customHeight="1" thickBot="1">
      <c r="A14" s="37"/>
      <c r="B14" s="41" t="s">
        <v>165</v>
      </c>
      <c r="C14" s="172" t="s">
        <v>143</v>
      </c>
      <c r="D14" s="177" t="s">
        <v>7</v>
      </c>
      <c r="E14" s="42" t="s">
        <v>6</v>
      </c>
      <c r="F14" s="43" t="s">
        <v>129</v>
      </c>
      <c r="G14" s="44" t="s">
        <v>8</v>
      </c>
      <c r="H14" s="191"/>
    </row>
    <row r="15" spans="1:97" ht="14.25" customHeight="1" thickTop="1">
      <c r="A15" s="45">
        <v>1</v>
      </c>
      <c r="B15" s="49"/>
      <c r="C15" s="173"/>
      <c r="D15" s="9"/>
      <c r="E15" s="52"/>
      <c r="F15" s="10"/>
      <c r="G15" s="46" t="str">
        <f t="shared" ref="G15:G44" si="0">IF(D15="","",D15*E15)</f>
        <v/>
      </c>
      <c r="H15" s="194"/>
    </row>
    <row r="16" spans="1:97" ht="14.25" customHeight="1">
      <c r="A16" s="45">
        <v>2</v>
      </c>
      <c r="B16" s="49"/>
      <c r="C16" s="174"/>
      <c r="D16" s="12"/>
      <c r="E16" s="53"/>
      <c r="F16" s="10"/>
      <c r="G16" s="46" t="str">
        <f t="shared" si="0"/>
        <v/>
      </c>
      <c r="H16" s="194"/>
      <c r="K16" s="48"/>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row>
    <row r="17" spans="1:97" ht="14.25" customHeight="1">
      <c r="A17" s="45">
        <v>3</v>
      </c>
      <c r="B17" s="49"/>
      <c r="C17" s="174"/>
      <c r="D17" s="12"/>
      <c r="E17" s="53"/>
      <c r="F17" s="10"/>
      <c r="G17" s="46" t="str">
        <f t="shared" si="0"/>
        <v/>
      </c>
      <c r="H17" s="194"/>
      <c r="K17" s="48"/>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row>
    <row r="18" spans="1:97" ht="14.25" customHeight="1">
      <c r="A18" s="45">
        <v>4</v>
      </c>
      <c r="B18" s="49"/>
      <c r="C18" s="174"/>
      <c r="D18" s="12"/>
      <c r="E18" s="53"/>
      <c r="F18" s="10"/>
      <c r="G18" s="46" t="str">
        <f t="shared" si="0"/>
        <v/>
      </c>
      <c r="H18" s="194"/>
      <c r="K18" s="48"/>
      <c r="L18" s="51"/>
      <c r="M18" s="51"/>
      <c r="N18" s="51"/>
      <c r="O18" s="51"/>
      <c r="P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row>
    <row r="19" spans="1:97" ht="14.25" customHeight="1">
      <c r="A19" s="45">
        <v>5</v>
      </c>
      <c r="B19" s="49"/>
      <c r="C19" s="174"/>
      <c r="D19" s="12"/>
      <c r="E19" s="53"/>
      <c r="F19" s="10"/>
      <c r="G19" s="46" t="str">
        <f t="shared" si="0"/>
        <v/>
      </c>
      <c r="H19" s="194"/>
      <c r="K19" s="48"/>
      <c r="L19" s="358"/>
      <c r="M19" s="358"/>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row>
    <row r="20" spans="1:97" ht="14.25" customHeight="1">
      <c r="A20" s="45">
        <v>6</v>
      </c>
      <c r="B20" s="49"/>
      <c r="C20" s="174"/>
      <c r="D20" s="12"/>
      <c r="E20" s="53"/>
      <c r="F20" s="10"/>
      <c r="G20" s="46" t="str">
        <f t="shared" si="0"/>
        <v/>
      </c>
      <c r="H20" s="194"/>
      <c r="K20" s="70" t="s">
        <v>262</v>
      </c>
      <c r="L20" s="48"/>
      <c r="M20" s="48"/>
      <c r="N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row>
    <row r="21" spans="1:97" ht="14.25" customHeight="1">
      <c r="A21" s="45">
        <v>7</v>
      </c>
      <c r="B21" s="49"/>
      <c r="C21" s="174"/>
      <c r="D21" s="12"/>
      <c r="E21" s="53"/>
      <c r="F21" s="10"/>
      <c r="G21" s="46" t="str">
        <f t="shared" si="0"/>
        <v/>
      </c>
      <c r="H21" s="194"/>
      <c r="K21" s="87" t="str">
        <f>D45&amp;E45</f>
        <v>都外10N㎥/h以上</v>
      </c>
      <c r="M21" s="54"/>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row>
    <row r="22" spans="1:97" ht="14.25" customHeight="1">
      <c r="A22" s="45">
        <v>8</v>
      </c>
      <c r="B22" s="49"/>
      <c r="C22" s="174"/>
      <c r="D22" s="12"/>
      <c r="E22" s="53"/>
      <c r="F22" s="10"/>
      <c r="G22" s="46" t="str">
        <f t="shared" si="0"/>
        <v/>
      </c>
      <c r="H22" s="194"/>
      <c r="J22" s="57" t="s">
        <v>263</v>
      </c>
      <c r="K22" s="88" t="str">
        <f>IF(K21&lt;&gt;"都外10N㎥/h以上","対象","対象外")</f>
        <v>対象外</v>
      </c>
      <c r="L22" s="74">
        <f>IF(K22="対象外",0,L29)</f>
        <v>0</v>
      </c>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row>
    <row r="23" spans="1:97" ht="14.25" customHeight="1">
      <c r="A23" s="45">
        <v>9</v>
      </c>
      <c r="B23" s="49"/>
      <c r="C23" s="174"/>
      <c r="D23" s="12"/>
      <c r="E23" s="53"/>
      <c r="F23" s="10"/>
      <c r="G23" s="46" t="str">
        <f t="shared" si="0"/>
        <v/>
      </c>
      <c r="H23" s="194"/>
      <c r="K23" s="15"/>
      <c r="L23" s="55"/>
      <c r="M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row>
    <row r="24" spans="1:97" ht="14.25" customHeight="1">
      <c r="A24" s="45">
        <v>10</v>
      </c>
      <c r="B24" s="49"/>
      <c r="C24" s="174"/>
      <c r="D24" s="12"/>
      <c r="E24" s="53"/>
      <c r="F24" s="10"/>
      <c r="G24" s="46" t="str">
        <f t="shared" si="0"/>
        <v/>
      </c>
      <c r="H24" s="194"/>
      <c r="K24" s="55"/>
      <c r="L24" s="55"/>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row>
    <row r="25" spans="1:97" ht="14.25" customHeight="1">
      <c r="A25" s="45">
        <v>11</v>
      </c>
      <c r="B25" s="49"/>
      <c r="C25" s="174"/>
      <c r="D25" s="12"/>
      <c r="E25" s="53"/>
      <c r="F25" s="10"/>
      <c r="G25" s="46" t="str">
        <f t="shared" si="0"/>
        <v/>
      </c>
      <c r="H25" s="194"/>
      <c r="K25" s="55"/>
      <c r="L25" s="55"/>
      <c r="O25" s="13"/>
      <c r="P25" s="13"/>
      <c r="Q25" s="13"/>
      <c r="R25" s="13"/>
      <c r="S25" s="13"/>
      <c r="T25" s="13"/>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row>
    <row r="26" spans="1:97" ht="14.25" customHeight="1">
      <c r="A26" s="45">
        <v>12</v>
      </c>
      <c r="B26" s="49"/>
      <c r="C26" s="174"/>
      <c r="D26" s="12"/>
      <c r="E26" s="53"/>
      <c r="F26" s="10"/>
      <c r="G26" s="46" t="str">
        <f t="shared" si="0"/>
        <v/>
      </c>
      <c r="H26" s="194"/>
      <c r="O26" s="13"/>
      <c r="P26" s="13"/>
      <c r="Q26" s="13"/>
      <c r="R26" s="13"/>
      <c r="S26" s="13"/>
      <c r="T26" s="13"/>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row>
    <row r="27" spans="1:97" ht="14.25" customHeight="1">
      <c r="A27" s="45">
        <v>13</v>
      </c>
      <c r="B27" s="49"/>
      <c r="C27" s="174"/>
      <c r="D27" s="12"/>
      <c r="E27" s="53"/>
      <c r="F27" s="10"/>
      <c r="G27" s="46" t="str">
        <f t="shared" si="0"/>
        <v/>
      </c>
      <c r="H27" s="194"/>
      <c r="K27" s="55"/>
      <c r="L27" s="13"/>
      <c r="O27" s="13"/>
      <c r="P27" s="13"/>
      <c r="Q27" s="13"/>
      <c r="R27" s="13"/>
      <c r="S27" s="13"/>
      <c r="T27" s="13"/>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row>
    <row r="28" spans="1:97" ht="14.25" customHeight="1">
      <c r="A28" s="45">
        <v>14</v>
      </c>
      <c r="B28" s="49"/>
      <c r="C28" s="174"/>
      <c r="D28" s="12"/>
      <c r="E28" s="53"/>
      <c r="F28" s="10"/>
      <c r="G28" s="46" t="str">
        <f t="shared" si="0"/>
        <v/>
      </c>
      <c r="H28" s="194"/>
      <c r="K28" s="15"/>
      <c r="L28" s="13"/>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row>
    <row r="29" spans="1:97" ht="14.25" customHeight="1">
      <c r="A29" s="45">
        <v>15</v>
      </c>
      <c r="B29" s="49"/>
      <c r="C29" s="174"/>
      <c r="D29" s="12"/>
      <c r="E29" s="53"/>
      <c r="F29" s="10"/>
      <c r="G29" s="46" t="str">
        <f t="shared" si="0"/>
        <v/>
      </c>
      <c r="H29" s="194"/>
      <c r="K29" s="73" t="s">
        <v>264</v>
      </c>
      <c r="L29" s="74">
        <v>300000000</v>
      </c>
      <c r="U29" s="51"/>
      <c r="V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row>
    <row r="30" spans="1:97" ht="14.25" customHeight="1">
      <c r="A30" s="45">
        <v>16</v>
      </c>
      <c r="B30" s="49"/>
      <c r="C30" s="174"/>
      <c r="D30" s="12"/>
      <c r="E30" s="53"/>
      <c r="F30" s="10"/>
      <c r="G30" s="46" t="str">
        <f t="shared" si="0"/>
        <v/>
      </c>
      <c r="H30" s="194"/>
      <c r="K30" s="15"/>
      <c r="L30" s="13"/>
      <c r="U30" s="51"/>
      <c r="V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row>
    <row r="31" spans="1:97" ht="14.25" customHeight="1">
      <c r="A31" s="45">
        <v>17</v>
      </c>
      <c r="B31" s="49"/>
      <c r="C31" s="174"/>
      <c r="D31" s="12"/>
      <c r="E31" s="53"/>
      <c r="F31" s="10"/>
      <c r="G31" s="46" t="str">
        <f t="shared" si="0"/>
        <v/>
      </c>
      <c r="H31" s="194"/>
      <c r="K31" s="37" t="s">
        <v>265</v>
      </c>
      <c r="L31" s="38"/>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row>
    <row r="32" spans="1:97" ht="14.25" customHeight="1">
      <c r="A32" s="45">
        <v>18</v>
      </c>
      <c r="B32" s="49"/>
      <c r="C32" s="174"/>
      <c r="D32" s="12"/>
      <c r="E32" s="53"/>
      <c r="F32" s="10"/>
      <c r="G32" s="46" t="str">
        <f t="shared" si="0"/>
        <v/>
      </c>
      <c r="H32" s="194"/>
      <c r="K32" s="75" t="s">
        <v>189</v>
      </c>
      <c r="L32" s="76">
        <f>IF(ROUNDDOWN(($G$47-$G$49)*2/3,-3)&gt;$G$45,$G$45,ROUNDDOWN(($G$47-$G$49)*2/3,-3))</f>
        <v>0</v>
      </c>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row>
    <row r="33" spans="1:97" ht="14.25" customHeight="1">
      <c r="A33" s="45">
        <v>19</v>
      </c>
      <c r="B33" s="49"/>
      <c r="C33" s="174"/>
      <c r="D33" s="12"/>
      <c r="E33" s="53"/>
      <c r="F33" s="10"/>
      <c r="G33" s="46" t="str">
        <f t="shared" si="0"/>
        <v/>
      </c>
      <c r="H33" s="194"/>
      <c r="K33" s="75" t="s">
        <v>190</v>
      </c>
      <c r="L33" s="76">
        <f>IF(ROUNDDOWN($G$47*2/3,-3)&gt;$G$45,$G$45,ROUNDDOWN($G$47*2/3,-3))</f>
        <v>0</v>
      </c>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row>
    <row r="34" spans="1:97" ht="14.25" customHeight="1">
      <c r="A34" s="45">
        <v>20</v>
      </c>
      <c r="B34" s="49"/>
      <c r="C34" s="174"/>
      <c r="D34" s="12"/>
      <c r="E34" s="53"/>
      <c r="F34" s="10"/>
      <c r="G34" s="46" t="str">
        <f t="shared" si="0"/>
        <v/>
      </c>
      <c r="H34" s="194"/>
      <c r="K34" s="56"/>
      <c r="L34" s="55"/>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row>
    <row r="35" spans="1:97" ht="14.25" customHeight="1">
      <c r="A35" s="45">
        <v>21</v>
      </c>
      <c r="B35" s="49"/>
      <c r="C35" s="174"/>
      <c r="D35" s="12"/>
      <c r="E35" s="53"/>
      <c r="F35" s="10"/>
      <c r="G35" s="46" t="str">
        <f t="shared" si="0"/>
        <v/>
      </c>
      <c r="H35" s="194"/>
      <c r="K35" s="56"/>
      <c r="L35" s="55"/>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row>
    <row r="36" spans="1:97" ht="14.25" customHeight="1">
      <c r="A36" s="45">
        <v>22</v>
      </c>
      <c r="B36" s="49"/>
      <c r="C36" s="174"/>
      <c r="D36" s="12"/>
      <c r="E36" s="53"/>
      <c r="F36" s="10"/>
      <c r="G36" s="46" t="str">
        <f t="shared" si="0"/>
        <v/>
      </c>
      <c r="H36" s="194"/>
      <c r="K36" s="51"/>
      <c r="L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row>
    <row r="37" spans="1:97" ht="14.25" customHeight="1">
      <c r="A37" s="45">
        <v>23</v>
      </c>
      <c r="B37" s="49"/>
      <c r="C37" s="174"/>
      <c r="D37" s="12"/>
      <c r="E37" s="53"/>
      <c r="F37" s="10"/>
      <c r="G37" s="46" t="str">
        <f t="shared" si="0"/>
        <v/>
      </c>
      <c r="H37" s="194"/>
      <c r="K37" s="48"/>
      <c r="L37" s="51"/>
      <c r="O37" s="13"/>
      <c r="P37" s="13"/>
      <c r="Q37" s="13"/>
      <c r="R37" s="13"/>
      <c r="S37" s="13"/>
      <c r="T37" s="13"/>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row>
    <row r="38" spans="1:97" ht="14.25" customHeight="1">
      <c r="A38" s="45">
        <v>24</v>
      </c>
      <c r="B38" s="49"/>
      <c r="C38" s="174"/>
      <c r="D38" s="12"/>
      <c r="E38" s="53"/>
      <c r="F38" s="10"/>
      <c r="G38" s="46" t="str">
        <f t="shared" si="0"/>
        <v/>
      </c>
      <c r="H38" s="194"/>
      <c r="K38" s="48"/>
      <c r="L38" s="51"/>
      <c r="O38" s="13"/>
      <c r="P38" s="13"/>
      <c r="Q38" s="13"/>
      <c r="R38" s="13"/>
      <c r="S38" s="13"/>
      <c r="T38" s="13"/>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row>
    <row r="39" spans="1:97" ht="14.25" customHeight="1">
      <c r="A39" s="45">
        <v>25</v>
      </c>
      <c r="B39" s="49"/>
      <c r="C39" s="174"/>
      <c r="D39" s="12"/>
      <c r="E39" s="53"/>
      <c r="F39" s="10"/>
      <c r="G39" s="46" t="str">
        <f t="shared" si="0"/>
        <v/>
      </c>
      <c r="H39" s="194"/>
      <c r="K39" s="48"/>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row>
    <row r="40" spans="1:97" ht="14.25" customHeight="1">
      <c r="A40" s="45">
        <v>26</v>
      </c>
      <c r="B40" s="49"/>
      <c r="C40" s="174"/>
      <c r="D40" s="12"/>
      <c r="E40" s="53"/>
      <c r="F40" s="10"/>
      <c r="G40" s="46" t="str">
        <f t="shared" si="0"/>
        <v/>
      </c>
      <c r="H40" s="194"/>
      <c r="K40" s="48"/>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row>
    <row r="41" spans="1:97" ht="14.25" customHeight="1">
      <c r="A41" s="45">
        <v>27</v>
      </c>
      <c r="B41" s="49"/>
      <c r="C41" s="174"/>
      <c r="D41" s="12"/>
      <c r="E41" s="53"/>
      <c r="F41" s="10"/>
      <c r="G41" s="46" t="str">
        <f t="shared" si="0"/>
        <v/>
      </c>
      <c r="H41" s="194"/>
      <c r="K41" s="48"/>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row>
    <row r="42" spans="1:97" ht="14.25" customHeight="1">
      <c r="A42" s="45">
        <v>28</v>
      </c>
      <c r="B42" s="49"/>
      <c r="C42" s="174"/>
      <c r="D42" s="12"/>
      <c r="E42" s="53"/>
      <c r="F42" s="10"/>
      <c r="G42" s="46" t="str">
        <f t="shared" si="0"/>
        <v/>
      </c>
      <c r="H42" s="194"/>
      <c r="J42" s="48"/>
      <c r="K42" s="48"/>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row>
    <row r="43" spans="1:97" ht="14.25" customHeight="1">
      <c r="A43" s="45">
        <v>29</v>
      </c>
      <c r="B43" s="49"/>
      <c r="C43" s="174"/>
      <c r="D43" s="12"/>
      <c r="E43" s="53"/>
      <c r="F43" s="10"/>
      <c r="G43" s="46" t="str">
        <f t="shared" si="0"/>
        <v/>
      </c>
      <c r="H43" s="194"/>
      <c r="K43" s="48"/>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row>
    <row r="44" spans="1:97" ht="14.25" customHeight="1" thickBot="1">
      <c r="A44" s="45">
        <v>30</v>
      </c>
      <c r="B44" s="77"/>
      <c r="C44" s="175"/>
      <c r="D44" s="79"/>
      <c r="E44" s="80"/>
      <c r="F44" s="89"/>
      <c r="G44" s="82" t="str">
        <f t="shared" si="0"/>
        <v/>
      </c>
      <c r="H44" s="194"/>
      <c r="K44" s="48"/>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row>
    <row r="45" spans="1:97" ht="29.25" customHeight="1">
      <c r="A45" s="37"/>
      <c r="B45" s="359" t="s">
        <v>271</v>
      </c>
      <c r="C45" s="397"/>
      <c r="D45" s="176" t="s">
        <v>425</v>
      </c>
      <c r="E45" s="249"/>
      <c r="F45" s="171" t="s">
        <v>275</v>
      </c>
      <c r="G45" s="83">
        <f>L22</f>
        <v>0</v>
      </c>
      <c r="H45" s="195"/>
      <c r="J45" s="48" t="s">
        <v>416</v>
      </c>
      <c r="K45" s="48"/>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row>
    <row r="46" spans="1:97" ht="24.75" customHeight="1">
      <c r="A46" s="121"/>
      <c r="B46" s="184" t="s">
        <v>402</v>
      </c>
      <c r="C46" s="250"/>
      <c r="D46" s="251"/>
      <c r="E46" s="180" t="s">
        <v>348</v>
      </c>
      <c r="F46" s="252"/>
      <c r="G46" s="115" t="str">
        <f>IF((C46+D46)&gt;=F46*1/2,"対象","対象外")</f>
        <v>対象</v>
      </c>
      <c r="H46" s="197"/>
      <c r="I46" s="114"/>
      <c r="J46" s="34"/>
      <c r="K46" s="48"/>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row>
    <row r="47" spans="1:97" ht="21" customHeight="1">
      <c r="A47" s="37"/>
      <c r="B47" s="374" t="s">
        <v>272</v>
      </c>
      <c r="C47" s="404"/>
      <c r="D47" s="376">
        <f>SUMIF($B$15:$B$44,"&lt;&gt;"&amp;"▼助成対象外",$G$15:$G$44)</f>
        <v>0</v>
      </c>
      <c r="E47" s="377"/>
      <c r="F47" s="378"/>
      <c r="G47" s="84">
        <f>IF(OR(G45=0,ISERROR(D47)),0,IF(AND(D47&lt;0,G46="対象外"),0,D47))</f>
        <v>0</v>
      </c>
      <c r="H47" s="195"/>
      <c r="K47" s="48"/>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row>
    <row r="48" spans="1:97" ht="21" customHeight="1">
      <c r="A48" s="37"/>
      <c r="B48" s="374" t="s">
        <v>273</v>
      </c>
      <c r="C48" s="404"/>
      <c r="D48" s="376">
        <f>SUMIF($B$15:$B$44,"▼助成対象外",$G$15:$G$44)</f>
        <v>0</v>
      </c>
      <c r="E48" s="377"/>
      <c r="F48" s="378"/>
      <c r="G48" s="84">
        <f>IF(OR(G45=0,ISERROR(D48)),0,IF(D48&lt;0,0,D48))</f>
        <v>0</v>
      </c>
      <c r="H48" s="195"/>
      <c r="K48" s="48"/>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row>
    <row r="49" spans="1:97" ht="21" customHeight="1" thickBot="1">
      <c r="A49" s="37"/>
      <c r="B49" s="388" t="s">
        <v>174</v>
      </c>
      <c r="C49" s="415"/>
      <c r="D49" s="85" t="s">
        <v>166</v>
      </c>
      <c r="E49" s="390"/>
      <c r="F49" s="391"/>
      <c r="G49" s="50"/>
      <c r="H49" s="192"/>
      <c r="I49" s="48" t="s">
        <v>269</v>
      </c>
      <c r="K49" s="48"/>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row>
    <row r="50" spans="1:97" ht="31.5" customHeight="1" thickTop="1" thickBot="1">
      <c r="A50" s="37"/>
      <c r="B50" s="392" t="s">
        <v>400</v>
      </c>
      <c r="C50" s="416"/>
      <c r="D50" s="394" t="str">
        <f>IF(E49=K32,L32,IF(E49=K33,L33,""))</f>
        <v/>
      </c>
      <c r="E50" s="395"/>
      <c r="F50" s="396"/>
      <c r="G50" s="86">
        <f>IF(OR(G45=0,ISERROR(D50)),0,IF(D50&lt;0,0,D50))</f>
        <v>0</v>
      </c>
      <c r="H50" s="195"/>
      <c r="K50" s="48"/>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row>
    <row r="51" spans="1:97" ht="15" customHeight="1">
      <c r="A51" s="37"/>
      <c r="B51" s="387" t="s">
        <v>173</v>
      </c>
      <c r="C51" s="387"/>
      <c r="D51" s="387"/>
      <c r="E51" s="387"/>
      <c r="F51" s="387"/>
      <c r="G51" s="387"/>
      <c r="H51" s="193"/>
      <c r="I51" s="47"/>
      <c r="K51" s="48"/>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row>
    <row r="52" spans="1:97">
      <c r="K52" s="48"/>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row>
    <row r="53" spans="1:97">
      <c r="K53" s="48"/>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row>
    <row r="54" spans="1:97">
      <c r="K54" s="48"/>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row>
    <row r="55" spans="1:97">
      <c r="K55" s="48"/>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row>
    <row r="56" spans="1:97">
      <c r="K56" s="48"/>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row>
    <row r="57" spans="1:97">
      <c r="K57" s="48"/>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row>
    <row r="58" spans="1:97">
      <c r="K58" s="48"/>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row>
    <row r="59" spans="1:97">
      <c r="K59" s="48"/>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row>
    <row r="60" spans="1:97">
      <c r="K60" s="48"/>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row>
    <row r="61" spans="1:97">
      <c r="K61" s="48"/>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row>
    <row r="62" spans="1:97">
      <c r="K62" s="48"/>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row>
    <row r="63" spans="1:97">
      <c r="K63" s="48"/>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row>
    <row r="64" spans="1:97">
      <c r="K64" s="48"/>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row>
    <row r="65" spans="11:97">
      <c r="K65" s="48"/>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row>
    <row r="66" spans="11:97">
      <c r="K66" s="48"/>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row>
    <row r="67" spans="11:97">
      <c r="K67" s="48"/>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row>
    <row r="68" spans="11:97">
      <c r="K68" s="48"/>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row>
    <row r="69" spans="11:97">
      <c r="K69" s="48"/>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row>
    <row r="70" spans="11:97">
      <c r="K70" s="48"/>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row>
    <row r="71" spans="11:97">
      <c r="K71" s="48"/>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row>
    <row r="72" spans="11:97">
      <c r="K72" s="48"/>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row>
    <row r="73" spans="11:97">
      <c r="K73" s="48"/>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row>
    <row r="74" spans="11:97">
      <c r="K74" s="48"/>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row>
    <row r="75" spans="11:97">
      <c r="K75" s="48"/>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row>
    <row r="76" spans="11:97">
      <c r="K76" s="48"/>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row>
    <row r="77" spans="11:97">
      <c r="K77" s="48"/>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row>
    <row r="78" spans="11:97">
      <c r="K78" s="48"/>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row>
    <row r="79" spans="11:97">
      <c r="K79" s="48"/>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row>
    <row r="80" spans="11:97">
      <c r="K80" s="48"/>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row>
    <row r="81" spans="11:97">
      <c r="K81" s="48"/>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row>
    <row r="82" spans="11:97">
      <c r="K82" s="48"/>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row>
    <row r="83" spans="11:97">
      <c r="K83" s="48"/>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row>
    <row r="84" spans="11:97">
      <c r="K84" s="48"/>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row>
    <row r="85" spans="11:97">
      <c r="K85" s="48"/>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row>
    <row r="86" spans="11:97">
      <c r="K86" s="48"/>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row>
    <row r="87" spans="11:97">
      <c r="K87" s="48"/>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row>
    <row r="88" spans="11:97">
      <c r="K88" s="48"/>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row>
    <row r="89" spans="11:97">
      <c r="K89" s="48"/>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row>
    <row r="90" spans="11:97">
      <c r="K90" s="48"/>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row>
    <row r="91" spans="11:97">
      <c r="K91" s="48"/>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row>
    <row r="92" spans="11:97">
      <c r="K92" s="48"/>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row>
    <row r="93" spans="11:97">
      <c r="K93" s="48"/>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row>
    <row r="94" spans="11:97">
      <c r="K94" s="48"/>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row>
    <row r="95" spans="11:97">
      <c r="K95" s="48"/>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row>
    <row r="96" spans="11:97">
      <c r="K96" s="48"/>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row>
    <row r="97" spans="11:97">
      <c r="K97" s="48"/>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row>
    <row r="98" spans="11:97">
      <c r="K98" s="48"/>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row>
    <row r="99" spans="11:97">
      <c r="K99" s="48"/>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row>
    <row r="100" spans="11:97">
      <c r="K100" s="48"/>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row>
    <row r="101" spans="11:97">
      <c r="K101" s="48"/>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row>
    <row r="102" spans="11:97">
      <c r="K102" s="48"/>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row>
    <row r="103" spans="11:97">
      <c r="K103" s="48"/>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row>
    <row r="104" spans="11:97">
      <c r="K104" s="48"/>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row>
    <row r="105" spans="11:97">
      <c r="K105" s="48"/>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row>
    <row r="106" spans="11:97">
      <c r="K106" s="48"/>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row>
    <row r="107" spans="11:97">
      <c r="K107" s="48"/>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row>
    <row r="108" spans="11:97">
      <c r="K108" s="48"/>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row>
    <row r="109" spans="11:97">
      <c r="K109" s="48"/>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row>
    <row r="110" spans="11:97">
      <c r="K110" s="48"/>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row>
    <row r="111" spans="11:97">
      <c r="K111" s="48"/>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row>
    <row r="112" spans="11:97">
      <c r="K112" s="48"/>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row>
    <row r="113" spans="11:97">
      <c r="K113" s="48"/>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row>
    <row r="114" spans="11:97">
      <c r="K114" s="48"/>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row>
    <row r="115" spans="11:97">
      <c r="K115" s="48"/>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row>
    <row r="116" spans="11:97">
      <c r="K116" s="48"/>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row>
    <row r="117" spans="11:97">
      <c r="K117" s="48"/>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row>
    <row r="118" spans="11:97">
      <c r="K118" s="48"/>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row>
    <row r="119" spans="11:97">
      <c r="K119" s="48"/>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row>
    <row r="120" spans="11:97">
      <c r="K120" s="48"/>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row>
    <row r="121" spans="11:97">
      <c r="K121" s="48"/>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row>
    <row r="122" spans="11:97">
      <c r="K122" s="48"/>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row>
    <row r="123" spans="11:97">
      <c r="K123" s="48"/>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row>
    <row r="124" spans="11:97">
      <c r="K124" s="48"/>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row>
    <row r="125" spans="11:97">
      <c r="K125" s="48"/>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row>
    <row r="126" spans="11:97">
      <c r="K126" s="48"/>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row>
    <row r="127" spans="11:97">
      <c r="K127" s="48"/>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row>
    <row r="128" spans="11:97">
      <c r="K128" s="48"/>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row>
    <row r="129" spans="11:97">
      <c r="K129" s="48"/>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row>
    <row r="130" spans="11:97">
      <c r="K130" s="48"/>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row>
    <row r="131" spans="11:97">
      <c r="K131" s="48"/>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row>
    <row r="132" spans="11:97">
      <c r="K132" s="48"/>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row>
    <row r="133" spans="11:97">
      <c r="K133" s="48"/>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row>
    <row r="134" spans="11:97">
      <c r="K134" s="48"/>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row>
    <row r="135" spans="11:97">
      <c r="K135" s="48"/>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row>
    <row r="136" spans="11:97">
      <c r="K136" s="48"/>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row>
    <row r="137" spans="11:97">
      <c r="K137" s="48"/>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row>
    <row r="138" spans="11:97">
      <c r="K138" s="48"/>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row>
    <row r="139" spans="11:97">
      <c r="K139" s="48"/>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row>
    <row r="140" spans="11:97">
      <c r="K140" s="48"/>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row>
    <row r="141" spans="11:97">
      <c r="K141" s="48"/>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row>
    <row r="142" spans="11:97">
      <c r="K142" s="48"/>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row>
    <row r="143" spans="11:97">
      <c r="K143" s="48"/>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c r="CR143" s="51"/>
      <c r="CS143" s="51"/>
    </row>
    <row r="144" spans="11:97">
      <c r="K144" s="48"/>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row>
    <row r="145" spans="11:97">
      <c r="K145" s="48"/>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row>
    <row r="146" spans="11:97">
      <c r="K146" s="48"/>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row>
    <row r="147" spans="11:97">
      <c r="K147" s="48"/>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c r="CR147" s="51"/>
      <c r="CS147" s="51"/>
    </row>
    <row r="148" spans="11:97">
      <c r="K148" s="48"/>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row>
    <row r="149" spans="11:97">
      <c r="K149" s="48"/>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G149" s="51"/>
      <c r="CH149" s="51"/>
      <c r="CI149" s="51"/>
      <c r="CJ149" s="51"/>
      <c r="CK149" s="51"/>
      <c r="CL149" s="51"/>
      <c r="CM149" s="51"/>
      <c r="CN149" s="51"/>
      <c r="CO149" s="51"/>
      <c r="CP149" s="51"/>
      <c r="CQ149" s="51"/>
      <c r="CR149" s="51"/>
      <c r="CS149" s="51"/>
    </row>
    <row r="150" spans="11:97">
      <c r="K150" s="48"/>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G150" s="51"/>
      <c r="CH150" s="51"/>
      <c r="CI150" s="51"/>
      <c r="CJ150" s="51"/>
      <c r="CK150" s="51"/>
      <c r="CL150" s="51"/>
      <c r="CM150" s="51"/>
      <c r="CN150" s="51"/>
      <c r="CO150" s="51"/>
      <c r="CP150" s="51"/>
      <c r="CQ150" s="51"/>
      <c r="CR150" s="51"/>
      <c r="CS150" s="51"/>
    </row>
    <row r="151" spans="11:97">
      <c r="K151" s="48"/>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c r="CR151" s="51"/>
      <c r="CS151" s="51"/>
    </row>
    <row r="152" spans="11:97">
      <c r="K152" s="48"/>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row>
    <row r="153" spans="11:97">
      <c r="K153" s="48"/>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row>
    <row r="154" spans="11:97">
      <c r="K154" s="48"/>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row>
    <row r="155" spans="11:97">
      <c r="K155" s="48"/>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row>
    <row r="156" spans="11:97">
      <c r="K156" s="48"/>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row>
    <row r="157" spans="11:97">
      <c r="K157" s="48"/>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row>
    <row r="158" spans="11:97">
      <c r="K158" s="48"/>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c r="CR158" s="51"/>
      <c r="CS158" s="51"/>
    </row>
    <row r="159" spans="11:97">
      <c r="K159" s="48"/>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row>
    <row r="160" spans="11:97">
      <c r="K160" s="48"/>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row>
    <row r="161" spans="11:97">
      <c r="K161" s="48"/>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row>
    <row r="162" spans="11:97">
      <c r="K162" s="48"/>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row>
    <row r="163" spans="11:97">
      <c r="K163" s="48"/>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row>
    <row r="164" spans="11:97">
      <c r="K164" s="48"/>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row>
    <row r="165" spans="11:97">
      <c r="K165" s="48"/>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row>
    <row r="166" spans="11:97">
      <c r="K166" s="48"/>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row>
    <row r="167" spans="11:97">
      <c r="K167" s="48"/>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row>
    <row r="168" spans="11:97">
      <c r="K168" s="48"/>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row>
    <row r="169" spans="11:97">
      <c r="K169" s="48"/>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row>
    <row r="170" spans="11:97">
      <c r="K170" s="48"/>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row>
    <row r="171" spans="11:97">
      <c r="K171" s="48"/>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row>
    <row r="172" spans="11:97">
      <c r="K172" s="48"/>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row>
    <row r="173" spans="11:97">
      <c r="K173" s="48"/>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row>
    <row r="174" spans="11:97">
      <c r="K174" s="48"/>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row>
    <row r="175" spans="11:97">
      <c r="K175" s="48"/>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row>
    <row r="176" spans="11:97">
      <c r="K176" s="48"/>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row>
    <row r="177" spans="11:97">
      <c r="K177" s="48"/>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row>
    <row r="178" spans="11:97">
      <c r="K178" s="48"/>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row>
    <row r="179" spans="11:97">
      <c r="K179" s="48"/>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row>
    <row r="180" spans="11:97">
      <c r="K180" s="48"/>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row>
    <row r="181" spans="11:97">
      <c r="K181" s="48"/>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row>
    <row r="182" spans="11:97">
      <c r="K182" s="48"/>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row>
    <row r="183" spans="11:97">
      <c r="K183" s="48"/>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row>
    <row r="184" spans="11:97">
      <c r="K184" s="48"/>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row>
    <row r="185" spans="11:97">
      <c r="K185" s="48"/>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row>
    <row r="186" spans="11:97">
      <c r="K186" s="48"/>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row>
    <row r="187" spans="11:97">
      <c r="K187" s="48"/>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row>
    <row r="188" spans="11:97">
      <c r="K188" s="48"/>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c r="BT188" s="51"/>
      <c r="BU188" s="51"/>
      <c r="BV188" s="51"/>
      <c r="BW188" s="51"/>
      <c r="BX188" s="51"/>
      <c r="BY188" s="51"/>
      <c r="BZ188" s="51"/>
      <c r="CA188" s="51"/>
      <c r="CB188" s="51"/>
      <c r="CC188" s="51"/>
      <c r="CD188" s="51"/>
      <c r="CE188" s="51"/>
      <c r="CF188" s="51"/>
      <c r="CG188" s="51"/>
      <c r="CH188" s="51"/>
      <c r="CI188" s="51"/>
      <c r="CJ188" s="51"/>
      <c r="CK188" s="51"/>
      <c r="CL188" s="51"/>
      <c r="CM188" s="51"/>
      <c r="CN188" s="51"/>
      <c r="CO188" s="51"/>
      <c r="CP188" s="51"/>
      <c r="CQ188" s="51"/>
      <c r="CR188" s="51"/>
      <c r="CS188" s="51"/>
    </row>
    <row r="189" spans="11:97">
      <c r="K189" s="48"/>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c r="BW189" s="51"/>
      <c r="BX189" s="51"/>
      <c r="BY189" s="51"/>
      <c r="BZ189" s="51"/>
      <c r="CA189" s="51"/>
      <c r="CB189" s="51"/>
      <c r="CC189" s="51"/>
      <c r="CD189" s="51"/>
      <c r="CE189" s="51"/>
      <c r="CF189" s="51"/>
      <c r="CG189" s="51"/>
      <c r="CH189" s="51"/>
      <c r="CI189" s="51"/>
      <c r="CJ189" s="51"/>
      <c r="CK189" s="51"/>
      <c r="CL189" s="51"/>
      <c r="CM189" s="51"/>
      <c r="CN189" s="51"/>
      <c r="CO189" s="51"/>
      <c r="CP189" s="51"/>
      <c r="CQ189" s="51"/>
      <c r="CR189" s="51"/>
      <c r="CS189" s="51"/>
    </row>
    <row r="190" spans="11:97">
      <c r="K190" s="48"/>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row>
    <row r="191" spans="11:97">
      <c r="K191" s="48"/>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row>
    <row r="192" spans="11:97">
      <c r="K192" s="48"/>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row>
    <row r="193" spans="11:97">
      <c r="K193" s="48"/>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row>
    <row r="194" spans="11:97">
      <c r="K194" s="48"/>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row>
    <row r="195" spans="11:97">
      <c r="K195" s="48"/>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row>
    <row r="196" spans="11:97">
      <c r="K196" s="48"/>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row>
    <row r="197" spans="11:97">
      <c r="K197" s="48"/>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row>
    <row r="198" spans="11:97">
      <c r="K198" s="48"/>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row>
    <row r="199" spans="11:97">
      <c r="K199" s="48"/>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row>
    <row r="200" spans="11:97">
      <c r="K200" s="48"/>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row>
    <row r="201" spans="11:97">
      <c r="K201" s="48"/>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row>
    <row r="202" spans="11:97">
      <c r="K202" s="48"/>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row>
    <row r="203" spans="11:97">
      <c r="K203" s="48"/>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row>
    <row r="204" spans="11:97">
      <c r="K204" s="48"/>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row>
    <row r="205" spans="11:97">
      <c r="K205" s="48"/>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row>
    <row r="206" spans="11:97">
      <c r="K206" s="48"/>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row>
    <row r="207" spans="11:97">
      <c r="K207" s="48"/>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row>
    <row r="208" spans="11:97">
      <c r="K208" s="48"/>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row>
    <row r="209" spans="11:97">
      <c r="K209" s="48"/>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row>
    <row r="210" spans="11:97">
      <c r="K210" s="48"/>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row>
    <row r="211" spans="11:97">
      <c r="K211" s="48"/>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row>
    <row r="212" spans="11:97">
      <c r="K212" s="48"/>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row>
    <row r="213" spans="11:97">
      <c r="K213" s="48"/>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row>
    <row r="214" spans="11:97">
      <c r="K214" s="48"/>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row>
    <row r="215" spans="11:97">
      <c r="K215" s="48"/>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row>
    <row r="216" spans="11:97">
      <c r="K216" s="48"/>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row>
    <row r="217" spans="11:97">
      <c r="K217" s="48"/>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row>
    <row r="218" spans="11:97">
      <c r="K218" s="48"/>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row>
    <row r="219" spans="11:97">
      <c r="K219" s="48"/>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c r="BM219" s="51"/>
      <c r="BN219" s="51"/>
      <c r="BO219" s="51"/>
      <c r="BP219" s="51"/>
      <c r="BQ219" s="51"/>
      <c r="BR219" s="51"/>
      <c r="BS219" s="51"/>
      <c r="BT219" s="51"/>
      <c r="BU219" s="51"/>
      <c r="BV219" s="51"/>
      <c r="BW219" s="51"/>
      <c r="BX219" s="51"/>
      <c r="BY219" s="51"/>
      <c r="BZ219" s="51"/>
      <c r="CA219" s="51"/>
      <c r="CB219" s="51"/>
      <c r="CC219" s="51"/>
      <c r="CD219" s="51"/>
      <c r="CE219" s="51"/>
      <c r="CF219" s="51"/>
      <c r="CG219" s="51"/>
      <c r="CH219" s="51"/>
      <c r="CI219" s="51"/>
      <c r="CJ219" s="51"/>
      <c r="CK219" s="51"/>
      <c r="CL219" s="51"/>
      <c r="CM219" s="51"/>
      <c r="CN219" s="51"/>
      <c r="CO219" s="51"/>
      <c r="CP219" s="51"/>
      <c r="CQ219" s="51"/>
      <c r="CR219" s="51"/>
      <c r="CS219" s="51"/>
    </row>
    <row r="220" spans="11:97">
      <c r="K220" s="48"/>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51"/>
      <c r="CC220" s="51"/>
      <c r="CD220" s="51"/>
      <c r="CE220" s="51"/>
      <c r="CF220" s="51"/>
      <c r="CG220" s="51"/>
      <c r="CH220" s="51"/>
      <c r="CI220" s="51"/>
      <c r="CJ220" s="51"/>
      <c r="CK220" s="51"/>
      <c r="CL220" s="51"/>
      <c r="CM220" s="51"/>
      <c r="CN220" s="51"/>
      <c r="CO220" s="51"/>
      <c r="CP220" s="51"/>
      <c r="CQ220" s="51"/>
      <c r="CR220" s="51"/>
      <c r="CS220" s="51"/>
    </row>
    <row r="221" spans="11:97">
      <c r="K221" s="48"/>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51"/>
      <c r="CD221" s="51"/>
      <c r="CE221" s="51"/>
      <c r="CF221" s="51"/>
      <c r="CG221" s="51"/>
      <c r="CH221" s="51"/>
      <c r="CI221" s="51"/>
      <c r="CJ221" s="51"/>
      <c r="CK221" s="51"/>
      <c r="CL221" s="51"/>
      <c r="CM221" s="51"/>
      <c r="CN221" s="51"/>
      <c r="CO221" s="51"/>
      <c r="CP221" s="51"/>
      <c r="CQ221" s="51"/>
      <c r="CR221" s="51"/>
      <c r="CS221" s="51"/>
    </row>
    <row r="222" spans="11:97">
      <c r="K222" s="48"/>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c r="BM222" s="51"/>
      <c r="BN222" s="51"/>
      <c r="BO222" s="51"/>
      <c r="BP222" s="51"/>
      <c r="BQ222" s="51"/>
      <c r="BR222" s="51"/>
      <c r="BS222" s="51"/>
      <c r="BT222" s="51"/>
      <c r="BU222" s="51"/>
      <c r="BV222" s="51"/>
      <c r="BW222" s="51"/>
      <c r="BX222" s="51"/>
      <c r="BY222" s="51"/>
      <c r="BZ222" s="51"/>
      <c r="CA222" s="51"/>
      <c r="CB222" s="51"/>
      <c r="CC222" s="51"/>
      <c r="CD222" s="51"/>
      <c r="CE222" s="51"/>
      <c r="CF222" s="51"/>
      <c r="CG222" s="51"/>
      <c r="CH222" s="51"/>
      <c r="CI222" s="51"/>
      <c r="CJ222" s="51"/>
      <c r="CK222" s="51"/>
      <c r="CL222" s="51"/>
      <c r="CM222" s="51"/>
      <c r="CN222" s="51"/>
      <c r="CO222" s="51"/>
      <c r="CP222" s="51"/>
      <c r="CQ222" s="51"/>
      <c r="CR222" s="51"/>
      <c r="CS222" s="51"/>
    </row>
    <row r="223" spans="11:97">
      <c r="K223" s="48"/>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51"/>
      <c r="BL223" s="51"/>
      <c r="BM223" s="51"/>
      <c r="BN223" s="51"/>
      <c r="BO223" s="51"/>
      <c r="BP223" s="51"/>
      <c r="BQ223" s="51"/>
      <c r="BR223" s="51"/>
      <c r="BS223" s="51"/>
      <c r="BT223" s="51"/>
      <c r="BU223" s="51"/>
      <c r="BV223" s="51"/>
      <c r="BW223" s="51"/>
      <c r="BX223" s="51"/>
      <c r="BY223" s="51"/>
      <c r="BZ223" s="51"/>
      <c r="CA223" s="51"/>
      <c r="CB223" s="51"/>
      <c r="CC223" s="51"/>
      <c r="CD223" s="51"/>
      <c r="CE223" s="51"/>
      <c r="CF223" s="51"/>
      <c r="CG223" s="51"/>
      <c r="CH223" s="51"/>
      <c r="CI223" s="51"/>
      <c r="CJ223" s="51"/>
      <c r="CK223" s="51"/>
      <c r="CL223" s="51"/>
      <c r="CM223" s="51"/>
      <c r="CN223" s="51"/>
      <c r="CO223" s="51"/>
      <c r="CP223" s="51"/>
      <c r="CQ223" s="51"/>
      <c r="CR223" s="51"/>
      <c r="CS223" s="51"/>
    </row>
    <row r="224" spans="11:97">
      <c r="K224" s="48"/>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c r="BJ224" s="51"/>
      <c r="BK224" s="51"/>
      <c r="BL224" s="51"/>
      <c r="BM224" s="51"/>
      <c r="BN224" s="51"/>
      <c r="BO224" s="51"/>
      <c r="BP224" s="51"/>
      <c r="BQ224" s="51"/>
      <c r="BR224" s="51"/>
      <c r="BS224" s="51"/>
      <c r="BT224" s="51"/>
      <c r="BU224" s="51"/>
      <c r="BV224" s="51"/>
      <c r="BW224" s="51"/>
      <c r="BX224" s="51"/>
      <c r="BY224" s="51"/>
      <c r="BZ224" s="51"/>
      <c r="CA224" s="51"/>
      <c r="CB224" s="51"/>
      <c r="CC224" s="51"/>
      <c r="CD224" s="51"/>
      <c r="CE224" s="51"/>
      <c r="CF224" s="51"/>
      <c r="CG224" s="51"/>
      <c r="CH224" s="51"/>
      <c r="CI224" s="51"/>
      <c r="CJ224" s="51"/>
      <c r="CK224" s="51"/>
      <c r="CL224" s="51"/>
      <c r="CM224" s="51"/>
      <c r="CN224" s="51"/>
      <c r="CO224" s="51"/>
      <c r="CP224" s="51"/>
      <c r="CQ224" s="51"/>
      <c r="CR224" s="51"/>
      <c r="CS224" s="51"/>
    </row>
    <row r="225" spans="11:97">
      <c r="K225" s="48"/>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c r="BM225" s="51"/>
      <c r="BN225" s="51"/>
      <c r="BO225" s="51"/>
      <c r="BP225" s="51"/>
      <c r="BQ225" s="51"/>
      <c r="BR225" s="51"/>
      <c r="BS225" s="51"/>
      <c r="BT225" s="51"/>
      <c r="BU225" s="51"/>
      <c r="BV225" s="51"/>
      <c r="BW225" s="51"/>
      <c r="BX225" s="51"/>
      <c r="BY225" s="51"/>
      <c r="BZ225" s="51"/>
      <c r="CA225" s="51"/>
      <c r="CB225" s="51"/>
      <c r="CC225" s="51"/>
      <c r="CD225" s="51"/>
      <c r="CE225" s="51"/>
      <c r="CF225" s="51"/>
      <c r="CG225" s="51"/>
      <c r="CH225" s="51"/>
      <c r="CI225" s="51"/>
      <c r="CJ225" s="51"/>
      <c r="CK225" s="51"/>
      <c r="CL225" s="51"/>
      <c r="CM225" s="51"/>
      <c r="CN225" s="51"/>
      <c r="CO225" s="51"/>
      <c r="CP225" s="51"/>
      <c r="CQ225" s="51"/>
      <c r="CR225" s="51"/>
      <c r="CS225" s="51"/>
    </row>
    <row r="226" spans="11:97">
      <c r="K226" s="48"/>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row>
    <row r="227" spans="11:97">
      <c r="K227" s="48"/>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row>
    <row r="228" spans="11:97">
      <c r="K228" s="48"/>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row>
    <row r="229" spans="11:97">
      <c r="K229" s="48"/>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c r="BM229" s="51"/>
      <c r="BN229" s="51"/>
      <c r="BO229" s="51"/>
      <c r="BP229" s="51"/>
      <c r="BQ229" s="51"/>
      <c r="BR229" s="51"/>
      <c r="BS229" s="51"/>
      <c r="BT229" s="51"/>
      <c r="BU229" s="51"/>
      <c r="BV229" s="51"/>
      <c r="BW229" s="51"/>
      <c r="BX229" s="51"/>
      <c r="BY229" s="51"/>
      <c r="BZ229" s="51"/>
      <c r="CA229" s="51"/>
      <c r="CB229" s="51"/>
      <c r="CC229" s="51"/>
      <c r="CD229" s="51"/>
      <c r="CE229" s="51"/>
      <c r="CF229" s="51"/>
      <c r="CG229" s="51"/>
      <c r="CH229" s="51"/>
      <c r="CI229" s="51"/>
      <c r="CJ229" s="51"/>
      <c r="CK229" s="51"/>
      <c r="CL229" s="51"/>
      <c r="CM229" s="51"/>
      <c r="CN229" s="51"/>
      <c r="CO229" s="51"/>
      <c r="CP229" s="51"/>
      <c r="CQ229" s="51"/>
      <c r="CR229" s="51"/>
      <c r="CS229" s="51"/>
    </row>
    <row r="230" spans="11:97">
      <c r="K230" s="48"/>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row>
    <row r="231" spans="11:97">
      <c r="K231" s="48"/>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row>
    <row r="232" spans="11:97">
      <c r="K232" s="48"/>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row>
    <row r="233" spans="11:97">
      <c r="K233" s="48"/>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c r="BO233" s="51"/>
      <c r="BP233" s="51"/>
      <c r="BQ233" s="51"/>
      <c r="BR233" s="51"/>
      <c r="BS233" s="51"/>
      <c r="BT233" s="51"/>
      <c r="BU233" s="51"/>
      <c r="BV233" s="51"/>
      <c r="BW233" s="51"/>
      <c r="BX233" s="51"/>
      <c r="BY233" s="51"/>
      <c r="BZ233" s="51"/>
      <c r="CA233" s="51"/>
      <c r="CB233" s="51"/>
      <c r="CC233" s="51"/>
      <c r="CD233" s="51"/>
      <c r="CE233" s="51"/>
      <c r="CF233" s="51"/>
      <c r="CG233" s="51"/>
      <c r="CH233" s="51"/>
      <c r="CI233" s="51"/>
      <c r="CJ233" s="51"/>
      <c r="CK233" s="51"/>
      <c r="CL233" s="51"/>
      <c r="CM233" s="51"/>
      <c r="CN233" s="51"/>
      <c r="CO233" s="51"/>
      <c r="CP233" s="51"/>
      <c r="CQ233" s="51"/>
      <c r="CR233" s="51"/>
      <c r="CS233" s="51"/>
    </row>
    <row r="234" spans="11:97">
      <c r="K234" s="48"/>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c r="BM234" s="51"/>
      <c r="BN234" s="51"/>
      <c r="BO234" s="51"/>
      <c r="BP234" s="51"/>
      <c r="BQ234" s="51"/>
      <c r="BR234" s="51"/>
      <c r="BS234" s="51"/>
      <c r="BT234" s="51"/>
      <c r="BU234" s="51"/>
      <c r="BV234" s="51"/>
      <c r="BW234" s="51"/>
      <c r="BX234" s="51"/>
      <c r="BY234" s="51"/>
      <c r="BZ234" s="51"/>
      <c r="CA234" s="51"/>
      <c r="CB234" s="51"/>
      <c r="CC234" s="51"/>
      <c r="CD234" s="51"/>
      <c r="CE234" s="51"/>
      <c r="CF234" s="51"/>
      <c r="CG234" s="51"/>
      <c r="CH234" s="51"/>
      <c r="CI234" s="51"/>
      <c r="CJ234" s="51"/>
      <c r="CK234" s="51"/>
      <c r="CL234" s="51"/>
      <c r="CM234" s="51"/>
      <c r="CN234" s="51"/>
      <c r="CO234" s="51"/>
      <c r="CP234" s="51"/>
      <c r="CQ234" s="51"/>
      <c r="CR234" s="51"/>
      <c r="CS234" s="51"/>
    </row>
    <row r="235" spans="11:97">
      <c r="K235" s="48"/>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1"/>
      <c r="BI235" s="51"/>
      <c r="BJ235" s="51"/>
      <c r="BK235" s="51"/>
      <c r="BL235" s="51"/>
      <c r="BM235" s="51"/>
      <c r="BN235" s="51"/>
      <c r="BO235" s="51"/>
      <c r="BP235" s="51"/>
      <c r="BQ235" s="51"/>
      <c r="BR235" s="51"/>
      <c r="BS235" s="51"/>
      <c r="BT235" s="51"/>
      <c r="BU235" s="51"/>
      <c r="BV235" s="51"/>
      <c r="BW235" s="51"/>
      <c r="BX235" s="51"/>
      <c r="BY235" s="51"/>
      <c r="BZ235" s="51"/>
      <c r="CA235" s="51"/>
      <c r="CB235" s="51"/>
      <c r="CC235" s="51"/>
      <c r="CD235" s="51"/>
      <c r="CE235" s="51"/>
      <c r="CF235" s="51"/>
      <c r="CG235" s="51"/>
      <c r="CH235" s="51"/>
      <c r="CI235" s="51"/>
      <c r="CJ235" s="51"/>
      <c r="CK235" s="51"/>
      <c r="CL235" s="51"/>
      <c r="CM235" s="51"/>
      <c r="CN235" s="51"/>
      <c r="CO235" s="51"/>
      <c r="CP235" s="51"/>
      <c r="CQ235" s="51"/>
      <c r="CR235" s="51"/>
      <c r="CS235" s="51"/>
    </row>
    <row r="236" spans="11:97">
      <c r="K236" s="48"/>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1"/>
      <c r="BI236" s="51"/>
      <c r="BJ236" s="51"/>
      <c r="BK236" s="51"/>
      <c r="BL236" s="51"/>
      <c r="BM236" s="51"/>
      <c r="BN236" s="51"/>
      <c r="BO236" s="51"/>
      <c r="BP236" s="51"/>
      <c r="BQ236" s="51"/>
      <c r="BR236" s="51"/>
      <c r="BS236" s="51"/>
      <c r="BT236" s="51"/>
      <c r="BU236" s="51"/>
      <c r="BV236" s="51"/>
      <c r="BW236" s="51"/>
      <c r="BX236" s="51"/>
      <c r="BY236" s="51"/>
      <c r="BZ236" s="51"/>
      <c r="CA236" s="51"/>
      <c r="CB236" s="51"/>
      <c r="CC236" s="51"/>
      <c r="CD236" s="51"/>
      <c r="CE236" s="51"/>
      <c r="CF236" s="51"/>
      <c r="CG236" s="51"/>
      <c r="CH236" s="51"/>
      <c r="CI236" s="51"/>
      <c r="CJ236" s="51"/>
      <c r="CK236" s="51"/>
      <c r="CL236" s="51"/>
      <c r="CM236" s="51"/>
      <c r="CN236" s="51"/>
      <c r="CO236" s="51"/>
      <c r="CP236" s="51"/>
      <c r="CQ236" s="51"/>
      <c r="CR236" s="51"/>
      <c r="CS236" s="51"/>
    </row>
    <row r="237" spans="11:97">
      <c r="K237" s="48"/>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1"/>
      <c r="AN237" s="51"/>
      <c r="AO237" s="51"/>
      <c r="AP237" s="51"/>
      <c r="AQ237" s="51"/>
      <c r="AR237" s="51"/>
      <c r="AS237" s="51"/>
      <c r="AT237" s="51"/>
      <c r="AU237" s="51"/>
      <c r="AV237" s="51"/>
      <c r="AW237" s="51"/>
      <c r="AX237" s="51"/>
      <c r="AY237" s="51"/>
      <c r="AZ237" s="51"/>
      <c r="BA237" s="51"/>
      <c r="BB237" s="51"/>
      <c r="BC237" s="51"/>
      <c r="BD237" s="51"/>
      <c r="BE237" s="51"/>
      <c r="BF237" s="51"/>
      <c r="BG237" s="51"/>
      <c r="BH237" s="51"/>
      <c r="BI237" s="51"/>
      <c r="BJ237" s="51"/>
      <c r="BK237" s="51"/>
      <c r="BL237" s="51"/>
      <c r="BM237" s="51"/>
      <c r="BN237" s="51"/>
      <c r="BO237" s="51"/>
      <c r="BP237" s="51"/>
      <c r="BQ237" s="51"/>
      <c r="BR237" s="51"/>
      <c r="BS237" s="51"/>
      <c r="BT237" s="51"/>
      <c r="BU237" s="51"/>
      <c r="BV237" s="51"/>
      <c r="BW237" s="51"/>
      <c r="BX237" s="51"/>
      <c r="BY237" s="51"/>
      <c r="BZ237" s="51"/>
      <c r="CA237" s="51"/>
      <c r="CB237" s="51"/>
      <c r="CC237" s="51"/>
      <c r="CD237" s="51"/>
      <c r="CE237" s="51"/>
      <c r="CF237" s="51"/>
      <c r="CG237" s="51"/>
      <c r="CH237" s="51"/>
      <c r="CI237" s="51"/>
      <c r="CJ237" s="51"/>
      <c r="CK237" s="51"/>
      <c r="CL237" s="51"/>
      <c r="CM237" s="51"/>
      <c r="CN237" s="51"/>
      <c r="CO237" s="51"/>
      <c r="CP237" s="51"/>
      <c r="CQ237" s="51"/>
      <c r="CR237" s="51"/>
      <c r="CS237" s="51"/>
    </row>
    <row r="238" spans="11:97">
      <c r="K238" s="48"/>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c r="AP238" s="51"/>
      <c r="AQ238" s="51"/>
      <c r="AR238" s="51"/>
      <c r="AS238" s="51"/>
      <c r="AT238" s="51"/>
      <c r="AU238" s="51"/>
      <c r="AV238" s="51"/>
      <c r="AW238" s="51"/>
      <c r="AX238" s="51"/>
      <c r="AY238" s="51"/>
      <c r="AZ238" s="51"/>
      <c r="BA238" s="51"/>
      <c r="BB238" s="51"/>
      <c r="BC238" s="51"/>
      <c r="BD238" s="51"/>
      <c r="BE238" s="51"/>
      <c r="BF238" s="51"/>
      <c r="BG238" s="51"/>
      <c r="BH238" s="51"/>
      <c r="BI238" s="51"/>
      <c r="BJ238" s="51"/>
      <c r="BK238" s="51"/>
      <c r="BL238" s="51"/>
      <c r="BM238" s="51"/>
      <c r="BN238" s="51"/>
      <c r="BO238" s="51"/>
      <c r="BP238" s="51"/>
      <c r="BQ238" s="51"/>
      <c r="BR238" s="51"/>
      <c r="BS238" s="51"/>
      <c r="BT238" s="51"/>
      <c r="BU238" s="51"/>
      <c r="BV238" s="51"/>
      <c r="BW238" s="51"/>
      <c r="BX238" s="51"/>
      <c r="BY238" s="51"/>
      <c r="BZ238" s="51"/>
      <c r="CA238" s="51"/>
      <c r="CB238" s="51"/>
      <c r="CC238" s="51"/>
      <c r="CD238" s="51"/>
      <c r="CE238" s="51"/>
      <c r="CF238" s="51"/>
      <c r="CG238" s="51"/>
      <c r="CH238" s="51"/>
      <c r="CI238" s="51"/>
      <c r="CJ238" s="51"/>
      <c r="CK238" s="51"/>
      <c r="CL238" s="51"/>
      <c r="CM238" s="51"/>
      <c r="CN238" s="51"/>
      <c r="CO238" s="51"/>
      <c r="CP238" s="51"/>
      <c r="CQ238" s="51"/>
      <c r="CR238" s="51"/>
      <c r="CS238" s="51"/>
    </row>
    <row r="239" spans="11:97">
      <c r="K239" s="48"/>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1"/>
      <c r="BI239" s="51"/>
      <c r="BJ239" s="51"/>
      <c r="BK239" s="51"/>
      <c r="BL239" s="51"/>
      <c r="BM239" s="51"/>
      <c r="BN239" s="51"/>
      <c r="BO239" s="51"/>
      <c r="BP239" s="51"/>
      <c r="BQ239" s="51"/>
      <c r="BR239" s="51"/>
      <c r="BS239" s="51"/>
      <c r="BT239" s="51"/>
      <c r="BU239" s="51"/>
      <c r="BV239" s="51"/>
      <c r="BW239" s="51"/>
      <c r="BX239" s="51"/>
      <c r="BY239" s="51"/>
      <c r="BZ239" s="51"/>
      <c r="CA239" s="51"/>
      <c r="CB239" s="51"/>
      <c r="CC239" s="51"/>
      <c r="CD239" s="51"/>
      <c r="CE239" s="51"/>
      <c r="CF239" s="51"/>
      <c r="CG239" s="51"/>
      <c r="CH239" s="51"/>
      <c r="CI239" s="51"/>
      <c r="CJ239" s="51"/>
      <c r="CK239" s="51"/>
      <c r="CL239" s="51"/>
      <c r="CM239" s="51"/>
      <c r="CN239" s="51"/>
      <c r="CO239" s="51"/>
      <c r="CP239" s="51"/>
      <c r="CQ239" s="51"/>
      <c r="CR239" s="51"/>
      <c r="CS239" s="51"/>
    </row>
    <row r="240" spans="11:97">
      <c r="K240" s="48"/>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51"/>
      <c r="CJ240" s="51"/>
      <c r="CK240" s="51"/>
      <c r="CL240" s="51"/>
      <c r="CM240" s="51"/>
      <c r="CN240" s="51"/>
      <c r="CO240" s="51"/>
      <c r="CP240" s="51"/>
      <c r="CQ240" s="51"/>
      <c r="CR240" s="51"/>
      <c r="CS240" s="51"/>
    </row>
    <row r="241" spans="11:97">
      <c r="K241" s="48"/>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51"/>
      <c r="BH241" s="51"/>
      <c r="BI241" s="51"/>
      <c r="BJ241" s="51"/>
      <c r="BK241" s="51"/>
      <c r="BL241" s="51"/>
      <c r="BM241" s="51"/>
      <c r="BN241" s="51"/>
      <c r="BO241" s="51"/>
      <c r="BP241" s="51"/>
      <c r="BQ241" s="51"/>
      <c r="BR241" s="51"/>
      <c r="BS241" s="51"/>
      <c r="BT241" s="51"/>
      <c r="BU241" s="51"/>
      <c r="BV241" s="51"/>
      <c r="BW241" s="51"/>
      <c r="BX241" s="51"/>
      <c r="BY241" s="51"/>
      <c r="BZ241" s="51"/>
      <c r="CA241" s="51"/>
      <c r="CB241" s="51"/>
      <c r="CC241" s="51"/>
      <c r="CD241" s="51"/>
      <c r="CE241" s="51"/>
      <c r="CF241" s="51"/>
      <c r="CG241" s="51"/>
      <c r="CH241" s="51"/>
      <c r="CI241" s="51"/>
      <c r="CJ241" s="51"/>
      <c r="CK241" s="51"/>
      <c r="CL241" s="51"/>
      <c r="CM241" s="51"/>
      <c r="CN241" s="51"/>
      <c r="CO241" s="51"/>
      <c r="CP241" s="51"/>
      <c r="CQ241" s="51"/>
      <c r="CR241" s="51"/>
      <c r="CS241" s="51"/>
    </row>
    <row r="242" spans="11:97">
      <c r="K242" s="48"/>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c r="BJ242" s="51"/>
      <c r="BK242" s="51"/>
      <c r="BL242" s="51"/>
      <c r="BM242" s="51"/>
      <c r="BN242" s="51"/>
      <c r="BO242" s="51"/>
      <c r="BP242" s="51"/>
      <c r="BQ242" s="51"/>
      <c r="BR242" s="51"/>
      <c r="BS242" s="51"/>
      <c r="BT242" s="51"/>
      <c r="BU242" s="51"/>
      <c r="BV242" s="51"/>
      <c r="BW242" s="51"/>
      <c r="BX242" s="51"/>
      <c r="BY242" s="51"/>
      <c r="BZ242" s="51"/>
      <c r="CA242" s="51"/>
      <c r="CB242" s="51"/>
      <c r="CC242" s="51"/>
      <c r="CD242" s="51"/>
      <c r="CE242" s="51"/>
      <c r="CF242" s="51"/>
      <c r="CG242" s="51"/>
      <c r="CH242" s="51"/>
      <c r="CI242" s="51"/>
      <c r="CJ242" s="51"/>
      <c r="CK242" s="51"/>
      <c r="CL242" s="51"/>
      <c r="CM242" s="51"/>
      <c r="CN242" s="51"/>
      <c r="CO242" s="51"/>
      <c r="CP242" s="51"/>
      <c r="CQ242" s="51"/>
      <c r="CR242" s="51"/>
      <c r="CS242" s="51"/>
    </row>
    <row r="243" spans="11:97">
      <c r="K243" s="48"/>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c r="CI243" s="51"/>
      <c r="CJ243" s="51"/>
      <c r="CK243" s="51"/>
      <c r="CL243" s="51"/>
      <c r="CM243" s="51"/>
      <c r="CN243" s="51"/>
      <c r="CO243" s="51"/>
      <c r="CP243" s="51"/>
      <c r="CQ243" s="51"/>
      <c r="CR243" s="51"/>
      <c r="CS243" s="51"/>
    </row>
    <row r="244" spans="11:97">
      <c r="K244" s="48"/>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c r="AW244" s="51"/>
      <c r="AX244" s="51"/>
      <c r="AY244" s="51"/>
      <c r="AZ244" s="51"/>
      <c r="BA244" s="51"/>
      <c r="BB244" s="51"/>
      <c r="BC244" s="51"/>
      <c r="BD244" s="51"/>
      <c r="BE244" s="51"/>
      <c r="BF244" s="51"/>
      <c r="BG244" s="51"/>
      <c r="BH244" s="51"/>
      <c r="BI244" s="51"/>
      <c r="BJ244" s="51"/>
      <c r="BK244" s="51"/>
      <c r="BL244" s="51"/>
      <c r="BM244" s="51"/>
      <c r="BN244" s="51"/>
      <c r="BO244" s="51"/>
      <c r="BP244" s="51"/>
      <c r="BQ244" s="51"/>
      <c r="BR244" s="51"/>
      <c r="BS244" s="51"/>
      <c r="BT244" s="51"/>
      <c r="BU244" s="51"/>
      <c r="BV244" s="51"/>
      <c r="BW244" s="51"/>
      <c r="BX244" s="51"/>
      <c r="BY244" s="51"/>
      <c r="BZ244" s="51"/>
      <c r="CA244" s="51"/>
      <c r="CB244" s="51"/>
      <c r="CC244" s="51"/>
      <c r="CD244" s="51"/>
      <c r="CE244" s="51"/>
      <c r="CF244" s="51"/>
      <c r="CG244" s="51"/>
      <c r="CH244" s="51"/>
      <c r="CI244" s="51"/>
      <c r="CJ244" s="51"/>
      <c r="CK244" s="51"/>
      <c r="CL244" s="51"/>
      <c r="CM244" s="51"/>
      <c r="CN244" s="51"/>
      <c r="CO244" s="51"/>
      <c r="CP244" s="51"/>
      <c r="CQ244" s="51"/>
      <c r="CR244" s="51"/>
      <c r="CS244" s="51"/>
    </row>
    <row r="245" spans="11:97">
      <c r="K245" s="48"/>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51"/>
      <c r="BH245" s="51"/>
      <c r="BI245" s="51"/>
      <c r="BJ245" s="51"/>
      <c r="BK245" s="51"/>
      <c r="BL245" s="51"/>
      <c r="BM245" s="51"/>
      <c r="BN245" s="51"/>
      <c r="BO245" s="51"/>
      <c r="BP245" s="51"/>
      <c r="BQ245" s="51"/>
      <c r="BR245" s="51"/>
      <c r="BS245" s="51"/>
      <c r="BT245" s="51"/>
      <c r="BU245" s="51"/>
      <c r="BV245" s="51"/>
      <c r="BW245" s="51"/>
      <c r="BX245" s="51"/>
      <c r="BY245" s="51"/>
      <c r="BZ245" s="51"/>
      <c r="CA245" s="51"/>
      <c r="CB245" s="51"/>
      <c r="CC245" s="51"/>
      <c r="CD245" s="51"/>
      <c r="CE245" s="51"/>
      <c r="CF245" s="51"/>
      <c r="CG245" s="51"/>
      <c r="CH245" s="51"/>
      <c r="CI245" s="51"/>
      <c r="CJ245" s="51"/>
      <c r="CK245" s="51"/>
      <c r="CL245" s="51"/>
      <c r="CM245" s="51"/>
      <c r="CN245" s="51"/>
      <c r="CO245" s="51"/>
      <c r="CP245" s="51"/>
      <c r="CQ245" s="51"/>
      <c r="CR245" s="51"/>
      <c r="CS245" s="51"/>
    </row>
    <row r="246" spans="11:97">
      <c r="K246" s="48"/>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c r="BT246" s="51"/>
      <c r="BU246" s="51"/>
      <c r="BV246" s="51"/>
      <c r="BW246" s="51"/>
      <c r="BX246" s="51"/>
      <c r="BY246" s="51"/>
      <c r="BZ246" s="51"/>
      <c r="CA246" s="51"/>
      <c r="CB246" s="51"/>
      <c r="CC246" s="51"/>
      <c r="CD246" s="51"/>
      <c r="CE246" s="51"/>
      <c r="CF246" s="51"/>
      <c r="CG246" s="51"/>
      <c r="CH246" s="51"/>
      <c r="CI246" s="51"/>
      <c r="CJ246" s="51"/>
      <c r="CK246" s="51"/>
      <c r="CL246" s="51"/>
      <c r="CM246" s="51"/>
      <c r="CN246" s="51"/>
      <c r="CO246" s="51"/>
      <c r="CP246" s="51"/>
      <c r="CQ246" s="51"/>
      <c r="CR246" s="51"/>
      <c r="CS246" s="51"/>
    </row>
    <row r="247" spans="11:97">
      <c r="K247" s="48"/>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51"/>
      <c r="BL247" s="51"/>
      <c r="BM247" s="51"/>
      <c r="BN247" s="51"/>
      <c r="BO247" s="51"/>
      <c r="BP247" s="51"/>
      <c r="BQ247" s="51"/>
      <c r="BR247" s="51"/>
      <c r="BS247" s="51"/>
      <c r="BT247" s="51"/>
      <c r="BU247" s="51"/>
      <c r="BV247" s="51"/>
      <c r="BW247" s="51"/>
      <c r="BX247" s="51"/>
      <c r="BY247" s="51"/>
      <c r="BZ247" s="51"/>
      <c r="CA247" s="51"/>
      <c r="CB247" s="51"/>
      <c r="CC247" s="51"/>
      <c r="CD247" s="51"/>
      <c r="CE247" s="51"/>
      <c r="CF247" s="51"/>
      <c r="CG247" s="51"/>
      <c r="CH247" s="51"/>
      <c r="CI247" s="51"/>
      <c r="CJ247" s="51"/>
      <c r="CK247" s="51"/>
      <c r="CL247" s="51"/>
      <c r="CM247" s="51"/>
      <c r="CN247" s="51"/>
      <c r="CO247" s="51"/>
      <c r="CP247" s="51"/>
      <c r="CQ247" s="51"/>
      <c r="CR247" s="51"/>
      <c r="CS247" s="51"/>
    </row>
    <row r="248" spans="11:97">
      <c r="K248" s="48"/>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51"/>
      <c r="BH248" s="51"/>
      <c r="BI248" s="51"/>
      <c r="BJ248" s="51"/>
      <c r="BK248" s="51"/>
      <c r="BL248" s="51"/>
      <c r="BM248" s="51"/>
      <c r="BN248" s="51"/>
      <c r="BO248" s="51"/>
      <c r="BP248" s="51"/>
      <c r="BQ248" s="51"/>
      <c r="BR248" s="51"/>
      <c r="BS248" s="51"/>
      <c r="BT248" s="51"/>
      <c r="BU248" s="51"/>
      <c r="BV248" s="51"/>
      <c r="BW248" s="51"/>
      <c r="BX248" s="51"/>
      <c r="BY248" s="51"/>
      <c r="BZ248" s="51"/>
      <c r="CA248" s="51"/>
      <c r="CB248" s="51"/>
      <c r="CC248" s="51"/>
      <c r="CD248" s="51"/>
      <c r="CE248" s="51"/>
      <c r="CF248" s="51"/>
      <c r="CG248" s="51"/>
      <c r="CH248" s="51"/>
      <c r="CI248" s="51"/>
      <c r="CJ248" s="51"/>
      <c r="CK248" s="51"/>
      <c r="CL248" s="51"/>
      <c r="CM248" s="51"/>
      <c r="CN248" s="51"/>
      <c r="CO248" s="51"/>
      <c r="CP248" s="51"/>
      <c r="CQ248" s="51"/>
      <c r="CR248" s="51"/>
      <c r="CS248" s="51"/>
    </row>
    <row r="249" spans="11:97">
      <c r="K249" s="48"/>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51"/>
      <c r="CN249" s="51"/>
      <c r="CO249" s="51"/>
      <c r="CP249" s="51"/>
      <c r="CQ249" s="51"/>
      <c r="CR249" s="51"/>
      <c r="CS249" s="51"/>
    </row>
    <row r="250" spans="11:97">
      <c r="K250" s="48"/>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row>
    <row r="251" spans="11:97">
      <c r="K251" s="48"/>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row>
    <row r="252" spans="11:97">
      <c r="K252" s="48"/>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c r="BH252" s="51"/>
      <c r="BI252" s="51"/>
      <c r="BJ252" s="51"/>
      <c r="BK252" s="51"/>
      <c r="BL252" s="51"/>
      <c r="BM252" s="51"/>
      <c r="BN252" s="51"/>
      <c r="BO252" s="51"/>
      <c r="BP252" s="51"/>
      <c r="BQ252" s="51"/>
      <c r="BR252" s="51"/>
      <c r="BS252" s="51"/>
      <c r="BT252" s="51"/>
      <c r="BU252" s="51"/>
      <c r="BV252" s="51"/>
      <c r="BW252" s="51"/>
      <c r="BX252" s="51"/>
      <c r="BY252" s="51"/>
      <c r="BZ252" s="51"/>
      <c r="CA252" s="51"/>
      <c r="CB252" s="51"/>
      <c r="CC252" s="51"/>
      <c r="CD252" s="51"/>
      <c r="CE252" s="51"/>
      <c r="CF252" s="51"/>
      <c r="CG252" s="51"/>
      <c r="CH252" s="51"/>
      <c r="CI252" s="51"/>
      <c r="CJ252" s="51"/>
      <c r="CK252" s="51"/>
      <c r="CL252" s="51"/>
      <c r="CM252" s="51"/>
      <c r="CN252" s="51"/>
      <c r="CO252" s="51"/>
      <c r="CP252" s="51"/>
      <c r="CQ252" s="51"/>
      <c r="CR252" s="51"/>
      <c r="CS252" s="51"/>
    </row>
    <row r="253" spans="11:97">
      <c r="K253" s="48"/>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51"/>
      <c r="BL253" s="51"/>
      <c r="BM253" s="51"/>
      <c r="BN253" s="51"/>
      <c r="BO253" s="51"/>
      <c r="BP253" s="51"/>
      <c r="BQ253" s="51"/>
      <c r="BR253" s="51"/>
      <c r="BS253" s="51"/>
      <c r="BT253" s="51"/>
      <c r="BU253" s="51"/>
      <c r="BV253" s="51"/>
      <c r="BW253" s="51"/>
      <c r="BX253" s="51"/>
      <c r="BY253" s="51"/>
      <c r="BZ253" s="51"/>
      <c r="CA253" s="51"/>
      <c r="CB253" s="51"/>
      <c r="CC253" s="51"/>
      <c r="CD253" s="51"/>
      <c r="CE253" s="51"/>
      <c r="CF253" s="51"/>
      <c r="CG253" s="51"/>
      <c r="CH253" s="51"/>
      <c r="CI253" s="51"/>
      <c r="CJ253" s="51"/>
      <c r="CK253" s="51"/>
      <c r="CL253" s="51"/>
      <c r="CM253" s="51"/>
      <c r="CN253" s="51"/>
      <c r="CO253" s="51"/>
      <c r="CP253" s="51"/>
      <c r="CQ253" s="51"/>
      <c r="CR253" s="51"/>
      <c r="CS253" s="51"/>
    </row>
    <row r="254" spans="11:97">
      <c r="K254" s="48"/>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51"/>
      <c r="CF254" s="51"/>
      <c r="CG254" s="51"/>
      <c r="CH254" s="51"/>
      <c r="CI254" s="51"/>
      <c r="CJ254" s="51"/>
      <c r="CK254" s="51"/>
      <c r="CL254" s="51"/>
      <c r="CM254" s="51"/>
      <c r="CN254" s="51"/>
      <c r="CO254" s="51"/>
      <c r="CP254" s="51"/>
      <c r="CQ254" s="51"/>
      <c r="CR254" s="51"/>
      <c r="CS254" s="51"/>
    </row>
    <row r="255" spans="11:97">
      <c r="K255" s="48"/>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51"/>
      <c r="BL255" s="51"/>
      <c r="BM255" s="51"/>
      <c r="BN255" s="51"/>
      <c r="BO255" s="51"/>
      <c r="BP255" s="51"/>
      <c r="BQ255" s="51"/>
      <c r="BR255" s="51"/>
      <c r="BS255" s="51"/>
      <c r="BT255" s="51"/>
      <c r="BU255" s="51"/>
      <c r="BV255" s="51"/>
      <c r="BW255" s="51"/>
      <c r="BX255" s="51"/>
      <c r="BY255" s="51"/>
      <c r="BZ255" s="51"/>
      <c r="CA255" s="51"/>
      <c r="CB255" s="51"/>
      <c r="CC255" s="51"/>
      <c r="CD255" s="51"/>
      <c r="CE255" s="51"/>
      <c r="CF255" s="51"/>
      <c r="CG255" s="51"/>
      <c r="CH255" s="51"/>
      <c r="CI255" s="51"/>
      <c r="CJ255" s="51"/>
      <c r="CK255" s="51"/>
      <c r="CL255" s="51"/>
      <c r="CM255" s="51"/>
      <c r="CN255" s="51"/>
      <c r="CO255" s="51"/>
      <c r="CP255" s="51"/>
      <c r="CQ255" s="51"/>
      <c r="CR255" s="51"/>
      <c r="CS255" s="51"/>
    </row>
    <row r="256" spans="11:97">
      <c r="K256" s="48"/>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51"/>
      <c r="BH256" s="51"/>
      <c r="BI256" s="51"/>
      <c r="BJ256" s="51"/>
      <c r="BK256" s="51"/>
      <c r="BL256" s="51"/>
      <c r="BM256" s="51"/>
      <c r="BN256" s="51"/>
      <c r="BO256" s="51"/>
      <c r="BP256" s="51"/>
      <c r="BQ256" s="51"/>
      <c r="BR256" s="51"/>
      <c r="BS256" s="51"/>
      <c r="BT256" s="51"/>
      <c r="BU256" s="51"/>
      <c r="BV256" s="51"/>
      <c r="BW256" s="51"/>
      <c r="BX256" s="51"/>
      <c r="BY256" s="51"/>
      <c r="BZ256" s="51"/>
      <c r="CA256" s="51"/>
      <c r="CB256" s="51"/>
      <c r="CC256" s="51"/>
      <c r="CD256" s="51"/>
      <c r="CE256" s="51"/>
      <c r="CF256" s="51"/>
      <c r="CG256" s="51"/>
      <c r="CH256" s="51"/>
      <c r="CI256" s="51"/>
      <c r="CJ256" s="51"/>
      <c r="CK256" s="51"/>
      <c r="CL256" s="51"/>
      <c r="CM256" s="51"/>
      <c r="CN256" s="51"/>
      <c r="CO256" s="51"/>
      <c r="CP256" s="51"/>
      <c r="CQ256" s="51"/>
      <c r="CR256" s="51"/>
      <c r="CS256" s="51"/>
    </row>
    <row r="257" spans="11:97">
      <c r="K257" s="48"/>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s="51"/>
      <c r="BG257" s="51"/>
      <c r="BH257" s="51"/>
      <c r="BI257" s="51"/>
      <c r="BJ257" s="51"/>
      <c r="BK257" s="51"/>
      <c r="BL257" s="51"/>
      <c r="BM257" s="51"/>
      <c r="BN257" s="51"/>
      <c r="BO257" s="51"/>
      <c r="BP257" s="51"/>
      <c r="BQ257" s="51"/>
      <c r="BR257" s="51"/>
      <c r="BS257" s="51"/>
      <c r="BT257" s="51"/>
      <c r="BU257" s="51"/>
      <c r="BV257" s="51"/>
      <c r="BW257" s="51"/>
      <c r="BX257" s="51"/>
      <c r="BY257" s="51"/>
      <c r="BZ257" s="51"/>
      <c r="CA257" s="51"/>
      <c r="CB257" s="51"/>
      <c r="CC257" s="51"/>
      <c r="CD257" s="51"/>
      <c r="CE257" s="51"/>
      <c r="CF257" s="51"/>
      <c r="CG257" s="51"/>
      <c r="CH257" s="51"/>
      <c r="CI257" s="51"/>
      <c r="CJ257" s="51"/>
      <c r="CK257" s="51"/>
      <c r="CL257" s="51"/>
      <c r="CM257" s="51"/>
      <c r="CN257" s="51"/>
      <c r="CO257" s="51"/>
      <c r="CP257" s="51"/>
      <c r="CQ257" s="51"/>
      <c r="CR257" s="51"/>
      <c r="CS257" s="51"/>
    </row>
    <row r="258" spans="11:97">
      <c r="K258" s="48"/>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1"/>
      <c r="BK258" s="51"/>
      <c r="BL258" s="51"/>
      <c r="BM258" s="51"/>
      <c r="BN258" s="51"/>
      <c r="BO258" s="51"/>
      <c r="BP258" s="51"/>
      <c r="BQ258" s="51"/>
      <c r="BR258" s="51"/>
      <c r="BS258" s="51"/>
      <c r="BT258" s="51"/>
      <c r="BU258" s="51"/>
      <c r="BV258" s="51"/>
      <c r="BW258" s="51"/>
      <c r="BX258" s="51"/>
      <c r="BY258" s="51"/>
      <c r="BZ258" s="51"/>
      <c r="CA258" s="51"/>
      <c r="CB258" s="51"/>
      <c r="CC258" s="51"/>
      <c r="CD258" s="51"/>
      <c r="CE258" s="51"/>
      <c r="CF258" s="51"/>
      <c r="CG258" s="51"/>
      <c r="CH258" s="51"/>
      <c r="CI258" s="51"/>
      <c r="CJ258" s="51"/>
      <c r="CK258" s="51"/>
      <c r="CL258" s="51"/>
      <c r="CM258" s="51"/>
      <c r="CN258" s="51"/>
      <c r="CO258" s="51"/>
      <c r="CP258" s="51"/>
      <c r="CQ258" s="51"/>
      <c r="CR258" s="51"/>
      <c r="CS258" s="51"/>
    </row>
    <row r="259" spans="11:97">
      <c r="K259" s="48"/>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51"/>
      <c r="BH259" s="51"/>
      <c r="BI259" s="51"/>
      <c r="BJ259" s="51"/>
      <c r="BK259" s="51"/>
      <c r="BL259" s="51"/>
      <c r="BM259" s="51"/>
      <c r="BN259" s="51"/>
      <c r="BO259" s="51"/>
      <c r="BP259" s="51"/>
      <c r="BQ259" s="51"/>
      <c r="BR259" s="51"/>
      <c r="BS259" s="51"/>
      <c r="BT259" s="51"/>
      <c r="BU259" s="51"/>
      <c r="BV259" s="51"/>
      <c r="BW259" s="51"/>
      <c r="BX259" s="51"/>
      <c r="BY259" s="51"/>
      <c r="BZ259" s="51"/>
      <c r="CA259" s="51"/>
      <c r="CB259" s="51"/>
      <c r="CC259" s="51"/>
      <c r="CD259" s="51"/>
      <c r="CE259" s="51"/>
      <c r="CF259" s="51"/>
      <c r="CG259" s="51"/>
      <c r="CH259" s="51"/>
      <c r="CI259" s="51"/>
      <c r="CJ259" s="51"/>
      <c r="CK259" s="51"/>
      <c r="CL259" s="51"/>
      <c r="CM259" s="51"/>
      <c r="CN259" s="51"/>
      <c r="CO259" s="51"/>
      <c r="CP259" s="51"/>
      <c r="CQ259" s="51"/>
      <c r="CR259" s="51"/>
      <c r="CS259" s="51"/>
    </row>
    <row r="260" spans="11:97">
      <c r="P260" s="51"/>
      <c r="Q260" s="51"/>
      <c r="R260" s="51"/>
      <c r="S260" s="51"/>
      <c r="T260" s="51"/>
      <c r="U260" s="51"/>
      <c r="V260" s="51"/>
      <c r="W260" s="51"/>
      <c r="X260" s="51"/>
      <c r="Y260" s="51"/>
      <c r="Z260" s="51"/>
      <c r="AA260" s="51"/>
      <c r="AB260" s="51"/>
      <c r="AC260" s="51"/>
      <c r="AD260" s="51"/>
      <c r="AE260" s="51"/>
      <c r="AF260" s="51"/>
      <c r="AG260" s="51"/>
      <c r="AH260" s="51"/>
      <c r="AI260" s="51"/>
      <c r="AJ260" s="51"/>
      <c r="AK260" s="51"/>
      <c r="AL260" s="51"/>
      <c r="AM260" s="51"/>
      <c r="AN260" s="51"/>
      <c r="AO260" s="51"/>
      <c r="AP260" s="51"/>
      <c r="AQ260" s="51"/>
      <c r="AR260" s="51"/>
      <c r="AS260" s="51"/>
      <c r="AT260" s="51"/>
      <c r="AU260" s="51"/>
      <c r="AV260" s="51"/>
      <c r="AW260" s="51"/>
      <c r="AX260" s="51"/>
      <c r="AY260" s="51"/>
      <c r="AZ260" s="51"/>
      <c r="BA260" s="51"/>
      <c r="BB260" s="51"/>
      <c r="BC260" s="51"/>
      <c r="BD260" s="51"/>
      <c r="BE260" s="51"/>
      <c r="BF260" s="51"/>
      <c r="BG260" s="51"/>
      <c r="BH260" s="51"/>
      <c r="BI260" s="51"/>
      <c r="BJ260" s="51"/>
      <c r="BK260" s="51"/>
      <c r="BL260" s="51"/>
      <c r="BM260" s="51"/>
      <c r="BN260" s="51"/>
      <c r="BO260" s="51"/>
      <c r="BP260" s="51"/>
      <c r="BQ260" s="51"/>
      <c r="BR260" s="51"/>
      <c r="BS260" s="51"/>
      <c r="BT260" s="51"/>
      <c r="BU260" s="51"/>
      <c r="BV260" s="51"/>
      <c r="BW260" s="51"/>
      <c r="BX260" s="51"/>
      <c r="BY260" s="51"/>
      <c r="BZ260" s="51"/>
      <c r="CA260" s="51"/>
      <c r="CB260" s="51"/>
      <c r="CC260" s="51"/>
      <c r="CD260" s="51"/>
      <c r="CE260" s="51"/>
      <c r="CF260" s="51"/>
      <c r="CG260" s="51"/>
      <c r="CH260" s="51"/>
      <c r="CI260" s="51"/>
      <c r="CJ260" s="51"/>
      <c r="CK260" s="51"/>
      <c r="CL260" s="51"/>
      <c r="CM260" s="51"/>
      <c r="CN260" s="51"/>
      <c r="CO260" s="51"/>
      <c r="CP260" s="51"/>
      <c r="CQ260" s="51"/>
      <c r="CR260" s="51"/>
      <c r="CS260" s="51"/>
    </row>
    <row r="261" spans="11:97">
      <c r="P261" s="51"/>
      <c r="Q261" s="51"/>
      <c r="R261" s="51"/>
      <c r="S261" s="51"/>
      <c r="T261" s="51"/>
      <c r="U261" s="51"/>
      <c r="V261" s="51"/>
      <c r="W261" s="51"/>
      <c r="X261" s="51"/>
      <c r="Y261" s="51"/>
      <c r="Z261" s="51"/>
      <c r="AA261" s="51"/>
      <c r="AB261" s="51"/>
      <c r="AC261" s="51"/>
      <c r="AD261" s="51"/>
      <c r="AE261" s="51"/>
      <c r="AF261" s="51"/>
      <c r="AG261" s="51"/>
      <c r="AH261" s="51"/>
      <c r="AI261" s="51"/>
      <c r="AJ261" s="51"/>
      <c r="AK261" s="51"/>
      <c r="AL261" s="51"/>
      <c r="AM261" s="51"/>
      <c r="AN261" s="51"/>
      <c r="AO261" s="51"/>
      <c r="AP261" s="51"/>
      <c r="AQ261" s="51"/>
      <c r="AR261" s="51"/>
      <c r="AS261" s="51"/>
      <c r="AT261" s="51"/>
      <c r="AU261" s="51"/>
      <c r="AV261" s="51"/>
      <c r="AW261" s="51"/>
      <c r="AX261" s="51"/>
      <c r="AY261" s="51"/>
      <c r="AZ261" s="51"/>
      <c r="BA261" s="51"/>
      <c r="BB261" s="51"/>
      <c r="BC261" s="51"/>
      <c r="BD261" s="51"/>
      <c r="BE261" s="51"/>
      <c r="BF261" s="51"/>
      <c r="BG261" s="51"/>
      <c r="BH261" s="51"/>
      <c r="BI261" s="51"/>
      <c r="BJ261" s="51"/>
      <c r="BK261" s="51"/>
      <c r="BL261" s="51"/>
      <c r="BM261" s="51"/>
      <c r="BN261" s="51"/>
      <c r="BO261" s="51"/>
      <c r="BP261" s="51"/>
      <c r="BQ261" s="51"/>
      <c r="BR261" s="51"/>
      <c r="BS261" s="51"/>
      <c r="BT261" s="51"/>
      <c r="BU261" s="51"/>
      <c r="BV261" s="51"/>
      <c r="BW261" s="51"/>
      <c r="BX261" s="51"/>
      <c r="BY261" s="51"/>
      <c r="BZ261" s="51"/>
      <c r="CA261" s="51"/>
      <c r="CB261" s="51"/>
      <c r="CC261" s="51"/>
      <c r="CD261" s="51"/>
      <c r="CE261" s="51"/>
      <c r="CF261" s="51"/>
      <c r="CG261" s="51"/>
      <c r="CH261" s="51"/>
      <c r="CI261" s="51"/>
      <c r="CJ261" s="51"/>
      <c r="CK261" s="51"/>
      <c r="CL261" s="51"/>
      <c r="CM261" s="51"/>
      <c r="CN261" s="51"/>
      <c r="CO261" s="51"/>
      <c r="CP261" s="51"/>
      <c r="CQ261" s="51"/>
      <c r="CR261" s="51"/>
      <c r="CS261" s="51"/>
    </row>
    <row r="262" spans="11:97">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1"/>
      <c r="BY262" s="51"/>
      <c r="BZ262" s="51"/>
      <c r="CA262" s="51"/>
      <c r="CB262" s="51"/>
      <c r="CC262" s="51"/>
      <c r="CD262" s="51"/>
      <c r="CE262" s="51"/>
      <c r="CF262" s="51"/>
      <c r="CG262" s="51"/>
      <c r="CH262" s="51"/>
      <c r="CI262" s="51"/>
      <c r="CJ262" s="51"/>
      <c r="CK262" s="51"/>
      <c r="CL262" s="51"/>
      <c r="CM262" s="51"/>
      <c r="CN262" s="51"/>
      <c r="CO262" s="51"/>
      <c r="CP262" s="51"/>
      <c r="CQ262" s="51"/>
      <c r="CR262" s="51"/>
      <c r="CS262" s="51"/>
    </row>
    <row r="263" spans="11:97">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1"/>
      <c r="BS263" s="51"/>
      <c r="BT263" s="51"/>
      <c r="BU263" s="51"/>
      <c r="BV263" s="51"/>
      <c r="BW263" s="51"/>
      <c r="BX263" s="51"/>
      <c r="BY263" s="51"/>
      <c r="BZ263" s="51"/>
      <c r="CA263" s="51"/>
      <c r="CB263" s="51"/>
      <c r="CC263" s="51"/>
      <c r="CD263" s="51"/>
      <c r="CE263" s="51"/>
      <c r="CF263" s="51"/>
      <c r="CG263" s="51"/>
      <c r="CH263" s="51"/>
      <c r="CI263" s="51"/>
      <c r="CJ263" s="51"/>
      <c r="CK263" s="51"/>
      <c r="CL263" s="51"/>
      <c r="CM263" s="51"/>
      <c r="CN263" s="51"/>
      <c r="CO263" s="51"/>
      <c r="CP263" s="51"/>
      <c r="CQ263" s="51"/>
      <c r="CR263" s="51"/>
      <c r="CS263" s="51"/>
    </row>
    <row r="264" spans="11:97">
      <c r="S264" s="51"/>
      <c r="T264" s="51"/>
      <c r="U264" s="51"/>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c r="AU264" s="51"/>
      <c r="AV264" s="51"/>
      <c r="AW264" s="51"/>
      <c r="AX264" s="51"/>
      <c r="AY264" s="51"/>
      <c r="AZ264" s="51"/>
      <c r="BA264" s="51"/>
      <c r="BB264" s="51"/>
      <c r="BC264" s="51"/>
      <c r="BD264" s="51"/>
      <c r="BE264" s="51"/>
      <c r="BF264" s="51"/>
      <c r="BG264" s="51"/>
      <c r="BH264" s="51"/>
      <c r="BI264" s="51"/>
      <c r="BJ264" s="51"/>
      <c r="BK264" s="51"/>
      <c r="BL264" s="51"/>
      <c r="BM264" s="51"/>
      <c r="BN264" s="51"/>
      <c r="BO264" s="51"/>
      <c r="BP264" s="51"/>
      <c r="BQ264" s="51"/>
      <c r="BR264" s="51"/>
      <c r="BS264" s="51"/>
      <c r="BT264" s="51"/>
      <c r="BU264" s="51"/>
      <c r="BV264" s="51"/>
      <c r="BW264" s="51"/>
      <c r="BX264" s="51"/>
      <c r="BY264" s="51"/>
      <c r="BZ264" s="51"/>
      <c r="CA264" s="51"/>
      <c r="CB264" s="51"/>
      <c r="CC264" s="51"/>
      <c r="CD264" s="51"/>
      <c r="CE264" s="51"/>
      <c r="CF264" s="51"/>
      <c r="CG264" s="51"/>
      <c r="CH264" s="51"/>
      <c r="CI264" s="51"/>
      <c r="CJ264" s="51"/>
      <c r="CK264" s="51"/>
      <c r="CL264" s="51"/>
      <c r="CM264" s="51"/>
      <c r="CN264" s="51"/>
      <c r="CO264" s="51"/>
      <c r="CP264" s="51"/>
      <c r="CQ264" s="51"/>
      <c r="CR264" s="51"/>
      <c r="CS264" s="51"/>
    </row>
    <row r="265" spans="11:97">
      <c r="S265" s="51"/>
      <c r="T265" s="51"/>
      <c r="U265" s="51"/>
      <c r="V265" s="51"/>
      <c r="W265" s="51"/>
      <c r="X265" s="51"/>
      <c r="Y265" s="51"/>
      <c r="Z265" s="51"/>
      <c r="AA265" s="51"/>
      <c r="AB265" s="51"/>
      <c r="AC265" s="51"/>
      <c r="AD265" s="51"/>
      <c r="AE265" s="51"/>
      <c r="AF265" s="51"/>
      <c r="AG265" s="51"/>
      <c r="AH265" s="51"/>
      <c r="AI265" s="51"/>
      <c r="AJ265" s="51"/>
      <c r="AK265" s="51"/>
      <c r="AL265" s="51"/>
      <c r="AM265" s="51"/>
      <c r="AN265" s="51"/>
      <c r="AO265" s="51"/>
      <c r="AP265" s="51"/>
      <c r="AQ265" s="51"/>
      <c r="AR265" s="51"/>
      <c r="AS265" s="51"/>
      <c r="AT265" s="51"/>
      <c r="AU265" s="51"/>
      <c r="AV265" s="51"/>
      <c r="AW265" s="51"/>
      <c r="AX265" s="51"/>
      <c r="AY265" s="51"/>
      <c r="AZ265" s="51"/>
      <c r="BA265" s="51"/>
      <c r="BB265" s="51"/>
      <c r="BC265" s="51"/>
      <c r="BD265" s="51"/>
      <c r="BE265" s="51"/>
      <c r="BF265" s="51"/>
      <c r="BG265" s="51"/>
      <c r="BH265" s="51"/>
      <c r="BI265" s="51"/>
      <c r="BJ265" s="51"/>
      <c r="BK265" s="51"/>
      <c r="BL265" s="51"/>
      <c r="BM265" s="51"/>
      <c r="BN265" s="51"/>
      <c r="BO265" s="51"/>
      <c r="BP265" s="51"/>
      <c r="BQ265" s="51"/>
      <c r="BR265" s="51"/>
      <c r="BS265" s="51"/>
      <c r="BT265" s="51"/>
      <c r="BU265" s="51"/>
      <c r="BV265" s="51"/>
      <c r="BW265" s="51"/>
      <c r="BX265" s="51"/>
      <c r="BY265" s="51"/>
      <c r="BZ265" s="51"/>
      <c r="CA265" s="51"/>
      <c r="CB265" s="51"/>
      <c r="CC265" s="51"/>
      <c r="CD265" s="51"/>
      <c r="CE265" s="51"/>
      <c r="CF265" s="51"/>
      <c r="CG265" s="51"/>
      <c r="CH265" s="51"/>
      <c r="CI265" s="51"/>
      <c r="CJ265" s="51"/>
      <c r="CK265" s="51"/>
      <c r="CL265" s="51"/>
      <c r="CM265" s="51"/>
      <c r="CN265" s="51"/>
      <c r="CO265" s="51"/>
      <c r="CP265" s="51"/>
      <c r="CQ265" s="51"/>
      <c r="CR265" s="51"/>
      <c r="CS265" s="51"/>
    </row>
    <row r="266" spans="11:97">
      <c r="S266" s="51"/>
      <c r="T266" s="51"/>
      <c r="U266" s="51"/>
      <c r="V266" s="51"/>
      <c r="W266" s="51"/>
      <c r="X266" s="51"/>
      <c r="Y266" s="51"/>
      <c r="Z266" s="51"/>
      <c r="AA266" s="51"/>
      <c r="AB266" s="51"/>
      <c r="AC266" s="51"/>
      <c r="AD266" s="51"/>
      <c r="AE266" s="51"/>
      <c r="AF266" s="51"/>
      <c r="AG266" s="51"/>
      <c r="AH266" s="51"/>
      <c r="AI266" s="51"/>
      <c r="AJ266" s="51"/>
      <c r="AK266" s="51"/>
      <c r="AL266" s="51"/>
      <c r="AM266" s="51"/>
      <c r="AN266" s="51"/>
      <c r="AO266" s="51"/>
      <c r="AP266" s="51"/>
      <c r="AQ266" s="51"/>
      <c r="AR266" s="51"/>
      <c r="AS266" s="51"/>
      <c r="AT266" s="51"/>
      <c r="AU266" s="51"/>
      <c r="AV266" s="51"/>
      <c r="AW266" s="51"/>
      <c r="AX266" s="51"/>
      <c r="AY266" s="51"/>
      <c r="AZ266" s="51"/>
      <c r="BA266" s="51"/>
      <c r="BB266" s="51"/>
      <c r="BC266" s="51"/>
      <c r="BD266" s="51"/>
      <c r="BE266" s="51"/>
      <c r="BF266" s="51"/>
      <c r="BG266" s="51"/>
      <c r="BH266" s="51"/>
      <c r="BI266" s="51"/>
      <c r="BJ266" s="51"/>
      <c r="BK266" s="51"/>
      <c r="BL266" s="51"/>
      <c r="BM266" s="51"/>
      <c r="BN266" s="51"/>
      <c r="BO266" s="51"/>
      <c r="BP266" s="51"/>
      <c r="BQ266" s="51"/>
      <c r="BR266" s="51"/>
      <c r="BS266" s="51"/>
      <c r="BT266" s="51"/>
      <c r="BU266" s="51"/>
      <c r="BV266" s="51"/>
      <c r="BW266" s="51"/>
      <c r="BX266" s="51"/>
      <c r="BY266" s="51"/>
      <c r="BZ266" s="51"/>
      <c r="CA266" s="51"/>
      <c r="CB266" s="51"/>
      <c r="CC266" s="51"/>
      <c r="CD266" s="51"/>
      <c r="CE266" s="51"/>
      <c r="CF266" s="51"/>
      <c r="CG266" s="51"/>
      <c r="CH266" s="51"/>
      <c r="CI266" s="51"/>
      <c r="CJ266" s="51"/>
      <c r="CK266" s="51"/>
      <c r="CL266" s="51"/>
      <c r="CM266" s="51"/>
      <c r="CN266" s="51"/>
      <c r="CO266" s="51"/>
      <c r="CP266" s="51"/>
      <c r="CQ266" s="51"/>
      <c r="CR266" s="51"/>
      <c r="CS266" s="51"/>
    </row>
    <row r="267" spans="11:97">
      <c r="S267" s="51"/>
      <c r="T267" s="51"/>
      <c r="U267" s="51"/>
      <c r="V267" s="51"/>
      <c r="W267" s="51"/>
      <c r="X267" s="51"/>
      <c r="Y267" s="51"/>
      <c r="Z267" s="51"/>
      <c r="AA267" s="51"/>
      <c r="AB267" s="51"/>
      <c r="AC267" s="51"/>
      <c r="AD267" s="51"/>
      <c r="AE267" s="51"/>
      <c r="AF267" s="51"/>
      <c r="AG267" s="51"/>
      <c r="AH267" s="51"/>
      <c r="AI267" s="51"/>
    </row>
    <row r="268" spans="11:97">
      <c r="S268" s="51"/>
      <c r="T268" s="51"/>
      <c r="U268" s="51"/>
      <c r="V268" s="51"/>
      <c r="W268" s="51"/>
      <c r="X268" s="51"/>
      <c r="Y268" s="51"/>
      <c r="Z268" s="51"/>
      <c r="AA268" s="51"/>
      <c r="AB268" s="51"/>
      <c r="AC268" s="51"/>
      <c r="AD268" s="51"/>
      <c r="AE268" s="51"/>
      <c r="AF268" s="51"/>
      <c r="AG268" s="51"/>
      <c r="AH268" s="51"/>
      <c r="AI268" s="51"/>
    </row>
    <row r="269" spans="11:97">
      <c r="U269" s="51"/>
      <c r="V269" s="51"/>
      <c r="W269" s="51"/>
      <c r="X269" s="51"/>
      <c r="Y269" s="51"/>
      <c r="Z269" s="51"/>
      <c r="AA269" s="51"/>
      <c r="AB269" s="51"/>
      <c r="AC269" s="51"/>
      <c r="AD269" s="51"/>
      <c r="AE269" s="51"/>
      <c r="AF269" s="51"/>
      <c r="AG269" s="51"/>
      <c r="AH269" s="51"/>
      <c r="AI269" s="51"/>
    </row>
    <row r="270" spans="11:97">
      <c r="U270" s="51"/>
      <c r="V270" s="51"/>
      <c r="W270" s="51"/>
      <c r="X270" s="51"/>
      <c r="Y270" s="51"/>
      <c r="Z270" s="51"/>
      <c r="AA270" s="51"/>
      <c r="AB270" s="51"/>
      <c r="AC270" s="51"/>
      <c r="AD270" s="51"/>
      <c r="AE270" s="51"/>
      <c r="AF270" s="51"/>
      <c r="AG270" s="51"/>
      <c r="AH270" s="51"/>
      <c r="AI270" s="51"/>
    </row>
    <row r="271" spans="11:97">
      <c r="U271" s="51"/>
      <c r="V271" s="51"/>
      <c r="W271" s="51"/>
      <c r="X271" s="51"/>
      <c r="Y271" s="51"/>
      <c r="Z271" s="51"/>
      <c r="AA271" s="51"/>
      <c r="AB271" s="51"/>
      <c r="AC271" s="51"/>
      <c r="AD271" s="51"/>
      <c r="AE271" s="51"/>
      <c r="AF271" s="51"/>
      <c r="AG271" s="51"/>
      <c r="AH271" s="51"/>
      <c r="AI271" s="51"/>
    </row>
    <row r="272" spans="11:97">
      <c r="W272" s="51"/>
      <c r="X272" s="51"/>
      <c r="Y272" s="51"/>
      <c r="Z272" s="51"/>
      <c r="AA272" s="51"/>
      <c r="AB272" s="51"/>
      <c r="AC272" s="51"/>
      <c r="AD272" s="51"/>
      <c r="AE272" s="51"/>
      <c r="AF272" s="51"/>
      <c r="AG272" s="51"/>
      <c r="AH272" s="51"/>
      <c r="AI272" s="51"/>
    </row>
    <row r="273" spans="23:35">
      <c r="W273" s="51"/>
      <c r="X273" s="51"/>
      <c r="Y273" s="51"/>
      <c r="Z273" s="51"/>
      <c r="AA273" s="51"/>
      <c r="AB273" s="51"/>
      <c r="AC273" s="51"/>
      <c r="AD273" s="51"/>
      <c r="AE273" s="51"/>
      <c r="AF273" s="51"/>
      <c r="AG273" s="51"/>
      <c r="AH273" s="51"/>
      <c r="AI273" s="51"/>
    </row>
  </sheetData>
  <sheetProtection sheet="1" formatCells="0" formatColumns="0" formatRows="0" selectLockedCells="1"/>
  <dataConsolidate/>
  <mergeCells count="27">
    <mergeCell ref="B51:G51"/>
    <mergeCell ref="B48:C48"/>
    <mergeCell ref="D48:F48"/>
    <mergeCell ref="B49:C49"/>
    <mergeCell ref="E49:F49"/>
    <mergeCell ref="B50:C50"/>
    <mergeCell ref="D50:F50"/>
    <mergeCell ref="B47:C47"/>
    <mergeCell ref="D47:F47"/>
    <mergeCell ref="D7:F7"/>
    <mergeCell ref="D8:E8"/>
    <mergeCell ref="D9:E9"/>
    <mergeCell ref="D10:E10"/>
    <mergeCell ref="D11:E11"/>
    <mergeCell ref="D12:E12"/>
    <mergeCell ref="B12:C12"/>
    <mergeCell ref="B7:C7"/>
    <mergeCell ref="B8:C8"/>
    <mergeCell ref="B9:C9"/>
    <mergeCell ref="B10:C10"/>
    <mergeCell ref="B11:C11"/>
    <mergeCell ref="B3:G3"/>
    <mergeCell ref="L19:M19"/>
    <mergeCell ref="B45:C45"/>
    <mergeCell ref="I3:K3"/>
    <mergeCell ref="C4:G4"/>
    <mergeCell ref="C5:G5"/>
  </mergeCells>
  <phoneticPr fontId="14"/>
  <conditionalFormatting sqref="G49:H49">
    <cfRule type="expression" dxfId="13" priority="1">
      <formula>OR(AND($E$49="申請無し",$G$49&lt;&gt;0),AND($E$49="申請有り",$G$49&lt;=0))</formula>
    </cfRule>
  </conditionalFormatting>
  <dataValidations count="3">
    <dataValidation imeMode="off" allowBlank="1" showInputMessage="1" showErrorMessage="1" sqref="G49:H49 D22:E44 D16:D21 G15:H44 D15:E15" xr:uid="{AFAC4FA3-E0D7-4466-8427-335FA0F9AA7A}"/>
    <dataValidation type="list" allowBlank="1" showInputMessage="1" showErrorMessage="1" sqref="B15:B44" xr:uid="{60F08D70-589C-4BD7-A11C-4DC30E08CC65}">
      <formula1>"設計費,設備費,工事費,諸経費,▼助成対象外"</formula1>
    </dataValidation>
    <dataValidation type="list" allowBlank="1" showInputMessage="1" showErrorMessage="1" sqref="E49:F49" xr:uid="{ABEB5E75-6743-4297-A602-D40C2B5C5184}">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4" orientation="portrait" r:id="rId1"/>
  <headerFooter>
    <oddFooter>&amp;R&amp;"ＭＳ Ｐ明朝,標準"&amp;10（日本産業規格A列4番）</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FAAC-DA83-4C32-BD3C-D3E455A89006}">
  <sheetPr>
    <tabColor rgb="FFFF99CC"/>
    <pageSetUpPr fitToPage="1"/>
  </sheetPr>
  <dimension ref="A1:CS265"/>
  <sheetViews>
    <sheetView view="pageBreakPreview" zoomScaleNormal="100" zoomScaleSheetLayoutView="100" workbookViewId="0">
      <selection activeCell="C4" sqref="C4:G4"/>
    </sheetView>
  </sheetViews>
  <sheetFormatPr defaultColWidth="9" defaultRowHeight="14"/>
  <cols>
    <col min="1" max="1" width="2.6328125" style="34" customWidth="1"/>
    <col min="2" max="2" width="16.08984375" style="34" customWidth="1"/>
    <col min="3" max="3" width="42.6328125" style="34" customWidth="1"/>
    <col min="4" max="4" width="9" style="35" customWidth="1"/>
    <col min="5" max="5" width="9.453125" style="35" customWidth="1"/>
    <col min="6" max="6" width="8.81640625" style="35" customWidth="1"/>
    <col min="7" max="7" width="9.453125" style="34" customWidth="1"/>
    <col min="8" max="8" width="3.1796875" style="34" customWidth="1"/>
    <col min="9" max="9" width="9.6328125" style="34" customWidth="1"/>
    <col min="10" max="10" width="15.6328125" style="36" customWidth="1"/>
    <col min="11" max="11" width="33.36328125" style="36" customWidth="1"/>
    <col min="12" max="12" width="15.6328125" style="34" customWidth="1"/>
    <col min="13" max="13" width="12.6328125" style="34" customWidth="1"/>
    <col min="14" max="14" width="2.6328125" style="34" customWidth="1"/>
    <col min="15" max="15" width="29.90625" style="34" customWidth="1"/>
    <col min="16" max="126" width="2.6328125" style="34" customWidth="1"/>
    <col min="127" max="16384" width="9" style="34"/>
  </cols>
  <sheetData>
    <row r="1" spans="1:97" ht="10.5" customHeight="1"/>
    <row r="2" spans="1:97" ht="19.5" customHeight="1">
      <c r="A2" s="37"/>
      <c r="B2" s="38" t="s">
        <v>386</v>
      </c>
      <c r="C2" s="37"/>
      <c r="D2" s="39"/>
      <c r="E2" s="39"/>
      <c r="F2" s="39"/>
      <c r="G2" s="37"/>
      <c r="H2" s="37"/>
    </row>
    <row r="3" spans="1:97" ht="43.5" customHeight="1" thickBot="1">
      <c r="A3" s="37"/>
      <c r="B3" s="356" t="s">
        <v>381</v>
      </c>
      <c r="C3" s="357"/>
      <c r="D3" s="357"/>
      <c r="E3" s="357"/>
      <c r="F3" s="357"/>
      <c r="G3" s="357"/>
      <c r="H3" s="120"/>
      <c r="I3" s="370" t="s">
        <v>392</v>
      </c>
      <c r="J3" s="370"/>
      <c r="K3" s="370"/>
    </row>
    <row r="4" spans="1:97" ht="20.149999999999999" customHeight="1">
      <c r="A4" s="37"/>
      <c r="B4" s="154" t="s">
        <v>398</v>
      </c>
      <c r="C4" s="371"/>
      <c r="D4" s="371"/>
      <c r="E4" s="371"/>
      <c r="F4" s="371"/>
      <c r="G4" s="372"/>
      <c r="H4" s="190"/>
      <c r="I4" s="153"/>
      <c r="J4" s="153"/>
      <c r="K4" s="153"/>
    </row>
    <row r="5" spans="1:97" ht="25" customHeight="1" thickBot="1">
      <c r="A5" s="37"/>
      <c r="B5" s="155" t="s">
        <v>399</v>
      </c>
      <c r="C5" s="368"/>
      <c r="D5" s="368"/>
      <c r="E5" s="368"/>
      <c r="F5" s="368"/>
      <c r="G5" s="373"/>
      <c r="H5" s="190"/>
      <c r="I5" s="153"/>
      <c r="J5" s="153"/>
      <c r="K5" s="153"/>
    </row>
    <row r="6" spans="1:97" ht="12" customHeight="1" thickBot="1">
      <c r="A6" s="37"/>
      <c r="B6" s="119"/>
      <c r="C6" s="120"/>
      <c r="D6" s="120"/>
      <c r="E6" s="120"/>
      <c r="F6" s="120"/>
      <c r="G6" s="120"/>
      <c r="H6" s="120"/>
      <c r="I6" s="153"/>
      <c r="J6" s="153"/>
      <c r="K6" s="153"/>
    </row>
    <row r="7" spans="1:97" ht="19.5" customHeight="1" thickBot="1">
      <c r="A7" s="37"/>
      <c r="B7" s="379" t="s">
        <v>362</v>
      </c>
      <c r="C7" s="380"/>
      <c r="D7" s="361" t="s">
        <v>363</v>
      </c>
      <c r="E7" s="362"/>
      <c r="F7" s="363"/>
      <c r="G7" s="120"/>
      <c r="H7" s="120"/>
      <c r="J7" s="40"/>
    </row>
    <row r="8" spans="1:97" ht="19.5" customHeight="1" thickTop="1">
      <c r="A8" s="37">
        <v>1</v>
      </c>
      <c r="B8" s="417"/>
      <c r="C8" s="418"/>
      <c r="D8" s="364"/>
      <c r="E8" s="365"/>
      <c r="F8" s="124" t="s">
        <v>364</v>
      </c>
      <c r="G8" s="120"/>
      <c r="H8" s="120"/>
      <c r="J8" s="40"/>
    </row>
    <row r="9" spans="1:97" ht="19.5" customHeight="1">
      <c r="A9" s="37">
        <v>2</v>
      </c>
      <c r="B9" s="383"/>
      <c r="C9" s="384"/>
      <c r="D9" s="366"/>
      <c r="E9" s="367"/>
      <c r="F9" s="122" t="s">
        <v>364</v>
      </c>
      <c r="G9" s="120"/>
      <c r="H9" s="120"/>
      <c r="J9" s="40"/>
    </row>
    <row r="10" spans="1:97" ht="19.5" customHeight="1">
      <c r="A10" s="37">
        <v>3</v>
      </c>
      <c r="B10" s="383"/>
      <c r="C10" s="384"/>
      <c r="D10" s="366"/>
      <c r="E10" s="367"/>
      <c r="F10" s="122" t="s">
        <v>364</v>
      </c>
      <c r="G10" s="120"/>
      <c r="H10" s="120"/>
      <c r="J10" s="40"/>
    </row>
    <row r="11" spans="1:97" ht="19.5" customHeight="1">
      <c r="A11" s="37">
        <v>4</v>
      </c>
      <c r="B11" s="383"/>
      <c r="C11" s="384"/>
      <c r="D11" s="366"/>
      <c r="E11" s="367"/>
      <c r="F11" s="122" t="s">
        <v>364</v>
      </c>
      <c r="G11" s="120"/>
      <c r="H11" s="120"/>
      <c r="J11" s="40"/>
    </row>
    <row r="12" spans="1:97" ht="19.5" customHeight="1" thickBot="1">
      <c r="A12" s="37">
        <v>5</v>
      </c>
      <c r="B12" s="385"/>
      <c r="C12" s="386"/>
      <c r="D12" s="368"/>
      <c r="E12" s="369"/>
      <c r="F12" s="123" t="s">
        <v>364</v>
      </c>
      <c r="G12" s="120"/>
      <c r="H12" s="120"/>
      <c r="J12" s="40"/>
    </row>
    <row r="13" spans="1:97" ht="11.25" customHeight="1" thickBot="1">
      <c r="A13" s="37"/>
      <c r="B13" s="119"/>
      <c r="C13" s="120"/>
      <c r="D13" s="120"/>
      <c r="E13" s="120"/>
      <c r="F13" s="150"/>
      <c r="G13" s="120"/>
      <c r="H13" s="120"/>
      <c r="J13" s="40"/>
    </row>
    <row r="14" spans="1:97" ht="19.5" customHeight="1" thickBot="1">
      <c r="A14" s="37"/>
      <c r="B14" s="41" t="s">
        <v>165</v>
      </c>
      <c r="C14" s="42" t="s">
        <v>143</v>
      </c>
      <c r="D14" s="177" t="s">
        <v>7</v>
      </c>
      <c r="E14" s="42" t="s">
        <v>6</v>
      </c>
      <c r="F14" s="43" t="s">
        <v>129</v>
      </c>
      <c r="G14" s="44" t="s">
        <v>8</v>
      </c>
      <c r="H14" s="191"/>
    </row>
    <row r="15" spans="1:97" ht="14.25" customHeight="1" thickTop="1">
      <c r="A15" s="45">
        <v>1</v>
      </c>
      <c r="B15" s="49"/>
      <c r="C15" s="8"/>
      <c r="D15" s="9"/>
      <c r="E15" s="52"/>
      <c r="F15" s="10"/>
      <c r="G15" s="46" t="str">
        <f t="shared" ref="G15:G44" si="0">IF(D15="","",D15*E15)</f>
        <v/>
      </c>
      <c r="H15" s="194"/>
    </row>
    <row r="16" spans="1:97" ht="14.25" customHeight="1">
      <c r="A16" s="45">
        <v>2</v>
      </c>
      <c r="B16" s="49"/>
      <c r="C16" s="11"/>
      <c r="D16" s="12"/>
      <c r="E16" s="53"/>
      <c r="F16" s="10"/>
      <c r="G16" s="46" t="str">
        <f t="shared" si="0"/>
        <v/>
      </c>
      <c r="H16" s="194"/>
      <c r="K16" s="48"/>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row>
    <row r="17" spans="1:97" ht="14.25" customHeight="1">
      <c r="A17" s="45">
        <v>3</v>
      </c>
      <c r="B17" s="49"/>
      <c r="C17" s="11"/>
      <c r="D17" s="12"/>
      <c r="E17" s="53"/>
      <c r="F17" s="10"/>
      <c r="G17" s="46" t="str">
        <f t="shared" si="0"/>
        <v/>
      </c>
      <c r="H17" s="194"/>
      <c r="K17" s="48"/>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row>
    <row r="18" spans="1:97" ht="14.25" customHeight="1">
      <c r="A18" s="45">
        <v>4</v>
      </c>
      <c r="B18" s="49"/>
      <c r="C18" s="11"/>
      <c r="D18" s="12"/>
      <c r="E18" s="53"/>
      <c r="F18" s="10"/>
      <c r="G18" s="46" t="str">
        <f t="shared" si="0"/>
        <v/>
      </c>
      <c r="H18" s="194"/>
      <c r="K18" s="48"/>
      <c r="L18" s="51"/>
      <c r="M18" s="51"/>
      <c r="N18" s="51"/>
      <c r="O18" s="51"/>
      <c r="P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row>
    <row r="19" spans="1:97" ht="14.25" customHeight="1">
      <c r="A19" s="45">
        <v>5</v>
      </c>
      <c r="B19" s="49"/>
      <c r="C19" s="11"/>
      <c r="D19" s="12"/>
      <c r="E19" s="53"/>
      <c r="F19" s="10"/>
      <c r="G19" s="46" t="str">
        <f t="shared" si="0"/>
        <v/>
      </c>
      <c r="H19" s="194"/>
      <c r="K19" s="48"/>
      <c r="L19" s="358"/>
      <c r="M19" s="358"/>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row>
    <row r="20" spans="1:97" ht="14.25" customHeight="1">
      <c r="A20" s="45">
        <v>6</v>
      </c>
      <c r="B20" s="49"/>
      <c r="C20" s="11"/>
      <c r="D20" s="12"/>
      <c r="E20" s="53"/>
      <c r="F20" s="10"/>
      <c r="G20" s="46" t="str">
        <f t="shared" si="0"/>
        <v/>
      </c>
      <c r="H20" s="194"/>
      <c r="K20" s="70" t="s">
        <v>262</v>
      </c>
      <c r="L20" s="48"/>
      <c r="M20" s="48"/>
      <c r="N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row>
    <row r="21" spans="1:97" ht="14.25" customHeight="1">
      <c r="A21" s="45">
        <v>7</v>
      </c>
      <c r="B21" s="49"/>
      <c r="C21" s="11"/>
      <c r="D21" s="12"/>
      <c r="E21" s="53"/>
      <c r="F21" s="10"/>
      <c r="G21" s="46" t="str">
        <f t="shared" si="0"/>
        <v/>
      </c>
      <c r="H21" s="194"/>
      <c r="K21" s="71" t="str">
        <f>D45</f>
        <v>都内</v>
      </c>
      <c r="M21" s="54"/>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row>
    <row r="22" spans="1:97" ht="14.25" customHeight="1">
      <c r="A22" s="45">
        <v>8</v>
      </c>
      <c r="B22" s="49"/>
      <c r="C22" s="11"/>
      <c r="D22" s="12"/>
      <c r="E22" s="53"/>
      <c r="F22" s="10"/>
      <c r="G22" s="46" t="str">
        <f t="shared" si="0"/>
        <v/>
      </c>
      <c r="H22" s="194"/>
      <c r="J22" s="57" t="s">
        <v>263</v>
      </c>
      <c r="K22" s="72" t="str">
        <f>IF(OR(K21="都内",K21="都外"),"対象","")</f>
        <v>対象</v>
      </c>
      <c r="L22" s="111">
        <f>IF(K22="対象",L29,0)</f>
        <v>300000000</v>
      </c>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row>
    <row r="23" spans="1:97" ht="14.25" customHeight="1">
      <c r="A23" s="45">
        <v>9</v>
      </c>
      <c r="B23" s="49"/>
      <c r="C23" s="11"/>
      <c r="D23" s="12"/>
      <c r="E23" s="53"/>
      <c r="F23" s="10"/>
      <c r="G23" s="46" t="str">
        <f t="shared" si="0"/>
        <v/>
      </c>
      <c r="H23" s="194"/>
      <c r="K23" s="15"/>
      <c r="L23" s="55"/>
      <c r="M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row>
    <row r="24" spans="1:97" ht="14.25" customHeight="1">
      <c r="A24" s="45">
        <v>10</v>
      </c>
      <c r="B24" s="49"/>
      <c r="C24" s="11"/>
      <c r="D24" s="12"/>
      <c r="E24" s="53"/>
      <c r="F24" s="10"/>
      <c r="G24" s="46" t="str">
        <f t="shared" si="0"/>
        <v/>
      </c>
      <c r="H24" s="194"/>
      <c r="N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row>
    <row r="25" spans="1:97" ht="14.25" customHeight="1">
      <c r="A25" s="45">
        <v>11</v>
      </c>
      <c r="B25" s="49"/>
      <c r="C25" s="11"/>
      <c r="D25" s="12"/>
      <c r="E25" s="53"/>
      <c r="F25" s="10"/>
      <c r="G25" s="46" t="str">
        <f t="shared" si="0"/>
        <v/>
      </c>
      <c r="H25" s="194"/>
      <c r="K25" s="55"/>
      <c r="L25" s="55"/>
      <c r="N25" s="51"/>
      <c r="O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row>
    <row r="26" spans="1:97" ht="14.25" customHeight="1">
      <c r="A26" s="45">
        <v>12</v>
      </c>
      <c r="B26" s="49"/>
      <c r="C26" s="11"/>
      <c r="D26" s="12"/>
      <c r="E26" s="53"/>
      <c r="F26" s="10"/>
      <c r="G26" s="46" t="str">
        <f t="shared" si="0"/>
        <v/>
      </c>
      <c r="H26" s="194"/>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row>
    <row r="27" spans="1:97" ht="14.25" customHeight="1">
      <c r="A27" s="45">
        <v>13</v>
      </c>
      <c r="B27" s="49"/>
      <c r="C27" s="11"/>
      <c r="D27" s="12"/>
      <c r="E27" s="53"/>
      <c r="F27" s="10"/>
      <c r="G27" s="46" t="str">
        <f t="shared" si="0"/>
        <v/>
      </c>
      <c r="H27" s="194"/>
      <c r="K27" s="55"/>
      <c r="L27" s="13"/>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row>
    <row r="28" spans="1:97" ht="14.25" customHeight="1">
      <c r="A28" s="45">
        <v>14</v>
      </c>
      <c r="B28" s="49"/>
      <c r="C28" s="11"/>
      <c r="D28" s="12"/>
      <c r="E28" s="53"/>
      <c r="F28" s="10"/>
      <c r="G28" s="46" t="str">
        <f t="shared" si="0"/>
        <v/>
      </c>
      <c r="H28" s="194"/>
      <c r="K28" s="15"/>
      <c r="L28" s="13"/>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row>
    <row r="29" spans="1:97" ht="14.25" customHeight="1">
      <c r="A29" s="45">
        <v>15</v>
      </c>
      <c r="B29" s="49"/>
      <c r="C29" s="11"/>
      <c r="D29" s="12"/>
      <c r="E29" s="53"/>
      <c r="F29" s="10"/>
      <c r="G29" s="46" t="str">
        <f t="shared" si="0"/>
        <v/>
      </c>
      <c r="H29" s="194"/>
      <c r="K29" s="73" t="s">
        <v>264</v>
      </c>
      <c r="L29" s="74">
        <v>300000000</v>
      </c>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row>
    <row r="30" spans="1:97" ht="14.25" customHeight="1">
      <c r="A30" s="45">
        <v>16</v>
      </c>
      <c r="B30" s="49"/>
      <c r="C30" s="11"/>
      <c r="D30" s="12"/>
      <c r="E30" s="53"/>
      <c r="F30" s="10"/>
      <c r="G30" s="46" t="str">
        <f t="shared" si="0"/>
        <v/>
      </c>
      <c r="H30" s="194"/>
      <c r="K30" s="15"/>
      <c r="L30" s="13"/>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row>
    <row r="31" spans="1:97" ht="14.25" customHeight="1">
      <c r="A31" s="45">
        <v>17</v>
      </c>
      <c r="B31" s="49"/>
      <c r="C31" s="11"/>
      <c r="D31" s="12"/>
      <c r="E31" s="53"/>
      <c r="F31" s="10"/>
      <c r="G31" s="46" t="str">
        <f t="shared" si="0"/>
        <v/>
      </c>
      <c r="H31" s="194"/>
      <c r="K31" s="37" t="s">
        <v>265</v>
      </c>
      <c r="L31" s="38"/>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row>
    <row r="32" spans="1:97" ht="14.25" customHeight="1">
      <c r="A32" s="45">
        <v>18</v>
      </c>
      <c r="B32" s="49"/>
      <c r="C32" s="11"/>
      <c r="D32" s="12"/>
      <c r="E32" s="53"/>
      <c r="F32" s="10"/>
      <c r="G32" s="46" t="str">
        <f t="shared" si="0"/>
        <v/>
      </c>
      <c r="H32" s="194"/>
      <c r="K32" s="75" t="s">
        <v>189</v>
      </c>
      <c r="L32" s="76">
        <f>IF(ROUNDDOWN(($G$47-$G$49)*2/3,-3)&gt;$G$45,$G$45,ROUNDDOWN(($G$47-$G$49)*2/3,-3))</f>
        <v>0</v>
      </c>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row>
    <row r="33" spans="1:97" ht="14.25" customHeight="1">
      <c r="A33" s="45">
        <v>19</v>
      </c>
      <c r="B33" s="49"/>
      <c r="C33" s="11"/>
      <c r="D33" s="12"/>
      <c r="E33" s="53"/>
      <c r="F33" s="10"/>
      <c r="G33" s="46" t="str">
        <f t="shared" si="0"/>
        <v/>
      </c>
      <c r="H33" s="194"/>
      <c r="K33" s="75" t="s">
        <v>190</v>
      </c>
      <c r="L33" s="76">
        <f>IF(ROUNDDOWN($G$47*2/3,-3)&gt;$G$45,$G$45,ROUNDDOWN($G$47*2/3,-3))</f>
        <v>0</v>
      </c>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row>
    <row r="34" spans="1:97" ht="14.25" customHeight="1">
      <c r="A34" s="45">
        <v>20</v>
      </c>
      <c r="B34" s="49"/>
      <c r="C34" s="11"/>
      <c r="D34" s="12"/>
      <c r="E34" s="53"/>
      <c r="F34" s="10"/>
      <c r="G34" s="46" t="str">
        <f t="shared" si="0"/>
        <v/>
      </c>
      <c r="H34" s="194"/>
      <c r="K34" s="56"/>
      <c r="L34" s="55"/>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row>
    <row r="35" spans="1:97" ht="14.25" customHeight="1">
      <c r="A35" s="45">
        <v>21</v>
      </c>
      <c r="B35" s="49"/>
      <c r="C35" s="11"/>
      <c r="D35" s="12"/>
      <c r="E35" s="53"/>
      <c r="F35" s="10"/>
      <c r="G35" s="46" t="str">
        <f t="shared" si="0"/>
        <v/>
      </c>
      <c r="H35" s="194"/>
      <c r="K35" s="56"/>
      <c r="L35" s="55"/>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row>
    <row r="36" spans="1:97" ht="14.25" customHeight="1">
      <c r="A36" s="45">
        <v>22</v>
      </c>
      <c r="B36" s="49"/>
      <c r="C36" s="11"/>
      <c r="D36" s="12"/>
      <c r="E36" s="53"/>
      <c r="F36" s="10"/>
      <c r="G36" s="46" t="str">
        <f t="shared" si="0"/>
        <v/>
      </c>
      <c r="H36" s="194"/>
      <c r="K36" s="51"/>
      <c r="L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row>
    <row r="37" spans="1:97" ht="14.25" customHeight="1">
      <c r="A37" s="45">
        <v>23</v>
      </c>
      <c r="B37" s="49"/>
      <c r="C37" s="11"/>
      <c r="D37" s="12"/>
      <c r="E37" s="53"/>
      <c r="F37" s="10"/>
      <c r="G37" s="46" t="str">
        <f t="shared" si="0"/>
        <v/>
      </c>
      <c r="H37" s="194"/>
      <c r="K37" s="48"/>
      <c r="L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row>
    <row r="38" spans="1:97" ht="14.25" customHeight="1">
      <c r="A38" s="45">
        <v>24</v>
      </c>
      <c r="B38" s="49"/>
      <c r="C38" s="11"/>
      <c r="D38" s="12"/>
      <c r="E38" s="53"/>
      <c r="F38" s="10"/>
      <c r="G38" s="46" t="str">
        <f t="shared" si="0"/>
        <v/>
      </c>
      <c r="H38" s="194"/>
      <c r="K38" s="48"/>
      <c r="L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row>
    <row r="39" spans="1:97" ht="14.25" customHeight="1">
      <c r="A39" s="45">
        <v>25</v>
      </c>
      <c r="B39" s="49"/>
      <c r="C39" s="11"/>
      <c r="D39" s="12"/>
      <c r="E39" s="53"/>
      <c r="F39" s="10"/>
      <c r="G39" s="46" t="str">
        <f t="shared" si="0"/>
        <v/>
      </c>
      <c r="H39" s="194"/>
      <c r="K39" s="48"/>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row>
    <row r="40" spans="1:97" ht="14.25" customHeight="1">
      <c r="A40" s="45">
        <v>26</v>
      </c>
      <c r="B40" s="49"/>
      <c r="C40" s="11"/>
      <c r="D40" s="12"/>
      <c r="E40" s="53"/>
      <c r="F40" s="10"/>
      <c r="G40" s="46" t="str">
        <f t="shared" si="0"/>
        <v/>
      </c>
      <c r="H40" s="194"/>
      <c r="K40" s="48"/>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row>
    <row r="41" spans="1:97" ht="14.25" customHeight="1">
      <c r="A41" s="45">
        <v>27</v>
      </c>
      <c r="B41" s="49"/>
      <c r="C41" s="11"/>
      <c r="D41" s="12"/>
      <c r="E41" s="53"/>
      <c r="F41" s="10"/>
      <c r="G41" s="46" t="str">
        <f t="shared" si="0"/>
        <v/>
      </c>
      <c r="H41" s="194"/>
      <c r="K41" s="48"/>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row>
    <row r="42" spans="1:97" ht="14.25" customHeight="1">
      <c r="A42" s="45">
        <v>28</v>
      </c>
      <c r="B42" s="49"/>
      <c r="C42" s="11"/>
      <c r="D42" s="12"/>
      <c r="E42" s="53"/>
      <c r="F42" s="10"/>
      <c r="G42" s="46" t="str">
        <f t="shared" si="0"/>
        <v/>
      </c>
      <c r="H42" s="194"/>
      <c r="J42" s="48"/>
      <c r="K42" s="48"/>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row>
    <row r="43" spans="1:97" ht="14.25" customHeight="1">
      <c r="A43" s="45">
        <v>29</v>
      </c>
      <c r="B43" s="49"/>
      <c r="C43" s="11"/>
      <c r="D43" s="12"/>
      <c r="E43" s="53"/>
      <c r="F43" s="10"/>
      <c r="G43" s="46" t="str">
        <f t="shared" si="0"/>
        <v/>
      </c>
      <c r="H43" s="194"/>
      <c r="K43" s="48"/>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row>
    <row r="44" spans="1:97" ht="14.25" customHeight="1" thickBot="1">
      <c r="A44" s="45">
        <v>30</v>
      </c>
      <c r="B44" s="77"/>
      <c r="C44" s="78"/>
      <c r="D44" s="79"/>
      <c r="E44" s="80"/>
      <c r="F44" s="81"/>
      <c r="G44" s="82" t="str">
        <f t="shared" si="0"/>
        <v/>
      </c>
      <c r="H44" s="194"/>
      <c r="K44" s="48"/>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row>
    <row r="45" spans="1:97" ht="15" customHeight="1">
      <c r="A45" s="121"/>
      <c r="B45" s="359" t="s">
        <v>328</v>
      </c>
      <c r="C45" s="360"/>
      <c r="D45" s="148" t="s">
        <v>192</v>
      </c>
      <c r="E45" s="248"/>
      <c r="F45" s="113" t="s">
        <v>275</v>
      </c>
      <c r="G45" s="83">
        <f>L22*E45</f>
        <v>0</v>
      </c>
      <c r="H45" s="195"/>
      <c r="I45" s="48" t="s">
        <v>418</v>
      </c>
      <c r="K45" s="48"/>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row>
    <row r="46" spans="1:97" ht="15" customHeight="1">
      <c r="A46" s="121"/>
      <c r="B46" s="182" t="s">
        <v>349</v>
      </c>
      <c r="C46" s="253"/>
      <c r="D46" s="149"/>
      <c r="E46" s="116" t="s">
        <v>419</v>
      </c>
      <c r="F46" s="253"/>
      <c r="G46" s="115" t="str">
        <f>IF((C46+D46)&gt;=F46*1/2,"対象","対象外")</f>
        <v>対象</v>
      </c>
      <c r="H46" s="197"/>
      <c r="I46" s="114"/>
      <c r="K46" s="48"/>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row>
    <row r="47" spans="1:97" ht="15" customHeight="1">
      <c r="A47" s="121"/>
      <c r="B47" s="374" t="s">
        <v>329</v>
      </c>
      <c r="C47" s="375"/>
      <c r="D47" s="376">
        <f>SUMIF($B$15:$B$44,"&lt;&gt;"&amp;"▼助成対象外",$G$15:$G$44)</f>
        <v>0</v>
      </c>
      <c r="E47" s="377"/>
      <c r="F47" s="378"/>
      <c r="G47" s="84">
        <f>IF(OR(G45=0,ISERROR(D47)),0,IF(AND(D47&lt;0,G46="対象外"),0,D47))</f>
        <v>0</v>
      </c>
      <c r="H47" s="195"/>
      <c r="K47" s="48"/>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row>
    <row r="48" spans="1:97" ht="15" customHeight="1">
      <c r="A48" s="121"/>
      <c r="B48" s="374" t="s">
        <v>330</v>
      </c>
      <c r="C48" s="375"/>
      <c r="D48" s="376">
        <f>SUMIF($B$15:$B$44,"▼助成対象外",$G$15:$G$44)</f>
        <v>0</v>
      </c>
      <c r="E48" s="377"/>
      <c r="F48" s="378"/>
      <c r="G48" s="84">
        <f>IF(OR(G45=0,ISERROR(D48)),0,IF(D48&lt;0,0,D48))</f>
        <v>0</v>
      </c>
      <c r="H48" s="195"/>
      <c r="I48" s="48"/>
      <c r="K48" s="48"/>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row>
    <row r="49" spans="1:97" ht="15" customHeight="1" thickBot="1">
      <c r="A49" s="37"/>
      <c r="B49" s="388" t="s">
        <v>174</v>
      </c>
      <c r="C49" s="389"/>
      <c r="D49" s="85" t="s">
        <v>166</v>
      </c>
      <c r="E49" s="390"/>
      <c r="F49" s="391"/>
      <c r="G49" s="50"/>
      <c r="H49" s="192"/>
      <c r="I49" s="48" t="s">
        <v>298</v>
      </c>
      <c r="K49" s="48"/>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row>
    <row r="50" spans="1:97" ht="31.5" customHeight="1" thickTop="1" thickBot="1">
      <c r="A50" s="37"/>
      <c r="B50" s="392" t="s">
        <v>403</v>
      </c>
      <c r="C50" s="393"/>
      <c r="D50" s="394" t="str">
        <f>IF(E49=K32,L32,IF(E49=K33,L33,""))</f>
        <v/>
      </c>
      <c r="E50" s="395"/>
      <c r="F50" s="396"/>
      <c r="G50" s="86">
        <f>IF(OR(G45=0,ISERROR(D50)),0,IF(D50&lt;0,0,D50))</f>
        <v>0</v>
      </c>
      <c r="H50" s="195"/>
      <c r="I50" s="47"/>
      <c r="K50" s="48"/>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row>
    <row r="51" spans="1:97" ht="9" customHeight="1">
      <c r="A51" s="37"/>
      <c r="B51" s="387" t="s">
        <v>173</v>
      </c>
      <c r="C51" s="387"/>
      <c r="D51" s="387"/>
      <c r="E51" s="387"/>
      <c r="F51" s="387"/>
      <c r="G51" s="387"/>
      <c r="H51" s="193"/>
      <c r="K51" s="48"/>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row>
    <row r="52" spans="1:97">
      <c r="K52" s="48"/>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row>
    <row r="53" spans="1:97">
      <c r="K53" s="48"/>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row>
    <row r="54" spans="1:97">
      <c r="K54" s="48"/>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row>
    <row r="55" spans="1:97">
      <c r="K55" s="48"/>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row>
    <row r="56" spans="1:97">
      <c r="K56" s="48"/>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row>
    <row r="57" spans="1:97">
      <c r="K57" s="48"/>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row>
    <row r="58" spans="1:97">
      <c r="K58" s="48"/>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row>
    <row r="59" spans="1:97">
      <c r="K59" s="48"/>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row>
    <row r="60" spans="1:97">
      <c r="K60" s="48"/>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row>
    <row r="61" spans="1:97">
      <c r="K61" s="48"/>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row>
    <row r="62" spans="1:97">
      <c r="K62" s="48"/>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row>
    <row r="63" spans="1:97">
      <c r="K63" s="48"/>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row>
    <row r="64" spans="1:97">
      <c r="K64" s="48"/>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row>
    <row r="65" spans="11:97">
      <c r="K65" s="48"/>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row>
    <row r="66" spans="11:97">
      <c r="K66" s="48"/>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row>
    <row r="67" spans="11:97">
      <c r="K67" s="48"/>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row>
    <row r="68" spans="11:97">
      <c r="K68" s="48"/>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row>
    <row r="69" spans="11:97">
      <c r="K69" s="48"/>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row>
    <row r="70" spans="11:97">
      <c r="K70" s="48"/>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row>
    <row r="71" spans="11:97">
      <c r="K71" s="48"/>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row>
    <row r="72" spans="11:97">
      <c r="K72" s="48"/>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row>
    <row r="73" spans="11:97">
      <c r="K73" s="48"/>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row>
    <row r="74" spans="11:97">
      <c r="K74" s="48"/>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row>
    <row r="75" spans="11:97">
      <c r="K75" s="48"/>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row>
    <row r="76" spans="11:97">
      <c r="K76" s="48"/>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row>
    <row r="77" spans="11:97">
      <c r="K77" s="48"/>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row>
    <row r="78" spans="11:97">
      <c r="K78" s="48"/>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row>
    <row r="79" spans="11:97">
      <c r="K79" s="48"/>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row>
    <row r="80" spans="11:97">
      <c r="K80" s="48"/>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row>
    <row r="81" spans="11:97">
      <c r="K81" s="48"/>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row>
    <row r="82" spans="11:97">
      <c r="K82" s="48"/>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row>
    <row r="83" spans="11:97">
      <c r="K83" s="48"/>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row>
    <row r="84" spans="11:97">
      <c r="K84" s="48"/>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row>
    <row r="85" spans="11:97">
      <c r="K85" s="48"/>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row>
    <row r="86" spans="11:97">
      <c r="K86" s="48"/>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row>
    <row r="87" spans="11:97">
      <c r="K87" s="48"/>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row>
    <row r="88" spans="11:97">
      <c r="K88" s="48"/>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row>
    <row r="89" spans="11:97">
      <c r="K89" s="48"/>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row>
    <row r="90" spans="11:97">
      <c r="K90" s="48"/>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row>
    <row r="91" spans="11:97">
      <c r="K91" s="48"/>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row>
    <row r="92" spans="11:97">
      <c r="K92" s="48"/>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row>
    <row r="93" spans="11:97">
      <c r="K93" s="48"/>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row>
    <row r="94" spans="11:97">
      <c r="K94" s="48"/>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row>
    <row r="95" spans="11:97">
      <c r="K95" s="48"/>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row>
    <row r="96" spans="11:97">
      <c r="K96" s="48"/>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row>
    <row r="97" spans="11:97">
      <c r="K97" s="48"/>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row>
    <row r="98" spans="11:97">
      <c r="K98" s="48"/>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row>
    <row r="99" spans="11:97">
      <c r="K99" s="48"/>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row>
    <row r="100" spans="11:97">
      <c r="K100" s="48"/>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row>
    <row r="101" spans="11:97">
      <c r="K101" s="48"/>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row>
    <row r="102" spans="11:97">
      <c r="K102" s="48"/>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row>
    <row r="103" spans="11:97">
      <c r="K103" s="48"/>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row>
    <row r="104" spans="11:97">
      <c r="K104" s="48"/>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row>
    <row r="105" spans="11:97">
      <c r="K105" s="48"/>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row>
    <row r="106" spans="11:97">
      <c r="K106" s="48"/>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row>
    <row r="107" spans="11:97">
      <c r="K107" s="48"/>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row>
    <row r="108" spans="11:97">
      <c r="K108" s="48"/>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row>
    <row r="109" spans="11:97">
      <c r="K109" s="48"/>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row>
    <row r="110" spans="11:97">
      <c r="K110" s="48"/>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row>
    <row r="111" spans="11:97">
      <c r="K111" s="48"/>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row>
    <row r="112" spans="11:97">
      <c r="K112" s="48"/>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row>
    <row r="113" spans="11:97">
      <c r="K113" s="48"/>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row>
    <row r="114" spans="11:97">
      <c r="K114" s="48"/>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row>
    <row r="115" spans="11:97">
      <c r="K115" s="48"/>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row>
    <row r="116" spans="11:97">
      <c r="K116" s="48"/>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row>
    <row r="117" spans="11:97">
      <c r="K117" s="48"/>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row>
    <row r="118" spans="11:97">
      <c r="K118" s="48"/>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row>
    <row r="119" spans="11:97">
      <c r="K119" s="48"/>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row>
    <row r="120" spans="11:97">
      <c r="K120" s="48"/>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row>
    <row r="121" spans="11:97">
      <c r="K121" s="48"/>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row>
    <row r="122" spans="11:97">
      <c r="K122" s="48"/>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row>
    <row r="123" spans="11:97">
      <c r="K123" s="48"/>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row>
    <row r="124" spans="11:97">
      <c r="K124" s="48"/>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row>
    <row r="125" spans="11:97">
      <c r="K125" s="48"/>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row>
    <row r="126" spans="11:97">
      <c r="K126" s="48"/>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row>
    <row r="127" spans="11:97">
      <c r="K127" s="48"/>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row>
    <row r="128" spans="11:97">
      <c r="K128" s="48"/>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row>
    <row r="129" spans="11:97">
      <c r="K129" s="48"/>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row>
    <row r="130" spans="11:97">
      <c r="K130" s="48"/>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row>
    <row r="131" spans="11:97">
      <c r="K131" s="48"/>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row>
    <row r="132" spans="11:97">
      <c r="K132" s="48"/>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row>
    <row r="133" spans="11:97">
      <c r="K133" s="48"/>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row>
    <row r="134" spans="11:97">
      <c r="K134" s="48"/>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row>
    <row r="135" spans="11:97">
      <c r="K135" s="48"/>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row>
    <row r="136" spans="11:97">
      <c r="K136" s="48"/>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row>
    <row r="137" spans="11:97">
      <c r="K137" s="48"/>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row>
    <row r="138" spans="11:97">
      <c r="K138" s="48"/>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row>
    <row r="139" spans="11:97">
      <c r="K139" s="48"/>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row>
    <row r="140" spans="11:97">
      <c r="K140" s="48"/>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row>
    <row r="141" spans="11:97">
      <c r="K141" s="48"/>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row>
    <row r="142" spans="11:97">
      <c r="K142" s="48"/>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row>
    <row r="143" spans="11:97">
      <c r="K143" s="48"/>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c r="CR143" s="51"/>
      <c r="CS143" s="51"/>
    </row>
    <row r="144" spans="11:97">
      <c r="K144" s="48"/>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row>
    <row r="145" spans="11:97">
      <c r="K145" s="48"/>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row>
    <row r="146" spans="11:97">
      <c r="K146" s="48"/>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row>
    <row r="147" spans="11:97">
      <c r="K147" s="48"/>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c r="CR147" s="51"/>
      <c r="CS147" s="51"/>
    </row>
    <row r="148" spans="11:97">
      <c r="K148" s="48"/>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row>
    <row r="149" spans="11:97">
      <c r="K149" s="48"/>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G149" s="51"/>
      <c r="CH149" s="51"/>
      <c r="CI149" s="51"/>
      <c r="CJ149" s="51"/>
      <c r="CK149" s="51"/>
      <c r="CL149" s="51"/>
      <c r="CM149" s="51"/>
      <c r="CN149" s="51"/>
      <c r="CO149" s="51"/>
      <c r="CP149" s="51"/>
      <c r="CQ149" s="51"/>
      <c r="CR149" s="51"/>
      <c r="CS149" s="51"/>
    </row>
    <row r="150" spans="11:97">
      <c r="K150" s="48"/>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G150" s="51"/>
      <c r="CH150" s="51"/>
      <c r="CI150" s="51"/>
      <c r="CJ150" s="51"/>
      <c r="CK150" s="51"/>
      <c r="CL150" s="51"/>
      <c r="CM150" s="51"/>
      <c r="CN150" s="51"/>
      <c r="CO150" s="51"/>
      <c r="CP150" s="51"/>
      <c r="CQ150" s="51"/>
      <c r="CR150" s="51"/>
      <c r="CS150" s="51"/>
    </row>
    <row r="151" spans="11:97">
      <c r="K151" s="48"/>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c r="CR151" s="51"/>
      <c r="CS151" s="51"/>
    </row>
    <row r="152" spans="11:97">
      <c r="K152" s="48"/>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row>
    <row r="153" spans="11:97">
      <c r="K153" s="48"/>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row>
    <row r="154" spans="11:97">
      <c r="K154" s="48"/>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row>
    <row r="155" spans="11:97">
      <c r="K155" s="48"/>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row>
    <row r="156" spans="11:97">
      <c r="K156" s="48"/>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row>
    <row r="157" spans="11:97">
      <c r="K157" s="48"/>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row>
    <row r="158" spans="11:97">
      <c r="K158" s="48"/>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c r="CR158" s="51"/>
      <c r="CS158" s="51"/>
    </row>
    <row r="159" spans="11:97">
      <c r="K159" s="48"/>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row>
    <row r="160" spans="11:97">
      <c r="K160" s="48"/>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row>
    <row r="161" spans="11:97">
      <c r="K161" s="48"/>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row>
    <row r="162" spans="11:97">
      <c r="K162" s="48"/>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row>
    <row r="163" spans="11:97">
      <c r="K163" s="48"/>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row>
    <row r="164" spans="11:97">
      <c r="K164" s="48"/>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row>
    <row r="165" spans="11:97">
      <c r="K165" s="48"/>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row>
    <row r="166" spans="11:97">
      <c r="K166" s="48"/>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row>
    <row r="167" spans="11:97">
      <c r="K167" s="48"/>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row>
    <row r="168" spans="11:97">
      <c r="K168" s="48"/>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row>
    <row r="169" spans="11:97">
      <c r="K169" s="48"/>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row>
    <row r="170" spans="11:97">
      <c r="K170" s="48"/>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row>
    <row r="171" spans="11:97">
      <c r="K171" s="48"/>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row>
    <row r="172" spans="11:97">
      <c r="K172" s="48"/>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row>
    <row r="173" spans="11:97">
      <c r="K173" s="48"/>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row>
    <row r="174" spans="11:97">
      <c r="K174" s="48"/>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row>
    <row r="175" spans="11:97">
      <c r="K175" s="48"/>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row>
    <row r="176" spans="11:97">
      <c r="K176" s="48"/>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row>
    <row r="177" spans="11:97">
      <c r="K177" s="48"/>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row>
    <row r="178" spans="11:97">
      <c r="K178" s="48"/>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row>
    <row r="179" spans="11:97">
      <c r="K179" s="48"/>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row>
    <row r="180" spans="11:97">
      <c r="K180" s="48"/>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row>
    <row r="181" spans="11:97">
      <c r="K181" s="48"/>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row>
    <row r="182" spans="11:97">
      <c r="K182" s="48"/>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row>
    <row r="183" spans="11:97">
      <c r="K183" s="48"/>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row>
    <row r="184" spans="11:97">
      <c r="K184" s="48"/>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row>
    <row r="185" spans="11:97">
      <c r="K185" s="48"/>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row>
    <row r="186" spans="11:97">
      <c r="K186" s="48"/>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row>
    <row r="187" spans="11:97">
      <c r="K187" s="48"/>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row>
    <row r="188" spans="11:97">
      <c r="K188" s="48"/>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c r="BT188" s="51"/>
      <c r="BU188" s="51"/>
      <c r="BV188" s="51"/>
      <c r="BW188" s="51"/>
      <c r="BX188" s="51"/>
      <c r="BY188" s="51"/>
      <c r="BZ188" s="51"/>
      <c r="CA188" s="51"/>
      <c r="CB188" s="51"/>
      <c r="CC188" s="51"/>
      <c r="CD188" s="51"/>
      <c r="CE188" s="51"/>
      <c r="CF188" s="51"/>
      <c r="CG188" s="51"/>
      <c r="CH188" s="51"/>
      <c r="CI188" s="51"/>
      <c r="CJ188" s="51"/>
      <c r="CK188" s="51"/>
      <c r="CL188" s="51"/>
      <c r="CM188" s="51"/>
      <c r="CN188" s="51"/>
      <c r="CO188" s="51"/>
      <c r="CP188" s="51"/>
      <c r="CQ188" s="51"/>
      <c r="CR188" s="51"/>
      <c r="CS188" s="51"/>
    </row>
    <row r="189" spans="11:97">
      <c r="K189" s="48"/>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c r="BW189" s="51"/>
      <c r="BX189" s="51"/>
      <c r="BY189" s="51"/>
      <c r="BZ189" s="51"/>
      <c r="CA189" s="51"/>
      <c r="CB189" s="51"/>
      <c r="CC189" s="51"/>
      <c r="CD189" s="51"/>
      <c r="CE189" s="51"/>
      <c r="CF189" s="51"/>
      <c r="CG189" s="51"/>
      <c r="CH189" s="51"/>
      <c r="CI189" s="51"/>
      <c r="CJ189" s="51"/>
      <c r="CK189" s="51"/>
      <c r="CL189" s="51"/>
      <c r="CM189" s="51"/>
      <c r="CN189" s="51"/>
      <c r="CO189" s="51"/>
      <c r="CP189" s="51"/>
      <c r="CQ189" s="51"/>
      <c r="CR189" s="51"/>
      <c r="CS189" s="51"/>
    </row>
    <row r="190" spans="11:97">
      <c r="K190" s="48"/>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row>
    <row r="191" spans="11:97">
      <c r="K191" s="48"/>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row>
    <row r="192" spans="11:97">
      <c r="K192" s="48"/>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row>
    <row r="193" spans="11:97">
      <c r="K193" s="48"/>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row>
    <row r="194" spans="11:97">
      <c r="K194" s="48"/>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row>
    <row r="195" spans="11:97">
      <c r="K195" s="48"/>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row>
    <row r="196" spans="11:97">
      <c r="K196" s="48"/>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row>
    <row r="197" spans="11:97">
      <c r="K197" s="48"/>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row>
    <row r="198" spans="11:97">
      <c r="K198" s="48"/>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row>
    <row r="199" spans="11:97">
      <c r="K199" s="48"/>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row>
    <row r="200" spans="11:97">
      <c r="K200" s="48"/>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row>
    <row r="201" spans="11:97">
      <c r="K201" s="48"/>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row>
    <row r="202" spans="11:97">
      <c r="K202" s="48"/>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row>
    <row r="203" spans="11:97">
      <c r="K203" s="48"/>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row>
    <row r="204" spans="11:97">
      <c r="K204" s="48"/>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row>
    <row r="205" spans="11:97">
      <c r="K205" s="48"/>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row>
    <row r="206" spans="11:97">
      <c r="K206" s="48"/>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row>
    <row r="207" spans="11:97">
      <c r="K207" s="48"/>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row>
    <row r="208" spans="11:97">
      <c r="K208" s="48"/>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row>
    <row r="209" spans="11:97">
      <c r="K209" s="48"/>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row>
    <row r="210" spans="11:97">
      <c r="K210" s="48"/>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row>
    <row r="211" spans="11:97">
      <c r="K211" s="48"/>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row>
    <row r="212" spans="11:97">
      <c r="K212" s="48"/>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row>
    <row r="213" spans="11:97">
      <c r="K213" s="48"/>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row>
    <row r="214" spans="11:97">
      <c r="K214" s="48"/>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row>
    <row r="215" spans="11:97">
      <c r="K215" s="48"/>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row>
    <row r="216" spans="11:97">
      <c r="K216" s="48"/>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row>
    <row r="217" spans="11:97">
      <c r="K217" s="48"/>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row>
    <row r="218" spans="11:97">
      <c r="K218" s="48"/>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row>
    <row r="219" spans="11:97">
      <c r="K219" s="48"/>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c r="BM219" s="51"/>
      <c r="BN219" s="51"/>
      <c r="BO219" s="51"/>
      <c r="BP219" s="51"/>
      <c r="BQ219" s="51"/>
      <c r="BR219" s="51"/>
      <c r="BS219" s="51"/>
      <c r="BT219" s="51"/>
      <c r="BU219" s="51"/>
      <c r="BV219" s="51"/>
      <c r="BW219" s="51"/>
      <c r="BX219" s="51"/>
      <c r="BY219" s="51"/>
      <c r="BZ219" s="51"/>
      <c r="CA219" s="51"/>
      <c r="CB219" s="51"/>
      <c r="CC219" s="51"/>
      <c r="CD219" s="51"/>
      <c r="CE219" s="51"/>
      <c r="CF219" s="51"/>
      <c r="CG219" s="51"/>
      <c r="CH219" s="51"/>
      <c r="CI219" s="51"/>
      <c r="CJ219" s="51"/>
      <c r="CK219" s="51"/>
      <c r="CL219" s="51"/>
      <c r="CM219" s="51"/>
      <c r="CN219" s="51"/>
      <c r="CO219" s="51"/>
      <c r="CP219" s="51"/>
      <c r="CQ219" s="51"/>
      <c r="CR219" s="51"/>
      <c r="CS219" s="51"/>
    </row>
    <row r="220" spans="11:97">
      <c r="K220" s="48"/>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51"/>
      <c r="CC220" s="51"/>
      <c r="CD220" s="51"/>
      <c r="CE220" s="51"/>
      <c r="CF220" s="51"/>
      <c r="CG220" s="51"/>
      <c r="CH220" s="51"/>
      <c r="CI220" s="51"/>
      <c r="CJ220" s="51"/>
      <c r="CK220" s="51"/>
      <c r="CL220" s="51"/>
      <c r="CM220" s="51"/>
      <c r="CN220" s="51"/>
      <c r="CO220" s="51"/>
      <c r="CP220" s="51"/>
      <c r="CQ220" s="51"/>
      <c r="CR220" s="51"/>
      <c r="CS220" s="51"/>
    </row>
    <row r="221" spans="11:97">
      <c r="K221" s="48"/>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51"/>
      <c r="CD221" s="51"/>
      <c r="CE221" s="51"/>
      <c r="CF221" s="51"/>
      <c r="CG221" s="51"/>
      <c r="CH221" s="51"/>
      <c r="CI221" s="51"/>
      <c r="CJ221" s="51"/>
      <c r="CK221" s="51"/>
      <c r="CL221" s="51"/>
      <c r="CM221" s="51"/>
      <c r="CN221" s="51"/>
      <c r="CO221" s="51"/>
      <c r="CP221" s="51"/>
      <c r="CQ221" s="51"/>
      <c r="CR221" s="51"/>
      <c r="CS221" s="51"/>
    </row>
    <row r="222" spans="11:97">
      <c r="K222" s="48"/>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c r="BM222" s="51"/>
      <c r="BN222" s="51"/>
      <c r="BO222" s="51"/>
      <c r="BP222" s="51"/>
      <c r="BQ222" s="51"/>
      <c r="BR222" s="51"/>
      <c r="BS222" s="51"/>
      <c r="BT222" s="51"/>
      <c r="BU222" s="51"/>
      <c r="BV222" s="51"/>
      <c r="BW222" s="51"/>
      <c r="BX222" s="51"/>
      <c r="BY222" s="51"/>
      <c r="BZ222" s="51"/>
      <c r="CA222" s="51"/>
      <c r="CB222" s="51"/>
      <c r="CC222" s="51"/>
      <c r="CD222" s="51"/>
      <c r="CE222" s="51"/>
      <c r="CF222" s="51"/>
      <c r="CG222" s="51"/>
      <c r="CH222" s="51"/>
      <c r="CI222" s="51"/>
      <c r="CJ222" s="51"/>
      <c r="CK222" s="51"/>
      <c r="CL222" s="51"/>
      <c r="CM222" s="51"/>
      <c r="CN222" s="51"/>
      <c r="CO222" s="51"/>
      <c r="CP222" s="51"/>
      <c r="CQ222" s="51"/>
      <c r="CR222" s="51"/>
      <c r="CS222" s="51"/>
    </row>
    <row r="223" spans="11:97">
      <c r="K223" s="48"/>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51"/>
      <c r="BL223" s="51"/>
      <c r="BM223" s="51"/>
      <c r="BN223" s="51"/>
      <c r="BO223" s="51"/>
      <c r="BP223" s="51"/>
      <c r="BQ223" s="51"/>
      <c r="BR223" s="51"/>
      <c r="BS223" s="51"/>
      <c r="BT223" s="51"/>
      <c r="BU223" s="51"/>
      <c r="BV223" s="51"/>
      <c r="BW223" s="51"/>
      <c r="BX223" s="51"/>
      <c r="BY223" s="51"/>
      <c r="BZ223" s="51"/>
      <c r="CA223" s="51"/>
      <c r="CB223" s="51"/>
      <c r="CC223" s="51"/>
      <c r="CD223" s="51"/>
      <c r="CE223" s="51"/>
      <c r="CF223" s="51"/>
      <c r="CG223" s="51"/>
      <c r="CH223" s="51"/>
      <c r="CI223" s="51"/>
      <c r="CJ223" s="51"/>
      <c r="CK223" s="51"/>
      <c r="CL223" s="51"/>
      <c r="CM223" s="51"/>
      <c r="CN223" s="51"/>
      <c r="CO223" s="51"/>
      <c r="CP223" s="51"/>
      <c r="CQ223" s="51"/>
      <c r="CR223" s="51"/>
      <c r="CS223" s="51"/>
    </row>
    <row r="224" spans="11:97">
      <c r="K224" s="48"/>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c r="BJ224" s="51"/>
      <c r="BK224" s="51"/>
      <c r="BL224" s="51"/>
      <c r="BM224" s="51"/>
      <c r="BN224" s="51"/>
      <c r="BO224" s="51"/>
      <c r="BP224" s="51"/>
      <c r="BQ224" s="51"/>
      <c r="BR224" s="51"/>
      <c r="BS224" s="51"/>
      <c r="BT224" s="51"/>
      <c r="BU224" s="51"/>
      <c r="BV224" s="51"/>
      <c r="BW224" s="51"/>
      <c r="BX224" s="51"/>
      <c r="BY224" s="51"/>
      <c r="BZ224" s="51"/>
      <c r="CA224" s="51"/>
      <c r="CB224" s="51"/>
      <c r="CC224" s="51"/>
      <c r="CD224" s="51"/>
      <c r="CE224" s="51"/>
      <c r="CF224" s="51"/>
      <c r="CG224" s="51"/>
      <c r="CH224" s="51"/>
      <c r="CI224" s="51"/>
      <c r="CJ224" s="51"/>
      <c r="CK224" s="51"/>
      <c r="CL224" s="51"/>
      <c r="CM224" s="51"/>
      <c r="CN224" s="51"/>
      <c r="CO224" s="51"/>
      <c r="CP224" s="51"/>
      <c r="CQ224" s="51"/>
      <c r="CR224" s="51"/>
      <c r="CS224" s="51"/>
    </row>
    <row r="225" spans="11:97">
      <c r="K225" s="48"/>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c r="BM225" s="51"/>
      <c r="BN225" s="51"/>
      <c r="BO225" s="51"/>
      <c r="BP225" s="51"/>
      <c r="BQ225" s="51"/>
      <c r="BR225" s="51"/>
      <c r="BS225" s="51"/>
      <c r="BT225" s="51"/>
      <c r="BU225" s="51"/>
      <c r="BV225" s="51"/>
      <c r="BW225" s="51"/>
      <c r="BX225" s="51"/>
      <c r="BY225" s="51"/>
      <c r="BZ225" s="51"/>
      <c r="CA225" s="51"/>
      <c r="CB225" s="51"/>
      <c r="CC225" s="51"/>
      <c r="CD225" s="51"/>
      <c r="CE225" s="51"/>
      <c r="CF225" s="51"/>
      <c r="CG225" s="51"/>
      <c r="CH225" s="51"/>
      <c r="CI225" s="51"/>
      <c r="CJ225" s="51"/>
      <c r="CK225" s="51"/>
      <c r="CL225" s="51"/>
      <c r="CM225" s="51"/>
      <c r="CN225" s="51"/>
      <c r="CO225" s="51"/>
      <c r="CP225" s="51"/>
      <c r="CQ225" s="51"/>
      <c r="CR225" s="51"/>
      <c r="CS225" s="51"/>
    </row>
    <row r="226" spans="11:97">
      <c r="K226" s="48"/>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row>
    <row r="227" spans="11:97">
      <c r="K227" s="48"/>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row>
    <row r="228" spans="11:97">
      <c r="K228" s="48"/>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row>
    <row r="229" spans="11:97">
      <c r="K229" s="48"/>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c r="BM229" s="51"/>
      <c r="BN229" s="51"/>
      <c r="BO229" s="51"/>
      <c r="BP229" s="51"/>
      <c r="BQ229" s="51"/>
      <c r="BR229" s="51"/>
      <c r="BS229" s="51"/>
      <c r="BT229" s="51"/>
      <c r="BU229" s="51"/>
      <c r="BV229" s="51"/>
      <c r="BW229" s="51"/>
      <c r="BX229" s="51"/>
      <c r="BY229" s="51"/>
      <c r="BZ229" s="51"/>
      <c r="CA229" s="51"/>
      <c r="CB229" s="51"/>
      <c r="CC229" s="51"/>
      <c r="CD229" s="51"/>
      <c r="CE229" s="51"/>
      <c r="CF229" s="51"/>
      <c r="CG229" s="51"/>
      <c r="CH229" s="51"/>
      <c r="CI229" s="51"/>
      <c r="CJ229" s="51"/>
      <c r="CK229" s="51"/>
      <c r="CL229" s="51"/>
      <c r="CM229" s="51"/>
      <c r="CN229" s="51"/>
      <c r="CO229" s="51"/>
      <c r="CP229" s="51"/>
      <c r="CQ229" s="51"/>
      <c r="CR229" s="51"/>
      <c r="CS229" s="51"/>
    </row>
    <row r="230" spans="11:97">
      <c r="K230" s="48"/>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row>
    <row r="231" spans="11:97">
      <c r="K231" s="48"/>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row>
    <row r="232" spans="11:97">
      <c r="K232" s="48"/>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row>
    <row r="233" spans="11:97">
      <c r="K233" s="48"/>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c r="BO233" s="51"/>
      <c r="BP233" s="51"/>
      <c r="BQ233" s="51"/>
      <c r="BR233" s="51"/>
      <c r="BS233" s="51"/>
      <c r="BT233" s="51"/>
      <c r="BU233" s="51"/>
      <c r="BV233" s="51"/>
      <c r="BW233" s="51"/>
      <c r="BX233" s="51"/>
      <c r="BY233" s="51"/>
      <c r="BZ233" s="51"/>
      <c r="CA233" s="51"/>
      <c r="CB233" s="51"/>
      <c r="CC233" s="51"/>
      <c r="CD233" s="51"/>
      <c r="CE233" s="51"/>
      <c r="CF233" s="51"/>
      <c r="CG233" s="51"/>
      <c r="CH233" s="51"/>
      <c r="CI233" s="51"/>
      <c r="CJ233" s="51"/>
      <c r="CK233" s="51"/>
      <c r="CL233" s="51"/>
      <c r="CM233" s="51"/>
      <c r="CN233" s="51"/>
      <c r="CO233" s="51"/>
      <c r="CP233" s="51"/>
      <c r="CQ233" s="51"/>
      <c r="CR233" s="51"/>
      <c r="CS233" s="51"/>
    </row>
    <row r="234" spans="11:97">
      <c r="K234" s="48"/>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c r="BM234" s="51"/>
      <c r="BN234" s="51"/>
      <c r="BO234" s="51"/>
      <c r="BP234" s="51"/>
      <c r="BQ234" s="51"/>
      <c r="BR234" s="51"/>
      <c r="BS234" s="51"/>
      <c r="BT234" s="51"/>
      <c r="BU234" s="51"/>
      <c r="BV234" s="51"/>
      <c r="BW234" s="51"/>
      <c r="BX234" s="51"/>
      <c r="BY234" s="51"/>
      <c r="BZ234" s="51"/>
      <c r="CA234" s="51"/>
      <c r="CB234" s="51"/>
      <c r="CC234" s="51"/>
      <c r="CD234" s="51"/>
      <c r="CE234" s="51"/>
      <c r="CF234" s="51"/>
      <c r="CG234" s="51"/>
      <c r="CH234" s="51"/>
      <c r="CI234" s="51"/>
      <c r="CJ234" s="51"/>
      <c r="CK234" s="51"/>
      <c r="CL234" s="51"/>
      <c r="CM234" s="51"/>
      <c r="CN234" s="51"/>
      <c r="CO234" s="51"/>
      <c r="CP234" s="51"/>
      <c r="CQ234" s="51"/>
      <c r="CR234" s="51"/>
      <c r="CS234" s="51"/>
    </row>
    <row r="235" spans="11:97">
      <c r="K235" s="48"/>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1"/>
      <c r="BI235" s="51"/>
      <c r="BJ235" s="51"/>
      <c r="BK235" s="51"/>
      <c r="BL235" s="51"/>
      <c r="BM235" s="51"/>
      <c r="BN235" s="51"/>
      <c r="BO235" s="51"/>
      <c r="BP235" s="51"/>
      <c r="BQ235" s="51"/>
      <c r="BR235" s="51"/>
      <c r="BS235" s="51"/>
      <c r="BT235" s="51"/>
      <c r="BU235" s="51"/>
      <c r="BV235" s="51"/>
      <c r="BW235" s="51"/>
      <c r="BX235" s="51"/>
      <c r="BY235" s="51"/>
      <c r="BZ235" s="51"/>
      <c r="CA235" s="51"/>
      <c r="CB235" s="51"/>
      <c r="CC235" s="51"/>
      <c r="CD235" s="51"/>
      <c r="CE235" s="51"/>
      <c r="CF235" s="51"/>
      <c r="CG235" s="51"/>
      <c r="CH235" s="51"/>
      <c r="CI235" s="51"/>
      <c r="CJ235" s="51"/>
      <c r="CK235" s="51"/>
      <c r="CL235" s="51"/>
      <c r="CM235" s="51"/>
      <c r="CN235" s="51"/>
      <c r="CO235" s="51"/>
      <c r="CP235" s="51"/>
      <c r="CQ235" s="51"/>
      <c r="CR235" s="51"/>
      <c r="CS235" s="51"/>
    </row>
    <row r="236" spans="11:97">
      <c r="K236" s="48"/>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1"/>
      <c r="BI236" s="51"/>
      <c r="BJ236" s="51"/>
      <c r="BK236" s="51"/>
      <c r="BL236" s="51"/>
      <c r="BM236" s="51"/>
      <c r="BN236" s="51"/>
      <c r="BO236" s="51"/>
      <c r="BP236" s="51"/>
      <c r="BQ236" s="51"/>
      <c r="BR236" s="51"/>
      <c r="BS236" s="51"/>
      <c r="BT236" s="51"/>
      <c r="BU236" s="51"/>
      <c r="BV236" s="51"/>
      <c r="BW236" s="51"/>
      <c r="BX236" s="51"/>
      <c r="BY236" s="51"/>
      <c r="BZ236" s="51"/>
      <c r="CA236" s="51"/>
      <c r="CB236" s="51"/>
      <c r="CC236" s="51"/>
      <c r="CD236" s="51"/>
      <c r="CE236" s="51"/>
      <c r="CF236" s="51"/>
      <c r="CG236" s="51"/>
      <c r="CH236" s="51"/>
      <c r="CI236" s="51"/>
      <c r="CJ236" s="51"/>
      <c r="CK236" s="51"/>
      <c r="CL236" s="51"/>
      <c r="CM236" s="51"/>
      <c r="CN236" s="51"/>
      <c r="CO236" s="51"/>
      <c r="CP236" s="51"/>
      <c r="CQ236" s="51"/>
      <c r="CR236" s="51"/>
      <c r="CS236" s="51"/>
    </row>
    <row r="237" spans="11:97">
      <c r="K237" s="48"/>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1"/>
      <c r="AN237" s="51"/>
      <c r="AO237" s="51"/>
      <c r="AP237" s="51"/>
      <c r="AQ237" s="51"/>
      <c r="AR237" s="51"/>
      <c r="AS237" s="51"/>
      <c r="AT237" s="51"/>
      <c r="AU237" s="51"/>
      <c r="AV237" s="51"/>
      <c r="AW237" s="51"/>
      <c r="AX237" s="51"/>
      <c r="AY237" s="51"/>
      <c r="AZ237" s="51"/>
      <c r="BA237" s="51"/>
      <c r="BB237" s="51"/>
      <c r="BC237" s="51"/>
      <c r="BD237" s="51"/>
      <c r="BE237" s="51"/>
      <c r="BF237" s="51"/>
      <c r="BG237" s="51"/>
      <c r="BH237" s="51"/>
      <c r="BI237" s="51"/>
      <c r="BJ237" s="51"/>
      <c r="BK237" s="51"/>
      <c r="BL237" s="51"/>
      <c r="BM237" s="51"/>
      <c r="BN237" s="51"/>
      <c r="BO237" s="51"/>
      <c r="BP237" s="51"/>
      <c r="BQ237" s="51"/>
      <c r="BR237" s="51"/>
      <c r="BS237" s="51"/>
      <c r="BT237" s="51"/>
      <c r="BU237" s="51"/>
      <c r="BV237" s="51"/>
      <c r="BW237" s="51"/>
      <c r="BX237" s="51"/>
      <c r="BY237" s="51"/>
      <c r="BZ237" s="51"/>
      <c r="CA237" s="51"/>
      <c r="CB237" s="51"/>
      <c r="CC237" s="51"/>
      <c r="CD237" s="51"/>
      <c r="CE237" s="51"/>
      <c r="CF237" s="51"/>
      <c r="CG237" s="51"/>
      <c r="CH237" s="51"/>
      <c r="CI237" s="51"/>
      <c r="CJ237" s="51"/>
      <c r="CK237" s="51"/>
      <c r="CL237" s="51"/>
      <c r="CM237" s="51"/>
      <c r="CN237" s="51"/>
      <c r="CO237" s="51"/>
      <c r="CP237" s="51"/>
      <c r="CQ237" s="51"/>
      <c r="CR237" s="51"/>
      <c r="CS237" s="51"/>
    </row>
    <row r="238" spans="11:97">
      <c r="K238" s="48"/>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c r="AP238" s="51"/>
      <c r="AQ238" s="51"/>
      <c r="AR238" s="51"/>
      <c r="AS238" s="51"/>
      <c r="AT238" s="51"/>
      <c r="AU238" s="51"/>
      <c r="AV238" s="51"/>
      <c r="AW238" s="51"/>
      <c r="AX238" s="51"/>
      <c r="AY238" s="51"/>
      <c r="AZ238" s="51"/>
      <c r="BA238" s="51"/>
      <c r="BB238" s="51"/>
      <c r="BC238" s="51"/>
      <c r="BD238" s="51"/>
      <c r="BE238" s="51"/>
      <c r="BF238" s="51"/>
      <c r="BG238" s="51"/>
      <c r="BH238" s="51"/>
      <c r="BI238" s="51"/>
      <c r="BJ238" s="51"/>
      <c r="BK238" s="51"/>
      <c r="BL238" s="51"/>
      <c r="BM238" s="51"/>
      <c r="BN238" s="51"/>
      <c r="BO238" s="51"/>
      <c r="BP238" s="51"/>
      <c r="BQ238" s="51"/>
      <c r="BR238" s="51"/>
      <c r="BS238" s="51"/>
      <c r="BT238" s="51"/>
      <c r="BU238" s="51"/>
      <c r="BV238" s="51"/>
      <c r="BW238" s="51"/>
      <c r="BX238" s="51"/>
      <c r="BY238" s="51"/>
      <c r="BZ238" s="51"/>
      <c r="CA238" s="51"/>
      <c r="CB238" s="51"/>
      <c r="CC238" s="51"/>
      <c r="CD238" s="51"/>
      <c r="CE238" s="51"/>
      <c r="CF238" s="51"/>
      <c r="CG238" s="51"/>
      <c r="CH238" s="51"/>
      <c r="CI238" s="51"/>
      <c r="CJ238" s="51"/>
      <c r="CK238" s="51"/>
      <c r="CL238" s="51"/>
      <c r="CM238" s="51"/>
      <c r="CN238" s="51"/>
      <c r="CO238" s="51"/>
      <c r="CP238" s="51"/>
      <c r="CQ238" s="51"/>
      <c r="CR238" s="51"/>
      <c r="CS238" s="51"/>
    </row>
    <row r="239" spans="11:97">
      <c r="K239" s="48"/>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1"/>
      <c r="BI239" s="51"/>
      <c r="BJ239" s="51"/>
      <c r="BK239" s="51"/>
      <c r="BL239" s="51"/>
      <c r="BM239" s="51"/>
      <c r="BN239" s="51"/>
      <c r="BO239" s="51"/>
      <c r="BP239" s="51"/>
      <c r="BQ239" s="51"/>
      <c r="BR239" s="51"/>
      <c r="BS239" s="51"/>
      <c r="BT239" s="51"/>
      <c r="BU239" s="51"/>
      <c r="BV239" s="51"/>
      <c r="BW239" s="51"/>
      <c r="BX239" s="51"/>
      <c r="BY239" s="51"/>
      <c r="BZ239" s="51"/>
      <c r="CA239" s="51"/>
      <c r="CB239" s="51"/>
      <c r="CC239" s="51"/>
      <c r="CD239" s="51"/>
      <c r="CE239" s="51"/>
      <c r="CF239" s="51"/>
      <c r="CG239" s="51"/>
      <c r="CH239" s="51"/>
      <c r="CI239" s="51"/>
      <c r="CJ239" s="51"/>
      <c r="CK239" s="51"/>
      <c r="CL239" s="51"/>
      <c r="CM239" s="51"/>
      <c r="CN239" s="51"/>
      <c r="CO239" s="51"/>
      <c r="CP239" s="51"/>
      <c r="CQ239" s="51"/>
      <c r="CR239" s="51"/>
      <c r="CS239" s="51"/>
    </row>
    <row r="240" spans="11:97">
      <c r="K240" s="48"/>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51"/>
      <c r="CJ240" s="51"/>
      <c r="CK240" s="51"/>
      <c r="CL240" s="51"/>
      <c r="CM240" s="51"/>
      <c r="CN240" s="51"/>
      <c r="CO240" s="51"/>
      <c r="CP240" s="51"/>
      <c r="CQ240" s="51"/>
      <c r="CR240" s="51"/>
      <c r="CS240" s="51"/>
    </row>
    <row r="241" spans="11:97">
      <c r="K241" s="48"/>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51"/>
      <c r="BH241" s="51"/>
      <c r="BI241" s="51"/>
      <c r="BJ241" s="51"/>
      <c r="BK241" s="51"/>
      <c r="BL241" s="51"/>
      <c r="BM241" s="51"/>
      <c r="BN241" s="51"/>
      <c r="BO241" s="51"/>
      <c r="BP241" s="51"/>
      <c r="BQ241" s="51"/>
      <c r="BR241" s="51"/>
      <c r="BS241" s="51"/>
      <c r="BT241" s="51"/>
      <c r="BU241" s="51"/>
      <c r="BV241" s="51"/>
      <c r="BW241" s="51"/>
      <c r="BX241" s="51"/>
      <c r="BY241" s="51"/>
      <c r="BZ241" s="51"/>
      <c r="CA241" s="51"/>
      <c r="CB241" s="51"/>
      <c r="CC241" s="51"/>
      <c r="CD241" s="51"/>
      <c r="CE241" s="51"/>
      <c r="CF241" s="51"/>
      <c r="CG241" s="51"/>
      <c r="CH241" s="51"/>
      <c r="CI241" s="51"/>
      <c r="CJ241" s="51"/>
      <c r="CK241" s="51"/>
      <c r="CL241" s="51"/>
      <c r="CM241" s="51"/>
      <c r="CN241" s="51"/>
      <c r="CO241" s="51"/>
      <c r="CP241" s="51"/>
      <c r="CQ241" s="51"/>
      <c r="CR241" s="51"/>
      <c r="CS241" s="51"/>
    </row>
    <row r="242" spans="11:97">
      <c r="K242" s="48"/>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c r="BJ242" s="51"/>
      <c r="BK242" s="51"/>
      <c r="BL242" s="51"/>
      <c r="BM242" s="51"/>
      <c r="BN242" s="51"/>
      <c r="BO242" s="51"/>
      <c r="BP242" s="51"/>
      <c r="BQ242" s="51"/>
      <c r="BR242" s="51"/>
      <c r="BS242" s="51"/>
      <c r="BT242" s="51"/>
      <c r="BU242" s="51"/>
      <c r="BV242" s="51"/>
      <c r="BW242" s="51"/>
      <c r="BX242" s="51"/>
      <c r="BY242" s="51"/>
      <c r="BZ242" s="51"/>
      <c r="CA242" s="51"/>
      <c r="CB242" s="51"/>
      <c r="CC242" s="51"/>
      <c r="CD242" s="51"/>
      <c r="CE242" s="51"/>
      <c r="CF242" s="51"/>
      <c r="CG242" s="51"/>
      <c r="CH242" s="51"/>
      <c r="CI242" s="51"/>
      <c r="CJ242" s="51"/>
      <c r="CK242" s="51"/>
      <c r="CL242" s="51"/>
      <c r="CM242" s="51"/>
      <c r="CN242" s="51"/>
      <c r="CO242" s="51"/>
      <c r="CP242" s="51"/>
      <c r="CQ242" s="51"/>
      <c r="CR242" s="51"/>
      <c r="CS242" s="51"/>
    </row>
    <row r="243" spans="11:97">
      <c r="K243" s="48"/>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c r="CI243" s="51"/>
      <c r="CJ243" s="51"/>
      <c r="CK243" s="51"/>
      <c r="CL243" s="51"/>
      <c r="CM243" s="51"/>
      <c r="CN243" s="51"/>
      <c r="CO243" s="51"/>
      <c r="CP243" s="51"/>
      <c r="CQ243" s="51"/>
      <c r="CR243" s="51"/>
      <c r="CS243" s="51"/>
    </row>
    <row r="244" spans="11:97">
      <c r="K244" s="48"/>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c r="AW244" s="51"/>
      <c r="AX244" s="51"/>
      <c r="AY244" s="51"/>
      <c r="AZ244" s="51"/>
      <c r="BA244" s="51"/>
      <c r="BB244" s="51"/>
      <c r="BC244" s="51"/>
      <c r="BD244" s="51"/>
      <c r="BE244" s="51"/>
      <c r="BF244" s="51"/>
      <c r="BG244" s="51"/>
      <c r="BH244" s="51"/>
      <c r="BI244" s="51"/>
      <c r="BJ244" s="51"/>
      <c r="BK244" s="51"/>
      <c r="BL244" s="51"/>
      <c r="BM244" s="51"/>
      <c r="BN244" s="51"/>
      <c r="BO244" s="51"/>
      <c r="BP244" s="51"/>
      <c r="BQ244" s="51"/>
      <c r="BR244" s="51"/>
      <c r="BS244" s="51"/>
      <c r="BT244" s="51"/>
      <c r="BU244" s="51"/>
      <c r="BV244" s="51"/>
      <c r="BW244" s="51"/>
      <c r="BX244" s="51"/>
      <c r="BY244" s="51"/>
      <c r="BZ244" s="51"/>
      <c r="CA244" s="51"/>
      <c r="CB244" s="51"/>
      <c r="CC244" s="51"/>
      <c r="CD244" s="51"/>
      <c r="CE244" s="51"/>
      <c r="CF244" s="51"/>
      <c r="CG244" s="51"/>
      <c r="CH244" s="51"/>
      <c r="CI244" s="51"/>
      <c r="CJ244" s="51"/>
      <c r="CK244" s="51"/>
      <c r="CL244" s="51"/>
      <c r="CM244" s="51"/>
      <c r="CN244" s="51"/>
      <c r="CO244" s="51"/>
      <c r="CP244" s="51"/>
      <c r="CQ244" s="51"/>
      <c r="CR244" s="51"/>
      <c r="CS244" s="51"/>
    </row>
    <row r="245" spans="11:97">
      <c r="K245" s="48"/>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51"/>
      <c r="BH245" s="51"/>
      <c r="BI245" s="51"/>
      <c r="BJ245" s="51"/>
      <c r="BK245" s="51"/>
      <c r="BL245" s="51"/>
      <c r="BM245" s="51"/>
      <c r="BN245" s="51"/>
      <c r="BO245" s="51"/>
      <c r="BP245" s="51"/>
      <c r="BQ245" s="51"/>
      <c r="BR245" s="51"/>
      <c r="BS245" s="51"/>
      <c r="BT245" s="51"/>
      <c r="BU245" s="51"/>
      <c r="BV245" s="51"/>
      <c r="BW245" s="51"/>
      <c r="BX245" s="51"/>
      <c r="BY245" s="51"/>
      <c r="BZ245" s="51"/>
      <c r="CA245" s="51"/>
      <c r="CB245" s="51"/>
      <c r="CC245" s="51"/>
      <c r="CD245" s="51"/>
      <c r="CE245" s="51"/>
      <c r="CF245" s="51"/>
      <c r="CG245" s="51"/>
      <c r="CH245" s="51"/>
      <c r="CI245" s="51"/>
      <c r="CJ245" s="51"/>
      <c r="CK245" s="51"/>
      <c r="CL245" s="51"/>
      <c r="CM245" s="51"/>
      <c r="CN245" s="51"/>
      <c r="CO245" s="51"/>
      <c r="CP245" s="51"/>
      <c r="CQ245" s="51"/>
      <c r="CR245" s="51"/>
      <c r="CS245" s="51"/>
    </row>
    <row r="246" spans="11:97">
      <c r="K246" s="48"/>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c r="BT246" s="51"/>
      <c r="BU246" s="51"/>
      <c r="BV246" s="51"/>
      <c r="BW246" s="51"/>
      <c r="BX246" s="51"/>
      <c r="BY246" s="51"/>
      <c r="BZ246" s="51"/>
      <c r="CA246" s="51"/>
      <c r="CB246" s="51"/>
      <c r="CC246" s="51"/>
      <c r="CD246" s="51"/>
      <c r="CE246" s="51"/>
      <c r="CF246" s="51"/>
      <c r="CG246" s="51"/>
      <c r="CH246" s="51"/>
      <c r="CI246" s="51"/>
      <c r="CJ246" s="51"/>
      <c r="CK246" s="51"/>
      <c r="CL246" s="51"/>
      <c r="CM246" s="51"/>
      <c r="CN246" s="51"/>
      <c r="CO246" s="51"/>
      <c r="CP246" s="51"/>
      <c r="CQ246" s="51"/>
      <c r="CR246" s="51"/>
      <c r="CS246" s="51"/>
    </row>
    <row r="247" spans="11:97">
      <c r="K247" s="48"/>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51"/>
      <c r="BL247" s="51"/>
      <c r="BM247" s="51"/>
      <c r="BN247" s="51"/>
      <c r="BO247" s="51"/>
      <c r="BP247" s="51"/>
      <c r="BQ247" s="51"/>
      <c r="BR247" s="51"/>
      <c r="BS247" s="51"/>
      <c r="BT247" s="51"/>
      <c r="BU247" s="51"/>
      <c r="BV247" s="51"/>
      <c r="BW247" s="51"/>
      <c r="BX247" s="51"/>
      <c r="BY247" s="51"/>
      <c r="BZ247" s="51"/>
      <c r="CA247" s="51"/>
      <c r="CB247" s="51"/>
      <c r="CC247" s="51"/>
      <c r="CD247" s="51"/>
      <c r="CE247" s="51"/>
      <c r="CF247" s="51"/>
      <c r="CG247" s="51"/>
      <c r="CH247" s="51"/>
      <c r="CI247" s="51"/>
      <c r="CJ247" s="51"/>
      <c r="CK247" s="51"/>
      <c r="CL247" s="51"/>
      <c r="CM247" s="51"/>
      <c r="CN247" s="51"/>
      <c r="CO247" s="51"/>
      <c r="CP247" s="51"/>
      <c r="CQ247" s="51"/>
      <c r="CR247" s="51"/>
      <c r="CS247" s="51"/>
    </row>
    <row r="248" spans="11:97">
      <c r="K248" s="48"/>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51"/>
      <c r="BH248" s="51"/>
      <c r="BI248" s="51"/>
      <c r="BJ248" s="51"/>
      <c r="BK248" s="51"/>
      <c r="BL248" s="51"/>
      <c r="BM248" s="51"/>
      <c r="BN248" s="51"/>
      <c r="BO248" s="51"/>
      <c r="BP248" s="51"/>
      <c r="BQ248" s="51"/>
      <c r="BR248" s="51"/>
      <c r="BS248" s="51"/>
      <c r="BT248" s="51"/>
      <c r="BU248" s="51"/>
      <c r="BV248" s="51"/>
      <c r="BW248" s="51"/>
      <c r="BX248" s="51"/>
      <c r="BY248" s="51"/>
      <c r="BZ248" s="51"/>
      <c r="CA248" s="51"/>
      <c r="CB248" s="51"/>
      <c r="CC248" s="51"/>
      <c r="CD248" s="51"/>
      <c r="CE248" s="51"/>
      <c r="CF248" s="51"/>
      <c r="CG248" s="51"/>
      <c r="CH248" s="51"/>
      <c r="CI248" s="51"/>
      <c r="CJ248" s="51"/>
      <c r="CK248" s="51"/>
      <c r="CL248" s="51"/>
      <c r="CM248" s="51"/>
      <c r="CN248" s="51"/>
      <c r="CO248" s="51"/>
      <c r="CP248" s="51"/>
      <c r="CQ248" s="51"/>
      <c r="CR248" s="51"/>
      <c r="CS248" s="51"/>
    </row>
    <row r="249" spans="11:97">
      <c r="K249" s="48"/>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51"/>
      <c r="CN249" s="51"/>
      <c r="CO249" s="51"/>
      <c r="CP249" s="51"/>
      <c r="CQ249" s="51"/>
      <c r="CR249" s="51"/>
      <c r="CS249" s="51"/>
    </row>
    <row r="250" spans="11:97">
      <c r="K250" s="48"/>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row>
    <row r="251" spans="11:97">
      <c r="K251" s="48"/>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row>
    <row r="252" spans="11:97">
      <c r="K252" s="48"/>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c r="BH252" s="51"/>
      <c r="BI252" s="51"/>
      <c r="BJ252" s="51"/>
      <c r="BK252" s="51"/>
      <c r="BL252" s="51"/>
      <c r="BM252" s="51"/>
      <c r="BN252" s="51"/>
      <c r="BO252" s="51"/>
      <c r="BP252" s="51"/>
      <c r="BQ252" s="51"/>
      <c r="BR252" s="51"/>
      <c r="BS252" s="51"/>
      <c r="BT252" s="51"/>
      <c r="BU252" s="51"/>
      <c r="BV252" s="51"/>
      <c r="BW252" s="51"/>
      <c r="BX252" s="51"/>
      <c r="BY252" s="51"/>
      <c r="BZ252" s="51"/>
      <c r="CA252" s="51"/>
      <c r="CB252" s="51"/>
      <c r="CC252" s="51"/>
      <c r="CD252" s="51"/>
      <c r="CE252" s="51"/>
      <c r="CF252" s="51"/>
      <c r="CG252" s="51"/>
      <c r="CH252" s="51"/>
      <c r="CI252" s="51"/>
      <c r="CJ252" s="51"/>
      <c r="CK252" s="51"/>
      <c r="CL252" s="51"/>
      <c r="CM252" s="51"/>
      <c r="CN252" s="51"/>
      <c r="CO252" s="51"/>
      <c r="CP252" s="51"/>
      <c r="CQ252" s="51"/>
      <c r="CR252" s="51"/>
      <c r="CS252" s="51"/>
    </row>
    <row r="253" spans="11:97">
      <c r="K253" s="48"/>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51"/>
      <c r="BL253" s="51"/>
      <c r="BM253" s="51"/>
      <c r="BN253" s="51"/>
      <c r="BO253" s="51"/>
      <c r="BP253" s="51"/>
      <c r="BQ253" s="51"/>
      <c r="BR253" s="51"/>
      <c r="BS253" s="51"/>
      <c r="BT253" s="51"/>
      <c r="BU253" s="51"/>
      <c r="BV253" s="51"/>
      <c r="BW253" s="51"/>
      <c r="BX253" s="51"/>
      <c r="BY253" s="51"/>
      <c r="BZ253" s="51"/>
      <c r="CA253" s="51"/>
      <c r="CB253" s="51"/>
      <c r="CC253" s="51"/>
      <c r="CD253" s="51"/>
      <c r="CE253" s="51"/>
      <c r="CF253" s="51"/>
      <c r="CG253" s="51"/>
      <c r="CH253" s="51"/>
      <c r="CI253" s="51"/>
      <c r="CJ253" s="51"/>
      <c r="CK253" s="51"/>
      <c r="CL253" s="51"/>
      <c r="CM253" s="51"/>
      <c r="CN253" s="51"/>
      <c r="CO253" s="51"/>
      <c r="CP253" s="51"/>
      <c r="CQ253" s="51"/>
      <c r="CR253" s="51"/>
      <c r="CS253" s="51"/>
    </row>
    <row r="254" spans="11:97">
      <c r="K254" s="48"/>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51"/>
      <c r="CF254" s="51"/>
      <c r="CG254" s="51"/>
      <c r="CH254" s="51"/>
      <c r="CI254" s="51"/>
      <c r="CJ254" s="51"/>
      <c r="CK254" s="51"/>
      <c r="CL254" s="51"/>
      <c r="CM254" s="51"/>
      <c r="CN254" s="51"/>
      <c r="CO254" s="51"/>
      <c r="CP254" s="51"/>
      <c r="CQ254" s="51"/>
      <c r="CR254" s="51"/>
      <c r="CS254" s="51"/>
    </row>
    <row r="255" spans="11:97">
      <c r="K255" s="48"/>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51"/>
      <c r="BL255" s="51"/>
      <c r="BM255" s="51"/>
      <c r="BN255" s="51"/>
      <c r="BO255" s="51"/>
      <c r="BP255" s="51"/>
      <c r="BQ255" s="51"/>
      <c r="BR255" s="51"/>
      <c r="BS255" s="51"/>
      <c r="BT255" s="51"/>
      <c r="BU255" s="51"/>
      <c r="BV255" s="51"/>
      <c r="BW255" s="51"/>
      <c r="BX255" s="51"/>
      <c r="BY255" s="51"/>
      <c r="BZ255" s="51"/>
      <c r="CA255" s="51"/>
      <c r="CB255" s="51"/>
      <c r="CC255" s="51"/>
      <c r="CD255" s="51"/>
      <c r="CE255" s="51"/>
      <c r="CF255" s="51"/>
      <c r="CG255" s="51"/>
      <c r="CH255" s="51"/>
      <c r="CI255" s="51"/>
      <c r="CJ255" s="51"/>
      <c r="CK255" s="51"/>
      <c r="CL255" s="51"/>
      <c r="CM255" s="51"/>
      <c r="CN255" s="51"/>
      <c r="CO255" s="51"/>
      <c r="CP255" s="51"/>
      <c r="CQ255" s="51"/>
      <c r="CR255" s="51"/>
      <c r="CS255" s="51"/>
    </row>
    <row r="256" spans="11:97">
      <c r="K256" s="48"/>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51"/>
      <c r="BH256" s="51"/>
      <c r="BI256" s="51"/>
      <c r="BJ256" s="51"/>
      <c r="BK256" s="51"/>
      <c r="BL256" s="51"/>
      <c r="BM256" s="51"/>
      <c r="BN256" s="51"/>
      <c r="BO256" s="51"/>
      <c r="BP256" s="51"/>
      <c r="BQ256" s="51"/>
      <c r="BR256" s="51"/>
      <c r="BS256" s="51"/>
      <c r="BT256" s="51"/>
      <c r="BU256" s="51"/>
      <c r="BV256" s="51"/>
      <c r="BW256" s="51"/>
      <c r="BX256" s="51"/>
      <c r="BY256" s="51"/>
      <c r="BZ256" s="51"/>
      <c r="CA256" s="51"/>
      <c r="CB256" s="51"/>
      <c r="CC256" s="51"/>
      <c r="CD256" s="51"/>
      <c r="CE256" s="51"/>
      <c r="CF256" s="51"/>
      <c r="CG256" s="51"/>
      <c r="CH256" s="51"/>
      <c r="CI256" s="51"/>
      <c r="CJ256" s="51"/>
      <c r="CK256" s="51"/>
      <c r="CL256" s="51"/>
      <c r="CM256" s="51"/>
      <c r="CN256" s="51"/>
      <c r="CO256" s="51"/>
      <c r="CP256" s="51"/>
      <c r="CQ256" s="51"/>
      <c r="CR256" s="51"/>
      <c r="CS256" s="51"/>
    </row>
    <row r="257" spans="11:97">
      <c r="K257" s="48"/>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s="51"/>
      <c r="BG257" s="51"/>
      <c r="BH257" s="51"/>
      <c r="BI257" s="51"/>
      <c r="BJ257" s="51"/>
      <c r="BK257" s="51"/>
      <c r="BL257" s="51"/>
      <c r="BM257" s="51"/>
      <c r="BN257" s="51"/>
      <c r="BO257" s="51"/>
      <c r="BP257" s="51"/>
      <c r="BQ257" s="51"/>
      <c r="BR257" s="51"/>
      <c r="BS257" s="51"/>
      <c r="BT257" s="51"/>
      <c r="BU257" s="51"/>
      <c r="BV257" s="51"/>
      <c r="BW257" s="51"/>
      <c r="BX257" s="51"/>
      <c r="BY257" s="51"/>
      <c r="BZ257" s="51"/>
      <c r="CA257" s="51"/>
      <c r="CB257" s="51"/>
      <c r="CC257" s="51"/>
      <c r="CD257" s="51"/>
      <c r="CE257" s="51"/>
      <c r="CF257" s="51"/>
      <c r="CG257" s="51"/>
      <c r="CH257" s="51"/>
      <c r="CI257" s="51"/>
      <c r="CJ257" s="51"/>
      <c r="CK257" s="51"/>
      <c r="CL257" s="51"/>
      <c r="CM257" s="51"/>
      <c r="CN257" s="51"/>
      <c r="CO257" s="51"/>
      <c r="CP257" s="51"/>
      <c r="CQ257" s="51"/>
      <c r="CR257" s="51"/>
      <c r="CS257" s="51"/>
    </row>
    <row r="258" spans="11:97">
      <c r="K258" s="48"/>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1"/>
      <c r="BK258" s="51"/>
      <c r="BL258" s="51"/>
      <c r="BM258" s="51"/>
      <c r="BN258" s="51"/>
      <c r="BO258" s="51"/>
      <c r="BP258" s="51"/>
      <c r="BQ258" s="51"/>
      <c r="BR258" s="51"/>
      <c r="BS258" s="51"/>
      <c r="BT258" s="51"/>
      <c r="BU258" s="51"/>
      <c r="BV258" s="51"/>
      <c r="BW258" s="51"/>
      <c r="BX258" s="51"/>
      <c r="BY258" s="51"/>
      <c r="BZ258" s="51"/>
      <c r="CA258" s="51"/>
      <c r="CB258" s="51"/>
      <c r="CC258" s="51"/>
      <c r="CD258" s="51"/>
      <c r="CE258" s="51"/>
      <c r="CF258" s="51"/>
      <c r="CG258" s="51"/>
      <c r="CH258" s="51"/>
      <c r="CI258" s="51"/>
      <c r="CJ258" s="51"/>
      <c r="CK258" s="51"/>
      <c r="CL258" s="51"/>
      <c r="CM258" s="51"/>
      <c r="CN258" s="51"/>
      <c r="CO258" s="51"/>
      <c r="CP258" s="51"/>
      <c r="CQ258" s="51"/>
      <c r="CR258" s="51"/>
      <c r="CS258" s="51"/>
    </row>
    <row r="259" spans="11:97">
      <c r="K259" s="48"/>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51"/>
      <c r="BH259" s="51"/>
      <c r="BI259" s="51"/>
      <c r="BJ259" s="51"/>
      <c r="BK259" s="51"/>
      <c r="BL259" s="51"/>
      <c r="BM259" s="51"/>
      <c r="BN259" s="51"/>
      <c r="BO259" s="51"/>
      <c r="BP259" s="51"/>
      <c r="BQ259" s="51"/>
      <c r="BR259" s="51"/>
      <c r="BS259" s="51"/>
      <c r="BT259" s="51"/>
      <c r="BU259" s="51"/>
      <c r="BV259" s="51"/>
      <c r="BW259" s="51"/>
      <c r="BX259" s="51"/>
      <c r="BY259" s="51"/>
      <c r="BZ259" s="51"/>
      <c r="CA259" s="51"/>
      <c r="CB259" s="51"/>
      <c r="CC259" s="51"/>
      <c r="CD259" s="51"/>
      <c r="CE259" s="51"/>
      <c r="CF259" s="51"/>
      <c r="CG259" s="51"/>
      <c r="CH259" s="51"/>
      <c r="CI259" s="51"/>
      <c r="CJ259" s="51"/>
      <c r="CK259" s="51"/>
      <c r="CL259" s="51"/>
      <c r="CM259" s="51"/>
      <c r="CN259" s="51"/>
      <c r="CO259" s="51"/>
      <c r="CP259" s="51"/>
      <c r="CQ259" s="51"/>
      <c r="CR259" s="51"/>
      <c r="CS259" s="51"/>
    </row>
    <row r="260" spans="11:97">
      <c r="K260" s="48"/>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1"/>
      <c r="AJ260" s="51"/>
      <c r="AK260" s="51"/>
      <c r="AL260" s="51"/>
      <c r="AM260" s="51"/>
      <c r="AN260" s="51"/>
      <c r="AO260" s="51"/>
      <c r="AP260" s="51"/>
      <c r="AQ260" s="51"/>
      <c r="AR260" s="51"/>
      <c r="AS260" s="51"/>
      <c r="AT260" s="51"/>
      <c r="AU260" s="51"/>
      <c r="AV260" s="51"/>
      <c r="AW260" s="51"/>
      <c r="AX260" s="51"/>
      <c r="AY260" s="51"/>
      <c r="AZ260" s="51"/>
      <c r="BA260" s="51"/>
      <c r="BB260" s="51"/>
      <c r="BC260" s="51"/>
      <c r="BD260" s="51"/>
      <c r="BE260" s="51"/>
      <c r="BF260" s="51"/>
      <c r="BG260" s="51"/>
      <c r="BH260" s="51"/>
      <c r="BI260" s="51"/>
      <c r="BJ260" s="51"/>
      <c r="BK260" s="51"/>
      <c r="BL260" s="51"/>
      <c r="BM260" s="51"/>
      <c r="BN260" s="51"/>
      <c r="BO260" s="51"/>
      <c r="BP260" s="51"/>
      <c r="BQ260" s="51"/>
      <c r="BR260" s="51"/>
      <c r="BS260" s="51"/>
      <c r="BT260" s="51"/>
      <c r="BU260" s="51"/>
      <c r="BV260" s="51"/>
      <c r="BW260" s="51"/>
      <c r="BX260" s="51"/>
      <c r="BY260" s="51"/>
      <c r="BZ260" s="51"/>
      <c r="CA260" s="51"/>
      <c r="CB260" s="51"/>
      <c r="CC260" s="51"/>
      <c r="CD260" s="51"/>
      <c r="CE260" s="51"/>
      <c r="CF260" s="51"/>
      <c r="CG260" s="51"/>
      <c r="CH260" s="51"/>
      <c r="CI260" s="51"/>
      <c r="CJ260" s="51"/>
      <c r="CK260" s="51"/>
      <c r="CL260" s="51"/>
      <c r="CM260" s="51"/>
      <c r="CN260" s="51"/>
      <c r="CO260" s="51"/>
      <c r="CP260" s="51"/>
      <c r="CQ260" s="51"/>
      <c r="CR260" s="51"/>
      <c r="CS260" s="51"/>
    </row>
    <row r="261" spans="11:97">
      <c r="P261" s="51"/>
      <c r="Q261" s="51"/>
      <c r="R261" s="51"/>
      <c r="S261" s="51"/>
      <c r="T261" s="51"/>
      <c r="U261" s="51"/>
      <c r="V261" s="51"/>
      <c r="W261" s="51"/>
      <c r="X261" s="51"/>
      <c r="Y261" s="51"/>
      <c r="Z261" s="51"/>
      <c r="AA261" s="51"/>
      <c r="AB261" s="51"/>
      <c r="AC261" s="51"/>
      <c r="AD261" s="51"/>
      <c r="AE261" s="51"/>
      <c r="AF261" s="51"/>
      <c r="AG261" s="51"/>
      <c r="AH261" s="51"/>
      <c r="AI261" s="51"/>
      <c r="AJ261" s="51"/>
      <c r="AK261" s="51"/>
      <c r="AL261" s="51"/>
      <c r="AM261" s="51"/>
      <c r="AN261" s="51"/>
      <c r="AO261" s="51"/>
      <c r="AP261" s="51"/>
      <c r="AQ261" s="51"/>
      <c r="AR261" s="51"/>
      <c r="AS261" s="51"/>
      <c r="AT261" s="51"/>
      <c r="AU261" s="51"/>
      <c r="AV261" s="51"/>
      <c r="AW261" s="51"/>
      <c r="AX261" s="51"/>
      <c r="AY261" s="51"/>
      <c r="AZ261" s="51"/>
      <c r="BA261" s="51"/>
      <c r="BB261" s="51"/>
      <c r="BC261" s="51"/>
      <c r="BD261" s="51"/>
      <c r="BE261" s="51"/>
      <c r="BF261" s="51"/>
      <c r="BG261" s="51"/>
      <c r="BH261" s="51"/>
      <c r="BI261" s="51"/>
      <c r="BJ261" s="51"/>
      <c r="BK261" s="51"/>
      <c r="BL261" s="51"/>
      <c r="BM261" s="51"/>
      <c r="BN261" s="51"/>
      <c r="BO261" s="51"/>
      <c r="BP261" s="51"/>
      <c r="BQ261" s="51"/>
      <c r="BR261" s="51"/>
      <c r="BS261" s="51"/>
      <c r="BT261" s="51"/>
      <c r="BU261" s="51"/>
      <c r="BV261" s="51"/>
      <c r="BW261" s="51"/>
      <c r="BX261" s="51"/>
      <c r="BY261" s="51"/>
      <c r="BZ261" s="51"/>
      <c r="CA261" s="51"/>
      <c r="CB261" s="51"/>
      <c r="CC261" s="51"/>
      <c r="CD261" s="51"/>
      <c r="CE261" s="51"/>
      <c r="CF261" s="51"/>
      <c r="CG261" s="51"/>
      <c r="CH261" s="51"/>
      <c r="CI261" s="51"/>
      <c r="CJ261" s="51"/>
      <c r="CK261" s="51"/>
      <c r="CL261" s="51"/>
      <c r="CM261" s="51"/>
      <c r="CN261" s="51"/>
      <c r="CO261" s="51"/>
      <c r="CP261" s="51"/>
      <c r="CQ261" s="51"/>
      <c r="CR261" s="51"/>
      <c r="CS261" s="51"/>
    </row>
    <row r="262" spans="11:97">
      <c r="P262" s="51"/>
      <c r="Q262" s="51"/>
      <c r="R262" s="51"/>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1"/>
      <c r="BY262" s="51"/>
      <c r="BZ262" s="51"/>
      <c r="CA262" s="51"/>
      <c r="CB262" s="51"/>
      <c r="CC262" s="51"/>
      <c r="CD262" s="51"/>
      <c r="CE262" s="51"/>
      <c r="CF262" s="51"/>
      <c r="CG262" s="51"/>
      <c r="CH262" s="51"/>
      <c r="CI262" s="51"/>
      <c r="CJ262" s="51"/>
      <c r="CK262" s="51"/>
      <c r="CL262" s="51"/>
      <c r="CM262" s="51"/>
      <c r="CN262" s="51"/>
      <c r="CO262" s="51"/>
      <c r="CP262" s="51"/>
      <c r="CQ262" s="51"/>
      <c r="CR262" s="51"/>
      <c r="CS262" s="51"/>
    </row>
    <row r="263" spans="11:97">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1"/>
      <c r="BS263" s="51"/>
      <c r="BT263" s="51"/>
      <c r="BU263" s="51"/>
      <c r="BV263" s="51"/>
      <c r="BW263" s="51"/>
      <c r="BX263" s="51"/>
      <c r="BY263" s="51"/>
      <c r="BZ263" s="51"/>
      <c r="CA263" s="51"/>
      <c r="CB263" s="51"/>
      <c r="CC263" s="51"/>
      <c r="CD263" s="51"/>
      <c r="CE263" s="51"/>
      <c r="CF263" s="51"/>
      <c r="CG263" s="51"/>
      <c r="CH263" s="51"/>
      <c r="CI263" s="51"/>
      <c r="CJ263" s="51"/>
      <c r="CK263" s="51"/>
      <c r="CL263" s="51"/>
      <c r="CM263" s="51"/>
      <c r="CN263" s="51"/>
      <c r="CO263" s="51"/>
      <c r="CP263" s="51"/>
      <c r="CQ263" s="51"/>
      <c r="CR263" s="51"/>
      <c r="CS263" s="51"/>
    </row>
    <row r="264" spans="11:97">
      <c r="P264" s="51"/>
      <c r="Q264" s="51"/>
      <c r="R264" s="51"/>
      <c r="S264" s="51"/>
      <c r="T264" s="51"/>
      <c r="U264" s="51"/>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c r="AU264" s="51"/>
      <c r="AV264" s="51"/>
      <c r="AW264" s="51"/>
      <c r="AX264" s="51"/>
      <c r="AY264" s="51"/>
      <c r="AZ264" s="51"/>
      <c r="BA264" s="51"/>
      <c r="BB264" s="51"/>
      <c r="BC264" s="51"/>
      <c r="BD264" s="51"/>
      <c r="BE264" s="51"/>
      <c r="BF264" s="51"/>
      <c r="BG264" s="51"/>
      <c r="BH264" s="51"/>
      <c r="BI264" s="51"/>
      <c r="BJ264" s="51"/>
      <c r="BK264" s="51"/>
      <c r="BL264" s="51"/>
      <c r="BM264" s="51"/>
      <c r="BN264" s="51"/>
      <c r="BO264" s="51"/>
      <c r="BP264" s="51"/>
      <c r="BQ264" s="51"/>
      <c r="BR264" s="51"/>
      <c r="BS264" s="51"/>
      <c r="BT264" s="51"/>
      <c r="BU264" s="51"/>
      <c r="BV264" s="51"/>
      <c r="BW264" s="51"/>
      <c r="BX264" s="51"/>
      <c r="BY264" s="51"/>
      <c r="BZ264" s="51"/>
      <c r="CA264" s="51"/>
      <c r="CB264" s="51"/>
      <c r="CC264" s="51"/>
      <c r="CD264" s="51"/>
      <c r="CE264" s="51"/>
      <c r="CF264" s="51"/>
      <c r="CG264" s="51"/>
      <c r="CH264" s="51"/>
      <c r="CI264" s="51"/>
      <c r="CJ264" s="51"/>
      <c r="CK264" s="51"/>
      <c r="CL264" s="51"/>
      <c r="CM264" s="51"/>
      <c r="CN264" s="51"/>
      <c r="CO264" s="51"/>
      <c r="CP264" s="51"/>
      <c r="CQ264" s="51"/>
      <c r="CR264" s="51"/>
      <c r="CS264" s="51"/>
    </row>
    <row r="265" spans="11:97">
      <c r="CK265" s="51"/>
      <c r="CL265" s="51"/>
      <c r="CM265" s="51"/>
      <c r="CN265" s="51"/>
      <c r="CO265" s="51"/>
      <c r="CP265" s="51"/>
      <c r="CQ265" s="51"/>
      <c r="CR265" s="51"/>
      <c r="CS265" s="51"/>
    </row>
  </sheetData>
  <sheetProtection algorithmName="SHA-512" hashValue="3yinuH8UFIU0gGy1jlalWCGwMrRGK0jx3N1qBtSCnnuL/Dpwgh2cQSsN5ECmJUmdw4ejniq9r+fwoYK8IubJNw==" saltValue="iY0QAuhkEslnE4FywjUsLA==" spinCount="100000" sheet="1" formatCells="0" formatColumns="0" formatRows="0" selectLockedCells="1"/>
  <mergeCells count="27">
    <mergeCell ref="I3:K3"/>
    <mergeCell ref="D11:E11"/>
    <mergeCell ref="D12:E12"/>
    <mergeCell ref="B51:G51"/>
    <mergeCell ref="B48:C48"/>
    <mergeCell ref="D48:F48"/>
    <mergeCell ref="B49:C49"/>
    <mergeCell ref="E49:F49"/>
    <mergeCell ref="B50:C50"/>
    <mergeCell ref="D50:F50"/>
    <mergeCell ref="B3:G3"/>
    <mergeCell ref="C4:G4"/>
    <mergeCell ref="C5:G5"/>
    <mergeCell ref="L19:M19"/>
    <mergeCell ref="B45:C45"/>
    <mergeCell ref="B47:C47"/>
    <mergeCell ref="D47:F47"/>
    <mergeCell ref="B7:C7"/>
    <mergeCell ref="D7:F7"/>
    <mergeCell ref="B8:C8"/>
    <mergeCell ref="B12:C12"/>
    <mergeCell ref="D8:E8"/>
    <mergeCell ref="B9:C9"/>
    <mergeCell ref="D9:E9"/>
    <mergeCell ref="B10:C10"/>
    <mergeCell ref="D10:E10"/>
    <mergeCell ref="B11:C11"/>
  </mergeCells>
  <phoneticPr fontId="14"/>
  <conditionalFormatting sqref="G49:H49">
    <cfRule type="expression" dxfId="12" priority="1">
      <formula>OR(AND($E$49="申請無し",$G$49&lt;&gt;0),AND($E$49="申請有り",$G$49&lt;=0))</formula>
    </cfRule>
  </conditionalFormatting>
  <dataValidations count="3">
    <dataValidation type="list" allowBlank="1" showInputMessage="1" showErrorMessage="1" sqref="E49:F49" xr:uid="{98BF2564-CCFB-4623-9F6F-B149A142F0A6}">
      <formula1>"申請あり,申請なし"</formula1>
    </dataValidation>
    <dataValidation type="list" allowBlank="1" showInputMessage="1" showErrorMessage="1" sqref="B15:B44" xr:uid="{5D225FAD-1EF6-45A7-9D58-43CAA5B24662}">
      <formula1>"設計費,設備費,工事費,諸経費,▼助成対象外"</formula1>
    </dataValidation>
    <dataValidation imeMode="off" allowBlank="1" showInputMessage="1" showErrorMessage="1" sqref="D22:E44 D16:D21 G49:H49 D15:E15 G15:H44" xr:uid="{372D0675-B00C-4D01-AA20-1890E3B59747}"/>
  </dataValidations>
  <printOptions verticalCentered="1"/>
  <pageMargins left="0.55118110236220474" right="0.23622047244094491" top="0.39370078740157483" bottom="0.39370078740157483" header="0.19685039370078741" footer="0.23622047244094491"/>
  <pageSetup paperSize="9" scale="96" orientation="portrait" r:id="rId1"/>
  <headerFooter>
    <oddFooter>&amp;R&amp;"ＭＳ Ｐ明朝,標準"&amp;10（日本産業規格A列4番）</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FAC2-E785-4F16-AF07-E1DBBA6DDAA2}">
  <sheetPr>
    <tabColor rgb="FFFF99CC"/>
    <pageSetUpPr fitToPage="1"/>
  </sheetPr>
  <dimension ref="A1:CS265"/>
  <sheetViews>
    <sheetView view="pageBreakPreview" zoomScaleNormal="100" zoomScaleSheetLayoutView="100" workbookViewId="0">
      <selection activeCell="C4" sqref="C4:G4"/>
    </sheetView>
  </sheetViews>
  <sheetFormatPr defaultColWidth="9" defaultRowHeight="14"/>
  <cols>
    <col min="1" max="1" width="2.6328125" style="34" customWidth="1"/>
    <col min="2" max="2" width="15.81640625" style="34" customWidth="1"/>
    <col min="3" max="3" width="37.90625" style="34" customWidth="1"/>
    <col min="4" max="6" width="10.6328125" style="35" customWidth="1"/>
    <col min="7" max="7" width="8.81640625" style="34" customWidth="1"/>
    <col min="8" max="8" width="3.54296875" style="34" customWidth="1"/>
    <col min="9" max="9" width="9.6328125" style="34" customWidth="1"/>
    <col min="10" max="10" width="15.6328125" style="36" customWidth="1"/>
    <col min="11" max="11" width="33.36328125" style="36" customWidth="1"/>
    <col min="12" max="12" width="15.6328125" style="34" customWidth="1"/>
    <col min="13" max="13" width="12.6328125" style="34" customWidth="1"/>
    <col min="14" max="14" width="2.6328125" style="34" customWidth="1"/>
    <col min="15" max="15" width="29.90625" style="34" customWidth="1"/>
    <col min="16" max="126" width="2.6328125" style="34" customWidth="1"/>
    <col min="127" max="16384" width="9" style="34"/>
  </cols>
  <sheetData>
    <row r="1" spans="1:97" ht="10.5" customHeight="1"/>
    <row r="2" spans="1:97" ht="19.5" customHeight="1">
      <c r="A2" s="37"/>
      <c r="B2" s="38" t="s">
        <v>387</v>
      </c>
      <c r="C2" s="37"/>
      <c r="D2" s="39"/>
      <c r="E2" s="39"/>
      <c r="F2" s="39"/>
      <c r="G2" s="37"/>
      <c r="H2" s="37"/>
    </row>
    <row r="3" spans="1:97" ht="40.5" customHeight="1" thickBot="1">
      <c r="A3" s="37"/>
      <c r="B3" s="356" t="s">
        <v>383</v>
      </c>
      <c r="C3" s="357"/>
      <c r="D3" s="357"/>
      <c r="E3" s="357"/>
      <c r="F3" s="357"/>
      <c r="G3" s="357"/>
      <c r="H3" s="120"/>
      <c r="I3" s="370" t="s">
        <v>392</v>
      </c>
      <c r="J3" s="370"/>
      <c r="K3" s="370"/>
    </row>
    <row r="4" spans="1:97" ht="20.149999999999999" customHeight="1">
      <c r="A4" s="37"/>
      <c r="B4" s="154" t="s">
        <v>398</v>
      </c>
      <c r="C4" s="371"/>
      <c r="D4" s="371"/>
      <c r="E4" s="371"/>
      <c r="F4" s="371"/>
      <c r="G4" s="372"/>
      <c r="H4" s="190"/>
      <c r="I4" s="153"/>
      <c r="J4" s="153"/>
      <c r="K4" s="153"/>
    </row>
    <row r="5" spans="1:97" ht="25" customHeight="1" thickBot="1">
      <c r="A5" s="37"/>
      <c r="B5" s="155" t="s">
        <v>399</v>
      </c>
      <c r="C5" s="368"/>
      <c r="D5" s="368"/>
      <c r="E5" s="368"/>
      <c r="F5" s="368"/>
      <c r="G5" s="373"/>
      <c r="H5" s="190"/>
      <c r="I5" s="153"/>
      <c r="J5" s="153"/>
      <c r="K5" s="153"/>
    </row>
    <row r="6" spans="1:97" ht="11.25" customHeight="1" thickBot="1">
      <c r="A6" s="37"/>
      <c r="B6" s="119"/>
      <c r="C6" s="120"/>
      <c r="D6" s="120"/>
      <c r="E6" s="120"/>
      <c r="F6" s="120"/>
      <c r="G6" s="120"/>
      <c r="H6" s="120"/>
      <c r="I6" s="153"/>
      <c r="J6" s="153"/>
      <c r="K6" s="153"/>
    </row>
    <row r="7" spans="1:97" ht="19.5" customHeight="1" thickBot="1">
      <c r="A7" s="37"/>
      <c r="B7" s="379" t="s">
        <v>362</v>
      </c>
      <c r="C7" s="380"/>
      <c r="D7" s="361" t="s">
        <v>363</v>
      </c>
      <c r="E7" s="362"/>
      <c r="F7" s="363"/>
      <c r="G7" s="120"/>
      <c r="H7" s="120"/>
      <c r="J7" s="40"/>
    </row>
    <row r="8" spans="1:97" ht="19.5" customHeight="1" thickTop="1">
      <c r="A8" s="37">
        <v>1</v>
      </c>
      <c r="B8" s="417"/>
      <c r="C8" s="418"/>
      <c r="D8" s="364"/>
      <c r="E8" s="365"/>
      <c r="F8" s="124" t="s">
        <v>364</v>
      </c>
      <c r="G8" s="120"/>
      <c r="H8" s="120"/>
      <c r="J8" s="40"/>
    </row>
    <row r="9" spans="1:97" ht="19.5" customHeight="1">
      <c r="A9" s="37">
        <v>2</v>
      </c>
      <c r="B9" s="383"/>
      <c r="C9" s="384"/>
      <c r="D9" s="366"/>
      <c r="E9" s="367"/>
      <c r="F9" s="122" t="s">
        <v>364</v>
      </c>
      <c r="G9" s="120"/>
      <c r="H9" s="120"/>
      <c r="J9" s="40"/>
    </row>
    <row r="10" spans="1:97" ht="19.5" customHeight="1">
      <c r="A10" s="37">
        <v>3</v>
      </c>
      <c r="B10" s="383"/>
      <c r="C10" s="384"/>
      <c r="D10" s="366"/>
      <c r="E10" s="367"/>
      <c r="F10" s="122" t="s">
        <v>364</v>
      </c>
      <c r="G10" s="120"/>
      <c r="H10" s="120"/>
      <c r="J10" s="40"/>
    </row>
    <row r="11" spans="1:97" ht="19.5" customHeight="1">
      <c r="A11" s="37">
        <v>4</v>
      </c>
      <c r="B11" s="383"/>
      <c r="C11" s="384"/>
      <c r="D11" s="366"/>
      <c r="E11" s="367"/>
      <c r="F11" s="122" t="s">
        <v>364</v>
      </c>
      <c r="G11" s="120"/>
      <c r="H11" s="120"/>
      <c r="J11" s="40"/>
    </row>
    <row r="12" spans="1:97" ht="19.5" customHeight="1" thickBot="1">
      <c r="A12" s="37">
        <v>5</v>
      </c>
      <c r="B12" s="385"/>
      <c r="C12" s="386"/>
      <c r="D12" s="368"/>
      <c r="E12" s="369"/>
      <c r="F12" s="123" t="s">
        <v>364</v>
      </c>
      <c r="G12" s="120"/>
      <c r="H12" s="120"/>
      <c r="J12" s="40"/>
    </row>
    <row r="13" spans="1:97" ht="13.5" customHeight="1" thickBot="1">
      <c r="A13" s="37"/>
      <c r="B13" s="119"/>
      <c r="C13" s="120"/>
      <c r="D13" s="120"/>
      <c r="E13" s="120"/>
      <c r="F13" s="150"/>
      <c r="G13" s="120"/>
      <c r="H13" s="120"/>
      <c r="J13" s="40"/>
    </row>
    <row r="14" spans="1:97" ht="19.5" customHeight="1" thickBot="1">
      <c r="A14" s="37"/>
      <c r="B14" s="41" t="s">
        <v>165</v>
      </c>
      <c r="C14" s="42" t="s">
        <v>143</v>
      </c>
      <c r="D14" s="177" t="s">
        <v>7</v>
      </c>
      <c r="E14" s="42" t="s">
        <v>6</v>
      </c>
      <c r="F14" s="43" t="s">
        <v>129</v>
      </c>
      <c r="G14" s="44" t="s">
        <v>8</v>
      </c>
      <c r="H14" s="191"/>
    </row>
    <row r="15" spans="1:97" ht="15" customHeight="1" thickTop="1">
      <c r="A15" s="45">
        <v>1</v>
      </c>
      <c r="B15" s="49"/>
      <c r="C15" s="8"/>
      <c r="D15" s="9"/>
      <c r="E15" s="52"/>
      <c r="F15" s="10"/>
      <c r="G15" s="46" t="str">
        <f t="shared" ref="G15:G44" si="0">IF(D15="","",D15*E15)</f>
        <v/>
      </c>
      <c r="H15" s="194"/>
    </row>
    <row r="16" spans="1:97" ht="15" customHeight="1">
      <c r="A16" s="45">
        <v>2</v>
      </c>
      <c r="B16" s="49"/>
      <c r="C16" s="11"/>
      <c r="D16" s="12"/>
      <c r="E16" s="53"/>
      <c r="F16" s="10"/>
      <c r="G16" s="46" t="str">
        <f t="shared" si="0"/>
        <v/>
      </c>
      <c r="H16" s="194"/>
      <c r="K16" s="48"/>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row>
    <row r="17" spans="1:97" ht="15" customHeight="1">
      <c r="A17" s="45">
        <v>3</v>
      </c>
      <c r="B17" s="49"/>
      <c r="C17" s="11"/>
      <c r="D17" s="12"/>
      <c r="E17" s="53"/>
      <c r="F17" s="10"/>
      <c r="G17" s="46" t="str">
        <f t="shared" si="0"/>
        <v/>
      </c>
      <c r="H17" s="194"/>
      <c r="K17" s="48"/>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row>
    <row r="18" spans="1:97" ht="15" customHeight="1">
      <c r="A18" s="45">
        <v>4</v>
      </c>
      <c r="B18" s="49"/>
      <c r="C18" s="11"/>
      <c r="D18" s="12"/>
      <c r="E18" s="53"/>
      <c r="F18" s="10"/>
      <c r="G18" s="46" t="str">
        <f t="shared" si="0"/>
        <v/>
      </c>
      <c r="H18" s="194"/>
      <c r="K18" s="48"/>
      <c r="L18" s="51"/>
      <c r="M18" s="51"/>
      <c r="N18" s="51"/>
      <c r="O18" s="51"/>
      <c r="P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row>
    <row r="19" spans="1:97" ht="15" customHeight="1">
      <c r="A19" s="45">
        <v>5</v>
      </c>
      <c r="B19" s="49"/>
      <c r="C19" s="11"/>
      <c r="D19" s="12"/>
      <c r="E19" s="53"/>
      <c r="F19" s="10"/>
      <c r="G19" s="46" t="str">
        <f t="shared" si="0"/>
        <v/>
      </c>
      <c r="H19" s="194"/>
      <c r="K19" s="48"/>
      <c r="L19" s="358"/>
      <c r="M19" s="358"/>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row>
    <row r="20" spans="1:97" ht="15" customHeight="1">
      <c r="A20" s="45">
        <v>6</v>
      </c>
      <c r="B20" s="49"/>
      <c r="C20" s="11"/>
      <c r="D20" s="12"/>
      <c r="E20" s="53"/>
      <c r="F20" s="10"/>
      <c r="G20" s="46" t="str">
        <f t="shared" si="0"/>
        <v/>
      </c>
      <c r="H20" s="194"/>
      <c r="K20" s="70" t="s">
        <v>262</v>
      </c>
      <c r="L20" s="48"/>
      <c r="M20" s="48"/>
      <c r="N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row>
    <row r="21" spans="1:97" ht="15" customHeight="1">
      <c r="A21" s="45">
        <v>7</v>
      </c>
      <c r="B21" s="49"/>
      <c r="C21" s="11"/>
      <c r="D21" s="12"/>
      <c r="E21" s="53"/>
      <c r="F21" s="10"/>
      <c r="G21" s="46" t="str">
        <f t="shared" si="0"/>
        <v/>
      </c>
      <c r="H21" s="194"/>
      <c r="K21" s="71" t="str">
        <f>D45</f>
        <v>都外</v>
      </c>
      <c r="M21" s="54"/>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row>
    <row r="22" spans="1:97" ht="15" customHeight="1">
      <c r="A22" s="45">
        <v>8</v>
      </c>
      <c r="B22" s="49"/>
      <c r="C22" s="11"/>
      <c r="D22" s="12"/>
      <c r="E22" s="53"/>
      <c r="F22" s="10"/>
      <c r="G22" s="46" t="str">
        <f t="shared" si="0"/>
        <v/>
      </c>
      <c r="H22" s="194"/>
      <c r="J22" s="57" t="s">
        <v>263</v>
      </c>
      <c r="K22" s="72" t="str">
        <f>IF(OR(K21="都内",K21="都外"),"対象","")</f>
        <v>対象</v>
      </c>
      <c r="L22" s="111">
        <f>IF(K22="対象",L29,0)</f>
        <v>300000000</v>
      </c>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row>
    <row r="23" spans="1:97" ht="15" customHeight="1">
      <c r="A23" s="45">
        <v>9</v>
      </c>
      <c r="B23" s="49"/>
      <c r="C23" s="11"/>
      <c r="D23" s="12"/>
      <c r="E23" s="53"/>
      <c r="F23" s="10"/>
      <c r="G23" s="46" t="str">
        <f t="shared" si="0"/>
        <v/>
      </c>
      <c r="H23" s="194"/>
      <c r="K23" s="15"/>
      <c r="L23" s="55"/>
      <c r="M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row>
    <row r="24" spans="1:97" ht="15" customHeight="1">
      <c r="A24" s="45">
        <v>10</v>
      </c>
      <c r="B24" s="49"/>
      <c r="C24" s="11"/>
      <c r="D24" s="12"/>
      <c r="E24" s="53"/>
      <c r="F24" s="10"/>
      <c r="G24" s="46" t="str">
        <f t="shared" si="0"/>
        <v/>
      </c>
      <c r="H24" s="194"/>
      <c r="N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row>
    <row r="25" spans="1:97" ht="15" customHeight="1">
      <c r="A25" s="45">
        <v>11</v>
      </c>
      <c r="B25" s="49"/>
      <c r="C25" s="11"/>
      <c r="D25" s="12"/>
      <c r="E25" s="53"/>
      <c r="F25" s="10"/>
      <c r="G25" s="46" t="str">
        <f t="shared" si="0"/>
        <v/>
      </c>
      <c r="H25" s="194"/>
      <c r="K25" s="55"/>
      <c r="L25" s="55"/>
      <c r="N25" s="51"/>
      <c r="O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row>
    <row r="26" spans="1:97" ht="15" customHeight="1">
      <c r="A26" s="45">
        <v>12</v>
      </c>
      <c r="B26" s="49"/>
      <c r="C26" s="11"/>
      <c r="D26" s="12"/>
      <c r="E26" s="53"/>
      <c r="F26" s="10"/>
      <c r="G26" s="46" t="str">
        <f t="shared" si="0"/>
        <v/>
      </c>
      <c r="H26" s="194"/>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row>
    <row r="27" spans="1:97" ht="15" customHeight="1">
      <c r="A27" s="45">
        <v>13</v>
      </c>
      <c r="B27" s="49"/>
      <c r="C27" s="11"/>
      <c r="D27" s="12"/>
      <c r="E27" s="53"/>
      <c r="F27" s="10"/>
      <c r="G27" s="46" t="str">
        <f t="shared" si="0"/>
        <v/>
      </c>
      <c r="H27" s="194"/>
      <c r="K27" s="55"/>
      <c r="L27" s="13"/>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row>
    <row r="28" spans="1:97" ht="15" customHeight="1">
      <c r="A28" s="45">
        <v>14</v>
      </c>
      <c r="B28" s="49"/>
      <c r="C28" s="11"/>
      <c r="D28" s="12"/>
      <c r="E28" s="53"/>
      <c r="F28" s="10"/>
      <c r="G28" s="46" t="str">
        <f t="shared" si="0"/>
        <v/>
      </c>
      <c r="H28" s="194"/>
      <c r="K28" s="15"/>
      <c r="L28" s="13"/>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row>
    <row r="29" spans="1:97" ht="15" customHeight="1">
      <c r="A29" s="45">
        <v>15</v>
      </c>
      <c r="B29" s="49"/>
      <c r="C29" s="11"/>
      <c r="D29" s="12"/>
      <c r="E29" s="53"/>
      <c r="F29" s="10"/>
      <c r="G29" s="46" t="str">
        <f t="shared" si="0"/>
        <v/>
      </c>
      <c r="H29" s="194"/>
      <c r="K29" s="73" t="s">
        <v>264</v>
      </c>
      <c r="L29" s="74">
        <v>300000000</v>
      </c>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row>
    <row r="30" spans="1:97" ht="15" customHeight="1">
      <c r="A30" s="45">
        <v>16</v>
      </c>
      <c r="B30" s="49"/>
      <c r="C30" s="11"/>
      <c r="D30" s="12"/>
      <c r="E30" s="53"/>
      <c r="F30" s="10"/>
      <c r="G30" s="46" t="str">
        <f t="shared" si="0"/>
        <v/>
      </c>
      <c r="H30" s="194"/>
      <c r="K30" s="15"/>
      <c r="L30" s="13"/>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row>
    <row r="31" spans="1:97" ht="15" customHeight="1">
      <c r="A31" s="45">
        <v>17</v>
      </c>
      <c r="B31" s="49"/>
      <c r="C31" s="11"/>
      <c r="D31" s="12"/>
      <c r="E31" s="53"/>
      <c r="F31" s="10"/>
      <c r="G31" s="46" t="str">
        <f t="shared" si="0"/>
        <v/>
      </c>
      <c r="H31" s="194"/>
      <c r="K31" s="37" t="s">
        <v>265</v>
      </c>
      <c r="L31" s="38"/>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row>
    <row r="32" spans="1:97" ht="15" customHeight="1">
      <c r="A32" s="45">
        <v>18</v>
      </c>
      <c r="B32" s="49"/>
      <c r="C32" s="11"/>
      <c r="D32" s="12"/>
      <c r="E32" s="53"/>
      <c r="F32" s="10"/>
      <c r="G32" s="46" t="str">
        <f t="shared" si="0"/>
        <v/>
      </c>
      <c r="H32" s="194"/>
      <c r="K32" s="75" t="s">
        <v>189</v>
      </c>
      <c r="L32" s="76">
        <f>IF(ROUNDDOWN(($G$47-$G$49)*2/3,-3)&gt;$G$45,$G$45,ROUNDDOWN(($G$47-$G$49)*2/3,-3))</f>
        <v>0</v>
      </c>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row>
    <row r="33" spans="1:97" ht="15" customHeight="1">
      <c r="A33" s="45">
        <v>19</v>
      </c>
      <c r="B33" s="49"/>
      <c r="C33" s="11"/>
      <c r="D33" s="12"/>
      <c r="E33" s="53"/>
      <c r="F33" s="10"/>
      <c r="G33" s="46" t="str">
        <f t="shared" si="0"/>
        <v/>
      </c>
      <c r="H33" s="194"/>
      <c r="K33" s="75" t="s">
        <v>190</v>
      </c>
      <c r="L33" s="76">
        <f>IF(ROUNDDOWN($G$47*2/3,-3)&gt;$G$45,$G$45,ROUNDDOWN($G$47*2/3,-3))</f>
        <v>0</v>
      </c>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row>
    <row r="34" spans="1:97" ht="15" customHeight="1">
      <c r="A34" s="45">
        <v>20</v>
      </c>
      <c r="B34" s="49"/>
      <c r="C34" s="11"/>
      <c r="D34" s="12"/>
      <c r="E34" s="53"/>
      <c r="F34" s="10"/>
      <c r="G34" s="46" t="str">
        <f t="shared" si="0"/>
        <v/>
      </c>
      <c r="H34" s="194"/>
      <c r="K34" s="56"/>
      <c r="L34" s="55"/>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row>
    <row r="35" spans="1:97" ht="15" customHeight="1">
      <c r="A35" s="45">
        <v>21</v>
      </c>
      <c r="B35" s="49"/>
      <c r="C35" s="11"/>
      <c r="D35" s="12"/>
      <c r="E35" s="53"/>
      <c r="F35" s="10"/>
      <c r="G35" s="46" t="str">
        <f t="shared" si="0"/>
        <v/>
      </c>
      <c r="H35" s="194"/>
      <c r="K35" s="56"/>
      <c r="L35" s="55"/>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row>
    <row r="36" spans="1:97" ht="15" customHeight="1">
      <c r="A36" s="45">
        <v>22</v>
      </c>
      <c r="B36" s="49"/>
      <c r="C36" s="11"/>
      <c r="D36" s="12"/>
      <c r="E36" s="53"/>
      <c r="F36" s="10"/>
      <c r="G36" s="46" t="str">
        <f t="shared" si="0"/>
        <v/>
      </c>
      <c r="H36" s="194"/>
      <c r="K36" s="51"/>
      <c r="L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row>
    <row r="37" spans="1:97" ht="15" customHeight="1">
      <c r="A37" s="45">
        <v>23</v>
      </c>
      <c r="B37" s="49"/>
      <c r="C37" s="11"/>
      <c r="D37" s="12"/>
      <c r="E37" s="53"/>
      <c r="F37" s="10"/>
      <c r="G37" s="46" t="str">
        <f t="shared" si="0"/>
        <v/>
      </c>
      <c r="H37" s="194"/>
      <c r="K37" s="48"/>
      <c r="L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row>
    <row r="38" spans="1:97" ht="15" customHeight="1">
      <c r="A38" s="45">
        <v>24</v>
      </c>
      <c r="B38" s="49"/>
      <c r="C38" s="11"/>
      <c r="D38" s="12"/>
      <c r="E38" s="53"/>
      <c r="F38" s="10"/>
      <c r="G38" s="46" t="str">
        <f t="shared" si="0"/>
        <v/>
      </c>
      <c r="H38" s="194"/>
      <c r="K38" s="48"/>
      <c r="L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row>
    <row r="39" spans="1:97" ht="15" customHeight="1">
      <c r="A39" s="45">
        <v>25</v>
      </c>
      <c r="B39" s="49"/>
      <c r="C39" s="11"/>
      <c r="D39" s="12"/>
      <c r="E39" s="53"/>
      <c r="F39" s="10"/>
      <c r="G39" s="46" t="str">
        <f t="shared" si="0"/>
        <v/>
      </c>
      <c r="H39" s="194"/>
      <c r="K39" s="48"/>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row>
    <row r="40" spans="1:97" ht="15" customHeight="1">
      <c r="A40" s="45">
        <v>26</v>
      </c>
      <c r="B40" s="49"/>
      <c r="C40" s="11"/>
      <c r="D40" s="12"/>
      <c r="E40" s="53"/>
      <c r="F40" s="10"/>
      <c r="G40" s="46" t="str">
        <f t="shared" si="0"/>
        <v/>
      </c>
      <c r="H40" s="194"/>
      <c r="K40" s="48"/>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row>
    <row r="41" spans="1:97" ht="15" customHeight="1">
      <c r="A41" s="45">
        <v>27</v>
      </c>
      <c r="B41" s="49"/>
      <c r="C41" s="11"/>
      <c r="D41" s="12"/>
      <c r="E41" s="53"/>
      <c r="F41" s="10"/>
      <c r="G41" s="46" t="str">
        <f t="shared" si="0"/>
        <v/>
      </c>
      <c r="H41" s="194"/>
      <c r="K41" s="48"/>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row>
    <row r="42" spans="1:97" ht="15" customHeight="1">
      <c r="A42" s="45">
        <v>28</v>
      </c>
      <c r="B42" s="49"/>
      <c r="C42" s="11"/>
      <c r="D42" s="12"/>
      <c r="E42" s="53"/>
      <c r="F42" s="10"/>
      <c r="G42" s="46" t="str">
        <f t="shared" si="0"/>
        <v/>
      </c>
      <c r="H42" s="194"/>
      <c r="J42" s="48"/>
      <c r="K42" s="48"/>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row>
    <row r="43" spans="1:97" ht="15" customHeight="1">
      <c r="A43" s="45">
        <v>29</v>
      </c>
      <c r="B43" s="49"/>
      <c r="C43" s="11"/>
      <c r="D43" s="12"/>
      <c r="E43" s="53"/>
      <c r="F43" s="10"/>
      <c r="G43" s="46" t="str">
        <f t="shared" si="0"/>
        <v/>
      </c>
      <c r="H43" s="194"/>
      <c r="K43" s="48"/>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row>
    <row r="44" spans="1:97" ht="15" customHeight="1" thickBot="1">
      <c r="A44" s="45">
        <v>30</v>
      </c>
      <c r="B44" s="77"/>
      <c r="C44" s="78"/>
      <c r="D44" s="79"/>
      <c r="E44" s="80"/>
      <c r="F44" s="81"/>
      <c r="G44" s="82" t="str">
        <f t="shared" si="0"/>
        <v/>
      </c>
      <c r="H44" s="194"/>
      <c r="K44" s="48"/>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row>
    <row r="45" spans="1:97" ht="19.5" customHeight="1">
      <c r="A45" s="121"/>
      <c r="B45" s="419" t="s">
        <v>328</v>
      </c>
      <c r="C45" s="420"/>
      <c r="D45" s="148" t="s">
        <v>193</v>
      </c>
      <c r="E45" s="248"/>
      <c r="F45" s="113" t="s">
        <v>275</v>
      </c>
      <c r="G45" s="83">
        <f>L22*E45</f>
        <v>0</v>
      </c>
      <c r="H45" s="195"/>
      <c r="I45" s="48" t="s">
        <v>420</v>
      </c>
      <c r="K45" s="48"/>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row>
    <row r="46" spans="1:97" ht="21" customHeight="1">
      <c r="A46" s="121"/>
      <c r="B46" s="181" t="s">
        <v>349</v>
      </c>
      <c r="C46" s="253"/>
      <c r="D46" s="149"/>
      <c r="E46" s="116" t="s">
        <v>419</v>
      </c>
      <c r="F46" s="253"/>
      <c r="G46" s="115" t="str">
        <f>IF((C46+D46)&gt;=F46*1/2,"対象","対象外")</f>
        <v>対象</v>
      </c>
      <c r="H46" s="197"/>
      <c r="I46" s="114"/>
      <c r="K46" s="48"/>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row>
    <row r="47" spans="1:97" ht="17.25" customHeight="1">
      <c r="A47" s="121"/>
      <c r="B47" s="374" t="s">
        <v>329</v>
      </c>
      <c r="C47" s="375"/>
      <c r="D47" s="376">
        <f>SUMIF($B$15:$B$44,"&lt;&gt;"&amp;"▼助成対象外",$G$15:$G$44)</f>
        <v>0</v>
      </c>
      <c r="E47" s="377"/>
      <c r="F47" s="378"/>
      <c r="G47" s="84">
        <f>IF(OR(G45=0,ISERROR(D47)),0,IF(AND(D47&lt;0,G46="対象外"),0,D47))</f>
        <v>0</v>
      </c>
      <c r="H47" s="195"/>
      <c r="K47" s="48"/>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row>
    <row r="48" spans="1:97" ht="17.25" customHeight="1">
      <c r="A48" s="121"/>
      <c r="B48" s="374" t="s">
        <v>330</v>
      </c>
      <c r="C48" s="375"/>
      <c r="D48" s="376">
        <f>SUMIF($B$15:$B$44,"▼助成対象外",$G$15:$G$44)</f>
        <v>0</v>
      </c>
      <c r="E48" s="377"/>
      <c r="F48" s="378"/>
      <c r="G48" s="84">
        <f>IF(OR(G45=0,ISERROR(D48)),0,IF(D48&lt;0,0,D48))</f>
        <v>0</v>
      </c>
      <c r="H48" s="195"/>
      <c r="I48" s="48"/>
      <c r="K48" s="48"/>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row>
    <row r="49" spans="1:97" ht="17.25" customHeight="1" thickBot="1">
      <c r="A49" s="37"/>
      <c r="B49" s="388" t="s">
        <v>174</v>
      </c>
      <c r="C49" s="389"/>
      <c r="D49" s="85" t="s">
        <v>166</v>
      </c>
      <c r="E49" s="390"/>
      <c r="F49" s="391"/>
      <c r="G49" s="50"/>
      <c r="H49" s="192"/>
      <c r="I49" s="48" t="s">
        <v>298</v>
      </c>
      <c r="K49" s="48"/>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row>
    <row r="50" spans="1:97" ht="31.5" customHeight="1" thickTop="1" thickBot="1">
      <c r="A50" s="37"/>
      <c r="B50" s="392" t="s">
        <v>404</v>
      </c>
      <c r="C50" s="393"/>
      <c r="D50" s="394" t="str">
        <f>IF(E49=K32,L32,IF(E49=K33,L33,""))</f>
        <v/>
      </c>
      <c r="E50" s="395"/>
      <c r="F50" s="396"/>
      <c r="G50" s="86">
        <f>IF(OR(G45=0,ISERROR(D50)),0,IF(D50&lt;0,0,D50))</f>
        <v>0</v>
      </c>
      <c r="H50" s="195"/>
      <c r="I50" s="47"/>
      <c r="K50" s="48"/>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row>
    <row r="51" spans="1:97">
      <c r="A51" s="37"/>
      <c r="B51" s="387" t="s">
        <v>173</v>
      </c>
      <c r="C51" s="387"/>
      <c r="D51" s="387"/>
      <c r="E51" s="387"/>
      <c r="F51" s="387"/>
      <c r="G51" s="387"/>
      <c r="H51" s="193"/>
      <c r="K51" s="48"/>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row>
    <row r="52" spans="1:97">
      <c r="K52" s="48"/>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row>
    <row r="53" spans="1:97">
      <c r="K53" s="48"/>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row>
    <row r="54" spans="1:97">
      <c r="K54" s="48"/>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row>
    <row r="55" spans="1:97">
      <c r="K55" s="48"/>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row>
    <row r="56" spans="1:97">
      <c r="K56" s="48"/>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row>
    <row r="57" spans="1:97">
      <c r="K57" s="48"/>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row>
    <row r="58" spans="1:97">
      <c r="K58" s="48"/>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row>
    <row r="59" spans="1:97">
      <c r="K59" s="48"/>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row>
    <row r="60" spans="1:97">
      <c r="K60" s="48"/>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row>
    <row r="61" spans="1:97">
      <c r="K61" s="48"/>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row>
    <row r="62" spans="1:97">
      <c r="K62" s="48"/>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row>
    <row r="63" spans="1:97">
      <c r="K63" s="48"/>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row>
    <row r="64" spans="1:97">
      <c r="K64" s="48"/>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row>
    <row r="65" spans="11:97">
      <c r="K65" s="48"/>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row>
    <row r="66" spans="11:97">
      <c r="K66" s="48"/>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row>
    <row r="67" spans="11:97">
      <c r="K67" s="48"/>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row>
    <row r="68" spans="11:97">
      <c r="K68" s="48"/>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row>
    <row r="69" spans="11:97">
      <c r="K69" s="48"/>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row>
    <row r="70" spans="11:97">
      <c r="K70" s="48"/>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row>
    <row r="71" spans="11:97">
      <c r="K71" s="48"/>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row>
    <row r="72" spans="11:97">
      <c r="K72" s="48"/>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row>
    <row r="73" spans="11:97">
      <c r="K73" s="48"/>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row>
    <row r="74" spans="11:97">
      <c r="K74" s="48"/>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row>
    <row r="75" spans="11:97">
      <c r="K75" s="48"/>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row>
    <row r="76" spans="11:97">
      <c r="K76" s="48"/>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row>
    <row r="77" spans="11:97">
      <c r="K77" s="48"/>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row>
    <row r="78" spans="11:97">
      <c r="K78" s="48"/>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row>
    <row r="79" spans="11:97">
      <c r="K79" s="48"/>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row>
    <row r="80" spans="11:97">
      <c r="K80" s="48"/>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row>
    <row r="81" spans="11:97">
      <c r="K81" s="48"/>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row>
    <row r="82" spans="11:97">
      <c r="K82" s="48"/>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row>
    <row r="83" spans="11:97">
      <c r="K83" s="48"/>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row>
    <row r="84" spans="11:97">
      <c r="K84" s="48"/>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row>
    <row r="85" spans="11:97">
      <c r="K85" s="48"/>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row>
    <row r="86" spans="11:97">
      <c r="K86" s="48"/>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row>
    <row r="87" spans="11:97">
      <c r="K87" s="48"/>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row>
    <row r="88" spans="11:97">
      <c r="K88" s="48"/>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row>
    <row r="89" spans="11:97">
      <c r="K89" s="48"/>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row>
    <row r="90" spans="11:97">
      <c r="K90" s="48"/>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row>
    <row r="91" spans="11:97">
      <c r="K91" s="48"/>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row>
    <row r="92" spans="11:97">
      <c r="K92" s="48"/>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row>
    <row r="93" spans="11:97">
      <c r="K93" s="48"/>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row>
    <row r="94" spans="11:97">
      <c r="K94" s="48"/>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row>
    <row r="95" spans="11:97">
      <c r="K95" s="48"/>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row>
    <row r="96" spans="11:97">
      <c r="K96" s="48"/>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row>
    <row r="97" spans="11:97">
      <c r="K97" s="48"/>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row>
    <row r="98" spans="11:97">
      <c r="K98" s="48"/>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row>
    <row r="99" spans="11:97">
      <c r="K99" s="48"/>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row>
    <row r="100" spans="11:97">
      <c r="K100" s="48"/>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row>
    <row r="101" spans="11:97">
      <c r="K101" s="48"/>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row>
    <row r="102" spans="11:97">
      <c r="K102" s="48"/>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row>
    <row r="103" spans="11:97">
      <c r="K103" s="48"/>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row>
    <row r="104" spans="11:97">
      <c r="K104" s="48"/>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row>
    <row r="105" spans="11:97">
      <c r="K105" s="48"/>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row>
    <row r="106" spans="11:97">
      <c r="K106" s="48"/>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row>
    <row r="107" spans="11:97">
      <c r="K107" s="48"/>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row>
    <row r="108" spans="11:97">
      <c r="K108" s="48"/>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row>
    <row r="109" spans="11:97">
      <c r="K109" s="48"/>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row>
    <row r="110" spans="11:97">
      <c r="K110" s="48"/>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row>
    <row r="111" spans="11:97">
      <c r="K111" s="48"/>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row>
    <row r="112" spans="11:97">
      <c r="K112" s="48"/>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row>
    <row r="113" spans="11:97">
      <c r="K113" s="48"/>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row>
    <row r="114" spans="11:97">
      <c r="K114" s="48"/>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row>
    <row r="115" spans="11:97">
      <c r="K115" s="48"/>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row>
    <row r="116" spans="11:97">
      <c r="K116" s="48"/>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row>
    <row r="117" spans="11:97">
      <c r="K117" s="48"/>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row>
    <row r="118" spans="11:97">
      <c r="K118" s="48"/>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row>
    <row r="119" spans="11:97">
      <c r="K119" s="48"/>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row>
    <row r="120" spans="11:97">
      <c r="K120" s="48"/>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row>
    <row r="121" spans="11:97">
      <c r="K121" s="48"/>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row>
    <row r="122" spans="11:97">
      <c r="K122" s="48"/>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row>
    <row r="123" spans="11:97">
      <c r="K123" s="48"/>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row>
    <row r="124" spans="11:97">
      <c r="K124" s="48"/>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row>
    <row r="125" spans="11:97">
      <c r="K125" s="48"/>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row>
    <row r="126" spans="11:97">
      <c r="K126" s="48"/>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row>
    <row r="127" spans="11:97">
      <c r="K127" s="48"/>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row>
    <row r="128" spans="11:97">
      <c r="K128" s="48"/>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row>
    <row r="129" spans="11:97">
      <c r="K129" s="48"/>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row>
    <row r="130" spans="11:97">
      <c r="K130" s="48"/>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row>
    <row r="131" spans="11:97">
      <c r="K131" s="48"/>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row>
    <row r="132" spans="11:97">
      <c r="K132" s="48"/>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row>
    <row r="133" spans="11:97">
      <c r="K133" s="48"/>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row>
    <row r="134" spans="11:97">
      <c r="K134" s="48"/>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row>
    <row r="135" spans="11:97">
      <c r="K135" s="48"/>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row>
    <row r="136" spans="11:97">
      <c r="K136" s="48"/>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row>
    <row r="137" spans="11:97">
      <c r="K137" s="48"/>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row>
    <row r="138" spans="11:97">
      <c r="K138" s="48"/>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row>
    <row r="139" spans="11:97">
      <c r="K139" s="48"/>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row>
    <row r="140" spans="11:97">
      <c r="K140" s="48"/>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row>
    <row r="141" spans="11:97">
      <c r="K141" s="48"/>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row>
    <row r="142" spans="11:97">
      <c r="K142" s="48"/>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row>
    <row r="143" spans="11:97">
      <c r="K143" s="48"/>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c r="CR143" s="51"/>
      <c r="CS143" s="51"/>
    </row>
    <row r="144" spans="11:97">
      <c r="K144" s="48"/>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row>
    <row r="145" spans="11:97">
      <c r="K145" s="48"/>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row>
    <row r="146" spans="11:97">
      <c r="K146" s="48"/>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row>
    <row r="147" spans="11:97">
      <c r="K147" s="48"/>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c r="CR147" s="51"/>
      <c r="CS147" s="51"/>
    </row>
    <row r="148" spans="11:97">
      <c r="K148" s="48"/>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row>
    <row r="149" spans="11:97">
      <c r="K149" s="48"/>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G149" s="51"/>
      <c r="CH149" s="51"/>
      <c r="CI149" s="51"/>
      <c r="CJ149" s="51"/>
      <c r="CK149" s="51"/>
      <c r="CL149" s="51"/>
      <c r="CM149" s="51"/>
      <c r="CN149" s="51"/>
      <c r="CO149" s="51"/>
      <c r="CP149" s="51"/>
      <c r="CQ149" s="51"/>
      <c r="CR149" s="51"/>
      <c r="CS149" s="51"/>
    </row>
    <row r="150" spans="11:97">
      <c r="K150" s="48"/>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G150" s="51"/>
      <c r="CH150" s="51"/>
      <c r="CI150" s="51"/>
      <c r="CJ150" s="51"/>
      <c r="CK150" s="51"/>
      <c r="CL150" s="51"/>
      <c r="CM150" s="51"/>
      <c r="CN150" s="51"/>
      <c r="CO150" s="51"/>
      <c r="CP150" s="51"/>
      <c r="CQ150" s="51"/>
      <c r="CR150" s="51"/>
      <c r="CS150" s="51"/>
    </row>
    <row r="151" spans="11:97">
      <c r="K151" s="48"/>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c r="CR151" s="51"/>
      <c r="CS151" s="51"/>
    </row>
    <row r="152" spans="11:97">
      <c r="K152" s="48"/>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row>
    <row r="153" spans="11:97">
      <c r="K153" s="48"/>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row>
    <row r="154" spans="11:97">
      <c r="K154" s="48"/>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row>
    <row r="155" spans="11:97">
      <c r="K155" s="48"/>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c r="CR155" s="51"/>
      <c r="CS155" s="51"/>
    </row>
    <row r="156" spans="11:97">
      <c r="K156" s="48"/>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row>
    <row r="157" spans="11:97">
      <c r="K157" s="48"/>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row>
    <row r="158" spans="11:97">
      <c r="K158" s="48"/>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c r="CR158" s="51"/>
      <c r="CS158" s="51"/>
    </row>
    <row r="159" spans="11:97">
      <c r="K159" s="48"/>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row>
    <row r="160" spans="11:97">
      <c r="K160" s="48"/>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row>
    <row r="161" spans="11:97">
      <c r="K161" s="48"/>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row>
    <row r="162" spans="11:97">
      <c r="K162" s="48"/>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row>
    <row r="163" spans="11:97">
      <c r="K163" s="48"/>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row>
    <row r="164" spans="11:97">
      <c r="K164" s="48"/>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row>
    <row r="165" spans="11:97">
      <c r="K165" s="48"/>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row>
    <row r="166" spans="11:97">
      <c r="K166" s="48"/>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row>
    <row r="167" spans="11:97">
      <c r="K167" s="48"/>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row>
    <row r="168" spans="11:97">
      <c r="K168" s="48"/>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row>
    <row r="169" spans="11:97">
      <c r="K169" s="48"/>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row>
    <row r="170" spans="11:97">
      <c r="K170" s="48"/>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row>
    <row r="171" spans="11:97">
      <c r="K171" s="48"/>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row>
    <row r="172" spans="11:97">
      <c r="K172" s="48"/>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row>
    <row r="173" spans="11:97">
      <c r="K173" s="48"/>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row>
    <row r="174" spans="11:97">
      <c r="K174" s="48"/>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row>
    <row r="175" spans="11:97">
      <c r="K175" s="48"/>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c r="CR175" s="51"/>
      <c r="CS175" s="51"/>
    </row>
    <row r="176" spans="11:97">
      <c r="K176" s="48"/>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row>
    <row r="177" spans="11:97">
      <c r="K177" s="48"/>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c r="CR177" s="51"/>
      <c r="CS177" s="51"/>
    </row>
    <row r="178" spans="11:97">
      <c r="K178" s="48"/>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c r="CR178" s="51"/>
      <c r="CS178" s="51"/>
    </row>
    <row r="179" spans="11:97">
      <c r="K179" s="48"/>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c r="BT179" s="51"/>
      <c r="BU179" s="51"/>
      <c r="BV179" s="51"/>
      <c r="BW179" s="51"/>
      <c r="BX179" s="51"/>
      <c r="BY179" s="51"/>
      <c r="BZ179" s="51"/>
      <c r="CA179" s="51"/>
      <c r="CB179" s="51"/>
      <c r="CC179" s="51"/>
      <c r="CD179" s="51"/>
      <c r="CE179" s="51"/>
      <c r="CF179" s="51"/>
      <c r="CG179" s="51"/>
      <c r="CH179" s="51"/>
      <c r="CI179" s="51"/>
      <c r="CJ179" s="51"/>
      <c r="CK179" s="51"/>
      <c r="CL179" s="51"/>
      <c r="CM179" s="51"/>
      <c r="CN179" s="51"/>
      <c r="CO179" s="51"/>
      <c r="CP179" s="51"/>
      <c r="CQ179" s="51"/>
      <c r="CR179" s="51"/>
      <c r="CS179" s="51"/>
    </row>
    <row r="180" spans="11:97">
      <c r="K180" s="48"/>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c r="BU180" s="51"/>
      <c r="BV180" s="51"/>
      <c r="BW180" s="51"/>
      <c r="BX180" s="51"/>
      <c r="BY180" s="51"/>
      <c r="BZ180" s="51"/>
      <c r="CA180" s="51"/>
      <c r="CB180" s="51"/>
      <c r="CC180" s="51"/>
      <c r="CD180" s="51"/>
      <c r="CE180" s="51"/>
      <c r="CF180" s="51"/>
      <c r="CG180" s="51"/>
      <c r="CH180" s="51"/>
      <c r="CI180" s="51"/>
      <c r="CJ180" s="51"/>
      <c r="CK180" s="51"/>
      <c r="CL180" s="51"/>
      <c r="CM180" s="51"/>
      <c r="CN180" s="51"/>
      <c r="CO180" s="51"/>
      <c r="CP180" s="51"/>
      <c r="CQ180" s="51"/>
      <c r="CR180" s="51"/>
      <c r="CS180" s="51"/>
    </row>
    <row r="181" spans="11:97">
      <c r="K181" s="48"/>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c r="BU181" s="51"/>
      <c r="BV181" s="51"/>
      <c r="BW181" s="51"/>
      <c r="BX181" s="51"/>
      <c r="BY181" s="51"/>
      <c r="BZ181" s="51"/>
      <c r="CA181" s="51"/>
      <c r="CB181" s="51"/>
      <c r="CC181" s="51"/>
      <c r="CD181" s="51"/>
      <c r="CE181" s="51"/>
      <c r="CF181" s="51"/>
      <c r="CG181" s="51"/>
      <c r="CH181" s="51"/>
      <c r="CI181" s="51"/>
      <c r="CJ181" s="51"/>
      <c r="CK181" s="51"/>
      <c r="CL181" s="51"/>
      <c r="CM181" s="51"/>
      <c r="CN181" s="51"/>
      <c r="CO181" s="51"/>
      <c r="CP181" s="51"/>
      <c r="CQ181" s="51"/>
      <c r="CR181" s="51"/>
      <c r="CS181" s="51"/>
    </row>
    <row r="182" spans="11:97">
      <c r="K182" s="48"/>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c r="BU182" s="51"/>
      <c r="BV182" s="51"/>
      <c r="BW182" s="51"/>
      <c r="BX182" s="51"/>
      <c r="BY182" s="51"/>
      <c r="BZ182" s="51"/>
      <c r="CA182" s="51"/>
      <c r="CB182" s="51"/>
      <c r="CC182" s="51"/>
      <c r="CD182" s="51"/>
      <c r="CE182" s="51"/>
      <c r="CF182" s="51"/>
      <c r="CG182" s="51"/>
      <c r="CH182" s="51"/>
      <c r="CI182" s="51"/>
      <c r="CJ182" s="51"/>
      <c r="CK182" s="51"/>
      <c r="CL182" s="51"/>
      <c r="CM182" s="51"/>
      <c r="CN182" s="51"/>
      <c r="CO182" s="51"/>
      <c r="CP182" s="51"/>
      <c r="CQ182" s="51"/>
      <c r="CR182" s="51"/>
      <c r="CS182" s="51"/>
    </row>
    <row r="183" spans="11:97">
      <c r="K183" s="48"/>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c r="BU183" s="51"/>
      <c r="BV183" s="51"/>
      <c r="BW183" s="51"/>
      <c r="BX183" s="51"/>
      <c r="BY183" s="51"/>
      <c r="BZ183" s="51"/>
      <c r="CA183" s="51"/>
      <c r="CB183" s="51"/>
      <c r="CC183" s="51"/>
      <c r="CD183" s="51"/>
      <c r="CE183" s="51"/>
      <c r="CF183" s="51"/>
      <c r="CG183" s="51"/>
      <c r="CH183" s="51"/>
      <c r="CI183" s="51"/>
      <c r="CJ183" s="51"/>
      <c r="CK183" s="51"/>
      <c r="CL183" s="51"/>
      <c r="CM183" s="51"/>
      <c r="CN183" s="51"/>
      <c r="CO183" s="51"/>
      <c r="CP183" s="51"/>
      <c r="CQ183" s="51"/>
      <c r="CR183" s="51"/>
      <c r="CS183" s="51"/>
    </row>
    <row r="184" spans="11:97">
      <c r="K184" s="48"/>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c r="BU184" s="51"/>
      <c r="BV184" s="51"/>
      <c r="BW184" s="51"/>
      <c r="BX184" s="51"/>
      <c r="BY184" s="51"/>
      <c r="BZ184" s="51"/>
      <c r="CA184" s="51"/>
      <c r="CB184" s="51"/>
      <c r="CC184" s="51"/>
      <c r="CD184" s="51"/>
      <c r="CE184" s="51"/>
      <c r="CF184" s="51"/>
      <c r="CG184" s="51"/>
      <c r="CH184" s="51"/>
      <c r="CI184" s="51"/>
      <c r="CJ184" s="51"/>
      <c r="CK184" s="51"/>
      <c r="CL184" s="51"/>
      <c r="CM184" s="51"/>
      <c r="CN184" s="51"/>
      <c r="CO184" s="51"/>
      <c r="CP184" s="51"/>
      <c r="CQ184" s="51"/>
      <c r="CR184" s="51"/>
      <c r="CS184" s="51"/>
    </row>
    <row r="185" spans="11:97">
      <c r="K185" s="48"/>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c r="BU185" s="51"/>
      <c r="BV185" s="51"/>
      <c r="BW185" s="51"/>
      <c r="BX185" s="51"/>
      <c r="BY185" s="51"/>
      <c r="BZ185" s="51"/>
      <c r="CA185" s="51"/>
      <c r="CB185" s="51"/>
      <c r="CC185" s="51"/>
      <c r="CD185" s="51"/>
      <c r="CE185" s="51"/>
      <c r="CF185" s="51"/>
      <c r="CG185" s="51"/>
      <c r="CH185" s="51"/>
      <c r="CI185" s="51"/>
      <c r="CJ185" s="51"/>
      <c r="CK185" s="51"/>
      <c r="CL185" s="51"/>
      <c r="CM185" s="51"/>
      <c r="CN185" s="51"/>
      <c r="CO185" s="51"/>
      <c r="CP185" s="51"/>
      <c r="CQ185" s="51"/>
      <c r="CR185" s="51"/>
      <c r="CS185" s="51"/>
    </row>
    <row r="186" spans="11:97">
      <c r="K186" s="48"/>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row>
    <row r="187" spans="11:97">
      <c r="K187" s="48"/>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c r="BU187" s="51"/>
      <c r="BV187" s="51"/>
      <c r="BW187" s="51"/>
      <c r="BX187" s="51"/>
      <c r="BY187" s="51"/>
      <c r="BZ187" s="51"/>
      <c r="CA187" s="51"/>
      <c r="CB187" s="51"/>
      <c r="CC187" s="51"/>
      <c r="CD187" s="51"/>
      <c r="CE187" s="51"/>
      <c r="CF187" s="51"/>
      <c r="CG187" s="51"/>
      <c r="CH187" s="51"/>
      <c r="CI187" s="51"/>
      <c r="CJ187" s="51"/>
      <c r="CK187" s="51"/>
      <c r="CL187" s="51"/>
      <c r="CM187" s="51"/>
      <c r="CN187" s="51"/>
      <c r="CO187" s="51"/>
      <c r="CP187" s="51"/>
      <c r="CQ187" s="51"/>
      <c r="CR187" s="51"/>
      <c r="CS187" s="51"/>
    </row>
    <row r="188" spans="11:97">
      <c r="K188" s="48"/>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c r="BT188" s="51"/>
      <c r="BU188" s="51"/>
      <c r="BV188" s="51"/>
      <c r="BW188" s="51"/>
      <c r="BX188" s="51"/>
      <c r="BY188" s="51"/>
      <c r="BZ188" s="51"/>
      <c r="CA188" s="51"/>
      <c r="CB188" s="51"/>
      <c r="CC188" s="51"/>
      <c r="CD188" s="51"/>
      <c r="CE188" s="51"/>
      <c r="CF188" s="51"/>
      <c r="CG188" s="51"/>
      <c r="CH188" s="51"/>
      <c r="CI188" s="51"/>
      <c r="CJ188" s="51"/>
      <c r="CK188" s="51"/>
      <c r="CL188" s="51"/>
      <c r="CM188" s="51"/>
      <c r="CN188" s="51"/>
      <c r="CO188" s="51"/>
      <c r="CP188" s="51"/>
      <c r="CQ188" s="51"/>
      <c r="CR188" s="51"/>
      <c r="CS188" s="51"/>
    </row>
    <row r="189" spans="11:97">
      <c r="K189" s="48"/>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c r="BU189" s="51"/>
      <c r="BV189" s="51"/>
      <c r="BW189" s="51"/>
      <c r="BX189" s="51"/>
      <c r="BY189" s="51"/>
      <c r="BZ189" s="51"/>
      <c r="CA189" s="51"/>
      <c r="CB189" s="51"/>
      <c r="CC189" s="51"/>
      <c r="CD189" s="51"/>
      <c r="CE189" s="51"/>
      <c r="CF189" s="51"/>
      <c r="CG189" s="51"/>
      <c r="CH189" s="51"/>
      <c r="CI189" s="51"/>
      <c r="CJ189" s="51"/>
      <c r="CK189" s="51"/>
      <c r="CL189" s="51"/>
      <c r="CM189" s="51"/>
      <c r="CN189" s="51"/>
      <c r="CO189" s="51"/>
      <c r="CP189" s="51"/>
      <c r="CQ189" s="51"/>
      <c r="CR189" s="51"/>
      <c r="CS189" s="51"/>
    </row>
    <row r="190" spans="11:97">
      <c r="K190" s="48"/>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c r="BU190" s="51"/>
      <c r="BV190" s="51"/>
      <c r="BW190" s="51"/>
      <c r="BX190" s="51"/>
      <c r="BY190" s="51"/>
      <c r="BZ190" s="51"/>
      <c r="CA190" s="51"/>
      <c r="CB190" s="51"/>
      <c r="CC190" s="51"/>
      <c r="CD190" s="51"/>
      <c r="CE190" s="51"/>
      <c r="CF190" s="51"/>
      <c r="CG190" s="51"/>
      <c r="CH190" s="51"/>
      <c r="CI190" s="51"/>
      <c r="CJ190" s="51"/>
      <c r="CK190" s="51"/>
      <c r="CL190" s="51"/>
      <c r="CM190" s="51"/>
      <c r="CN190" s="51"/>
      <c r="CO190" s="51"/>
      <c r="CP190" s="51"/>
      <c r="CQ190" s="51"/>
      <c r="CR190" s="51"/>
      <c r="CS190" s="51"/>
    </row>
    <row r="191" spans="11:97">
      <c r="K191" s="48"/>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row>
    <row r="192" spans="11:97">
      <c r="K192" s="48"/>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row>
    <row r="193" spans="11:97">
      <c r="K193" s="48"/>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row>
    <row r="194" spans="11:97">
      <c r="K194" s="48"/>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row>
    <row r="195" spans="11:97">
      <c r="K195" s="48"/>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row>
    <row r="196" spans="11:97">
      <c r="K196" s="48"/>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row>
    <row r="197" spans="11:97">
      <c r="K197" s="48"/>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row>
    <row r="198" spans="11:97">
      <c r="K198" s="48"/>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row>
    <row r="199" spans="11:97">
      <c r="K199" s="48"/>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row>
    <row r="200" spans="11:97">
      <c r="K200" s="48"/>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row>
    <row r="201" spans="11:97">
      <c r="K201" s="48"/>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row>
    <row r="202" spans="11:97">
      <c r="K202" s="48"/>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row>
    <row r="203" spans="11:97">
      <c r="K203" s="48"/>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row>
    <row r="204" spans="11:97">
      <c r="K204" s="48"/>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row>
    <row r="205" spans="11:97">
      <c r="K205" s="48"/>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row>
    <row r="206" spans="11:97">
      <c r="K206" s="48"/>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row>
    <row r="207" spans="11:97">
      <c r="K207" s="48"/>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row>
    <row r="208" spans="11:97">
      <c r="K208" s="48"/>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row>
    <row r="209" spans="11:97">
      <c r="K209" s="48"/>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row>
    <row r="210" spans="11:97">
      <c r="K210" s="48"/>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row>
    <row r="211" spans="11:97">
      <c r="K211" s="48"/>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row>
    <row r="212" spans="11:97">
      <c r="K212" s="48"/>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row>
    <row r="213" spans="11:97">
      <c r="K213" s="48"/>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row>
    <row r="214" spans="11:97">
      <c r="K214" s="48"/>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row>
    <row r="215" spans="11:97">
      <c r="K215" s="48"/>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row>
    <row r="216" spans="11:97">
      <c r="K216" s="48"/>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row>
    <row r="217" spans="11:97">
      <c r="K217" s="48"/>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c r="BM217" s="51"/>
      <c r="BN217" s="51"/>
      <c r="BO217" s="51"/>
      <c r="BP217" s="51"/>
      <c r="BQ217" s="51"/>
      <c r="BR217" s="51"/>
      <c r="BS217" s="51"/>
      <c r="BT217" s="51"/>
      <c r="BU217" s="51"/>
      <c r="BV217" s="51"/>
      <c r="BW217" s="51"/>
      <c r="BX217" s="51"/>
      <c r="BY217" s="51"/>
      <c r="BZ217" s="51"/>
      <c r="CA217" s="51"/>
      <c r="CB217" s="51"/>
      <c r="CC217" s="51"/>
      <c r="CD217" s="51"/>
      <c r="CE217" s="51"/>
      <c r="CF217" s="51"/>
      <c r="CG217" s="51"/>
      <c r="CH217" s="51"/>
      <c r="CI217" s="51"/>
      <c r="CJ217" s="51"/>
      <c r="CK217" s="51"/>
      <c r="CL217" s="51"/>
      <c r="CM217" s="51"/>
      <c r="CN217" s="51"/>
      <c r="CO217" s="51"/>
      <c r="CP217" s="51"/>
      <c r="CQ217" s="51"/>
      <c r="CR217" s="51"/>
      <c r="CS217" s="51"/>
    </row>
    <row r="218" spans="11:97">
      <c r="K218" s="48"/>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51"/>
      <c r="CD218" s="51"/>
      <c r="CE218" s="51"/>
      <c r="CF218" s="51"/>
      <c r="CG218" s="51"/>
      <c r="CH218" s="51"/>
      <c r="CI218" s="51"/>
      <c r="CJ218" s="51"/>
      <c r="CK218" s="51"/>
      <c r="CL218" s="51"/>
      <c r="CM218" s="51"/>
      <c r="CN218" s="51"/>
      <c r="CO218" s="51"/>
      <c r="CP218" s="51"/>
      <c r="CQ218" s="51"/>
      <c r="CR218" s="51"/>
      <c r="CS218" s="51"/>
    </row>
    <row r="219" spans="11:97">
      <c r="K219" s="48"/>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c r="BM219" s="51"/>
      <c r="BN219" s="51"/>
      <c r="BO219" s="51"/>
      <c r="BP219" s="51"/>
      <c r="BQ219" s="51"/>
      <c r="BR219" s="51"/>
      <c r="BS219" s="51"/>
      <c r="BT219" s="51"/>
      <c r="BU219" s="51"/>
      <c r="BV219" s="51"/>
      <c r="BW219" s="51"/>
      <c r="BX219" s="51"/>
      <c r="BY219" s="51"/>
      <c r="BZ219" s="51"/>
      <c r="CA219" s="51"/>
      <c r="CB219" s="51"/>
      <c r="CC219" s="51"/>
      <c r="CD219" s="51"/>
      <c r="CE219" s="51"/>
      <c r="CF219" s="51"/>
      <c r="CG219" s="51"/>
      <c r="CH219" s="51"/>
      <c r="CI219" s="51"/>
      <c r="CJ219" s="51"/>
      <c r="CK219" s="51"/>
      <c r="CL219" s="51"/>
      <c r="CM219" s="51"/>
      <c r="CN219" s="51"/>
      <c r="CO219" s="51"/>
      <c r="CP219" s="51"/>
      <c r="CQ219" s="51"/>
      <c r="CR219" s="51"/>
      <c r="CS219" s="51"/>
    </row>
    <row r="220" spans="11:97">
      <c r="K220" s="48"/>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51"/>
      <c r="CC220" s="51"/>
      <c r="CD220" s="51"/>
      <c r="CE220" s="51"/>
      <c r="CF220" s="51"/>
      <c r="CG220" s="51"/>
      <c r="CH220" s="51"/>
      <c r="CI220" s="51"/>
      <c r="CJ220" s="51"/>
      <c r="CK220" s="51"/>
      <c r="CL220" s="51"/>
      <c r="CM220" s="51"/>
      <c r="CN220" s="51"/>
      <c r="CO220" s="51"/>
      <c r="CP220" s="51"/>
      <c r="CQ220" s="51"/>
      <c r="CR220" s="51"/>
      <c r="CS220" s="51"/>
    </row>
    <row r="221" spans="11:97">
      <c r="K221" s="48"/>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51"/>
      <c r="CD221" s="51"/>
      <c r="CE221" s="51"/>
      <c r="CF221" s="51"/>
      <c r="CG221" s="51"/>
      <c r="CH221" s="51"/>
      <c r="CI221" s="51"/>
      <c r="CJ221" s="51"/>
      <c r="CK221" s="51"/>
      <c r="CL221" s="51"/>
      <c r="CM221" s="51"/>
      <c r="CN221" s="51"/>
      <c r="CO221" s="51"/>
      <c r="CP221" s="51"/>
      <c r="CQ221" s="51"/>
      <c r="CR221" s="51"/>
      <c r="CS221" s="51"/>
    </row>
    <row r="222" spans="11:97">
      <c r="K222" s="48"/>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c r="BM222" s="51"/>
      <c r="BN222" s="51"/>
      <c r="BO222" s="51"/>
      <c r="BP222" s="51"/>
      <c r="BQ222" s="51"/>
      <c r="BR222" s="51"/>
      <c r="BS222" s="51"/>
      <c r="BT222" s="51"/>
      <c r="BU222" s="51"/>
      <c r="BV222" s="51"/>
      <c r="BW222" s="51"/>
      <c r="BX222" s="51"/>
      <c r="BY222" s="51"/>
      <c r="BZ222" s="51"/>
      <c r="CA222" s="51"/>
      <c r="CB222" s="51"/>
      <c r="CC222" s="51"/>
      <c r="CD222" s="51"/>
      <c r="CE222" s="51"/>
      <c r="CF222" s="51"/>
      <c r="CG222" s="51"/>
      <c r="CH222" s="51"/>
      <c r="CI222" s="51"/>
      <c r="CJ222" s="51"/>
      <c r="CK222" s="51"/>
      <c r="CL222" s="51"/>
      <c r="CM222" s="51"/>
      <c r="CN222" s="51"/>
      <c r="CO222" s="51"/>
      <c r="CP222" s="51"/>
      <c r="CQ222" s="51"/>
      <c r="CR222" s="51"/>
      <c r="CS222" s="51"/>
    </row>
    <row r="223" spans="11:97">
      <c r="K223" s="48"/>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51"/>
      <c r="BL223" s="51"/>
      <c r="BM223" s="51"/>
      <c r="BN223" s="51"/>
      <c r="BO223" s="51"/>
      <c r="BP223" s="51"/>
      <c r="BQ223" s="51"/>
      <c r="BR223" s="51"/>
      <c r="BS223" s="51"/>
      <c r="BT223" s="51"/>
      <c r="BU223" s="51"/>
      <c r="BV223" s="51"/>
      <c r="BW223" s="51"/>
      <c r="BX223" s="51"/>
      <c r="BY223" s="51"/>
      <c r="BZ223" s="51"/>
      <c r="CA223" s="51"/>
      <c r="CB223" s="51"/>
      <c r="CC223" s="51"/>
      <c r="CD223" s="51"/>
      <c r="CE223" s="51"/>
      <c r="CF223" s="51"/>
      <c r="CG223" s="51"/>
      <c r="CH223" s="51"/>
      <c r="CI223" s="51"/>
      <c r="CJ223" s="51"/>
      <c r="CK223" s="51"/>
      <c r="CL223" s="51"/>
      <c r="CM223" s="51"/>
      <c r="CN223" s="51"/>
      <c r="CO223" s="51"/>
      <c r="CP223" s="51"/>
      <c r="CQ223" s="51"/>
      <c r="CR223" s="51"/>
      <c r="CS223" s="51"/>
    </row>
    <row r="224" spans="11:97">
      <c r="K224" s="48"/>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c r="BJ224" s="51"/>
      <c r="BK224" s="51"/>
      <c r="BL224" s="51"/>
      <c r="BM224" s="51"/>
      <c r="BN224" s="51"/>
      <c r="BO224" s="51"/>
      <c r="BP224" s="51"/>
      <c r="BQ224" s="51"/>
      <c r="BR224" s="51"/>
      <c r="BS224" s="51"/>
      <c r="BT224" s="51"/>
      <c r="BU224" s="51"/>
      <c r="BV224" s="51"/>
      <c r="BW224" s="51"/>
      <c r="BX224" s="51"/>
      <c r="BY224" s="51"/>
      <c r="BZ224" s="51"/>
      <c r="CA224" s="51"/>
      <c r="CB224" s="51"/>
      <c r="CC224" s="51"/>
      <c r="CD224" s="51"/>
      <c r="CE224" s="51"/>
      <c r="CF224" s="51"/>
      <c r="CG224" s="51"/>
      <c r="CH224" s="51"/>
      <c r="CI224" s="51"/>
      <c r="CJ224" s="51"/>
      <c r="CK224" s="51"/>
      <c r="CL224" s="51"/>
      <c r="CM224" s="51"/>
      <c r="CN224" s="51"/>
      <c r="CO224" s="51"/>
      <c r="CP224" s="51"/>
      <c r="CQ224" s="51"/>
      <c r="CR224" s="51"/>
      <c r="CS224" s="51"/>
    </row>
    <row r="225" spans="11:97">
      <c r="K225" s="48"/>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c r="BM225" s="51"/>
      <c r="BN225" s="51"/>
      <c r="BO225" s="51"/>
      <c r="BP225" s="51"/>
      <c r="BQ225" s="51"/>
      <c r="BR225" s="51"/>
      <c r="BS225" s="51"/>
      <c r="BT225" s="51"/>
      <c r="BU225" s="51"/>
      <c r="BV225" s="51"/>
      <c r="BW225" s="51"/>
      <c r="BX225" s="51"/>
      <c r="BY225" s="51"/>
      <c r="BZ225" s="51"/>
      <c r="CA225" s="51"/>
      <c r="CB225" s="51"/>
      <c r="CC225" s="51"/>
      <c r="CD225" s="51"/>
      <c r="CE225" s="51"/>
      <c r="CF225" s="51"/>
      <c r="CG225" s="51"/>
      <c r="CH225" s="51"/>
      <c r="CI225" s="51"/>
      <c r="CJ225" s="51"/>
      <c r="CK225" s="51"/>
      <c r="CL225" s="51"/>
      <c r="CM225" s="51"/>
      <c r="CN225" s="51"/>
      <c r="CO225" s="51"/>
      <c r="CP225" s="51"/>
      <c r="CQ225" s="51"/>
      <c r="CR225" s="51"/>
      <c r="CS225" s="51"/>
    </row>
    <row r="226" spans="11:97">
      <c r="K226" s="48"/>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row>
    <row r="227" spans="11:97">
      <c r="K227" s="48"/>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c r="BY227" s="51"/>
      <c r="BZ227" s="51"/>
      <c r="CA227" s="51"/>
      <c r="CB227" s="51"/>
      <c r="CC227" s="51"/>
      <c r="CD227" s="51"/>
      <c r="CE227" s="51"/>
      <c r="CF227" s="51"/>
      <c r="CG227" s="51"/>
      <c r="CH227" s="51"/>
      <c r="CI227" s="51"/>
      <c r="CJ227" s="51"/>
      <c r="CK227" s="51"/>
      <c r="CL227" s="51"/>
      <c r="CM227" s="51"/>
      <c r="CN227" s="51"/>
      <c r="CO227" s="51"/>
      <c r="CP227" s="51"/>
      <c r="CQ227" s="51"/>
      <c r="CR227" s="51"/>
      <c r="CS227" s="51"/>
    </row>
    <row r="228" spans="11:97">
      <c r="K228" s="48"/>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c r="BM228" s="51"/>
      <c r="BN228" s="51"/>
      <c r="BO228" s="51"/>
      <c r="BP228" s="51"/>
      <c r="BQ228" s="51"/>
      <c r="BR228" s="51"/>
      <c r="BS228" s="51"/>
      <c r="BT228" s="51"/>
      <c r="BU228" s="51"/>
      <c r="BV228" s="51"/>
      <c r="BW228" s="51"/>
      <c r="BX228" s="51"/>
      <c r="BY228" s="51"/>
      <c r="BZ228" s="51"/>
      <c r="CA228" s="51"/>
      <c r="CB228" s="51"/>
      <c r="CC228" s="51"/>
      <c r="CD228" s="51"/>
      <c r="CE228" s="51"/>
      <c r="CF228" s="51"/>
      <c r="CG228" s="51"/>
      <c r="CH228" s="51"/>
      <c r="CI228" s="51"/>
      <c r="CJ228" s="51"/>
      <c r="CK228" s="51"/>
      <c r="CL228" s="51"/>
      <c r="CM228" s="51"/>
      <c r="CN228" s="51"/>
      <c r="CO228" s="51"/>
      <c r="CP228" s="51"/>
      <c r="CQ228" s="51"/>
      <c r="CR228" s="51"/>
      <c r="CS228" s="51"/>
    </row>
    <row r="229" spans="11:97">
      <c r="K229" s="48"/>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c r="BM229" s="51"/>
      <c r="BN229" s="51"/>
      <c r="BO229" s="51"/>
      <c r="BP229" s="51"/>
      <c r="BQ229" s="51"/>
      <c r="BR229" s="51"/>
      <c r="BS229" s="51"/>
      <c r="BT229" s="51"/>
      <c r="BU229" s="51"/>
      <c r="BV229" s="51"/>
      <c r="BW229" s="51"/>
      <c r="BX229" s="51"/>
      <c r="BY229" s="51"/>
      <c r="BZ229" s="51"/>
      <c r="CA229" s="51"/>
      <c r="CB229" s="51"/>
      <c r="CC229" s="51"/>
      <c r="CD229" s="51"/>
      <c r="CE229" s="51"/>
      <c r="CF229" s="51"/>
      <c r="CG229" s="51"/>
      <c r="CH229" s="51"/>
      <c r="CI229" s="51"/>
      <c r="CJ229" s="51"/>
      <c r="CK229" s="51"/>
      <c r="CL229" s="51"/>
      <c r="CM229" s="51"/>
      <c r="CN229" s="51"/>
      <c r="CO229" s="51"/>
      <c r="CP229" s="51"/>
      <c r="CQ229" s="51"/>
      <c r="CR229" s="51"/>
      <c r="CS229" s="51"/>
    </row>
    <row r="230" spans="11:97">
      <c r="K230" s="48"/>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c r="BM230" s="51"/>
      <c r="BN230" s="51"/>
      <c r="BO230" s="51"/>
      <c r="BP230" s="51"/>
      <c r="BQ230" s="51"/>
      <c r="BR230" s="51"/>
      <c r="BS230" s="51"/>
      <c r="BT230" s="51"/>
      <c r="BU230" s="51"/>
      <c r="BV230" s="51"/>
      <c r="BW230" s="51"/>
      <c r="BX230" s="51"/>
      <c r="BY230" s="51"/>
      <c r="BZ230" s="51"/>
      <c r="CA230" s="51"/>
      <c r="CB230" s="51"/>
      <c r="CC230" s="51"/>
      <c r="CD230" s="51"/>
      <c r="CE230" s="51"/>
      <c r="CF230" s="51"/>
      <c r="CG230" s="51"/>
      <c r="CH230" s="51"/>
      <c r="CI230" s="51"/>
      <c r="CJ230" s="51"/>
      <c r="CK230" s="51"/>
      <c r="CL230" s="51"/>
      <c r="CM230" s="51"/>
      <c r="CN230" s="51"/>
      <c r="CO230" s="51"/>
      <c r="CP230" s="51"/>
      <c r="CQ230" s="51"/>
      <c r="CR230" s="51"/>
      <c r="CS230" s="51"/>
    </row>
    <row r="231" spans="11:97">
      <c r="K231" s="48"/>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c r="BO231" s="51"/>
      <c r="BP231" s="51"/>
      <c r="BQ231" s="51"/>
      <c r="BR231" s="51"/>
      <c r="BS231" s="51"/>
      <c r="BT231" s="51"/>
      <c r="BU231" s="51"/>
      <c r="BV231" s="51"/>
      <c r="BW231" s="51"/>
      <c r="BX231" s="51"/>
      <c r="BY231" s="51"/>
      <c r="BZ231" s="51"/>
      <c r="CA231" s="51"/>
      <c r="CB231" s="51"/>
      <c r="CC231" s="51"/>
      <c r="CD231" s="51"/>
      <c r="CE231" s="51"/>
      <c r="CF231" s="51"/>
      <c r="CG231" s="51"/>
      <c r="CH231" s="51"/>
      <c r="CI231" s="51"/>
      <c r="CJ231" s="51"/>
      <c r="CK231" s="51"/>
      <c r="CL231" s="51"/>
      <c r="CM231" s="51"/>
      <c r="CN231" s="51"/>
      <c r="CO231" s="51"/>
      <c r="CP231" s="51"/>
      <c r="CQ231" s="51"/>
      <c r="CR231" s="51"/>
      <c r="CS231" s="51"/>
    </row>
    <row r="232" spans="11:97">
      <c r="K232" s="48"/>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1"/>
      <c r="BS232" s="51"/>
      <c r="BT232" s="51"/>
      <c r="BU232" s="51"/>
      <c r="BV232" s="51"/>
      <c r="BW232" s="51"/>
      <c r="BX232" s="51"/>
      <c r="BY232" s="51"/>
      <c r="BZ232" s="51"/>
      <c r="CA232" s="51"/>
      <c r="CB232" s="51"/>
      <c r="CC232" s="51"/>
      <c r="CD232" s="51"/>
      <c r="CE232" s="51"/>
      <c r="CF232" s="51"/>
      <c r="CG232" s="51"/>
      <c r="CH232" s="51"/>
      <c r="CI232" s="51"/>
      <c r="CJ232" s="51"/>
      <c r="CK232" s="51"/>
      <c r="CL232" s="51"/>
      <c r="CM232" s="51"/>
      <c r="CN232" s="51"/>
      <c r="CO232" s="51"/>
      <c r="CP232" s="51"/>
      <c r="CQ232" s="51"/>
      <c r="CR232" s="51"/>
      <c r="CS232" s="51"/>
    </row>
    <row r="233" spans="11:97">
      <c r="K233" s="48"/>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c r="BO233" s="51"/>
      <c r="BP233" s="51"/>
      <c r="BQ233" s="51"/>
      <c r="BR233" s="51"/>
      <c r="BS233" s="51"/>
      <c r="BT233" s="51"/>
      <c r="BU233" s="51"/>
      <c r="BV233" s="51"/>
      <c r="BW233" s="51"/>
      <c r="BX233" s="51"/>
      <c r="BY233" s="51"/>
      <c r="BZ233" s="51"/>
      <c r="CA233" s="51"/>
      <c r="CB233" s="51"/>
      <c r="CC233" s="51"/>
      <c r="CD233" s="51"/>
      <c r="CE233" s="51"/>
      <c r="CF233" s="51"/>
      <c r="CG233" s="51"/>
      <c r="CH233" s="51"/>
      <c r="CI233" s="51"/>
      <c r="CJ233" s="51"/>
      <c r="CK233" s="51"/>
      <c r="CL233" s="51"/>
      <c r="CM233" s="51"/>
      <c r="CN233" s="51"/>
      <c r="CO233" s="51"/>
      <c r="CP233" s="51"/>
      <c r="CQ233" s="51"/>
      <c r="CR233" s="51"/>
      <c r="CS233" s="51"/>
    </row>
    <row r="234" spans="11:97">
      <c r="K234" s="48"/>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c r="BM234" s="51"/>
      <c r="BN234" s="51"/>
      <c r="BO234" s="51"/>
      <c r="BP234" s="51"/>
      <c r="BQ234" s="51"/>
      <c r="BR234" s="51"/>
      <c r="BS234" s="51"/>
      <c r="BT234" s="51"/>
      <c r="BU234" s="51"/>
      <c r="BV234" s="51"/>
      <c r="BW234" s="51"/>
      <c r="BX234" s="51"/>
      <c r="BY234" s="51"/>
      <c r="BZ234" s="51"/>
      <c r="CA234" s="51"/>
      <c r="CB234" s="51"/>
      <c r="CC234" s="51"/>
      <c r="CD234" s="51"/>
      <c r="CE234" s="51"/>
      <c r="CF234" s="51"/>
      <c r="CG234" s="51"/>
      <c r="CH234" s="51"/>
      <c r="CI234" s="51"/>
      <c r="CJ234" s="51"/>
      <c r="CK234" s="51"/>
      <c r="CL234" s="51"/>
      <c r="CM234" s="51"/>
      <c r="CN234" s="51"/>
      <c r="CO234" s="51"/>
      <c r="CP234" s="51"/>
      <c r="CQ234" s="51"/>
      <c r="CR234" s="51"/>
      <c r="CS234" s="51"/>
    </row>
    <row r="235" spans="11:97">
      <c r="K235" s="48"/>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1"/>
      <c r="BI235" s="51"/>
      <c r="BJ235" s="51"/>
      <c r="BK235" s="51"/>
      <c r="BL235" s="51"/>
      <c r="BM235" s="51"/>
      <c r="BN235" s="51"/>
      <c r="BO235" s="51"/>
      <c r="BP235" s="51"/>
      <c r="BQ235" s="51"/>
      <c r="BR235" s="51"/>
      <c r="BS235" s="51"/>
      <c r="BT235" s="51"/>
      <c r="BU235" s="51"/>
      <c r="BV235" s="51"/>
      <c r="BW235" s="51"/>
      <c r="BX235" s="51"/>
      <c r="BY235" s="51"/>
      <c r="BZ235" s="51"/>
      <c r="CA235" s="51"/>
      <c r="CB235" s="51"/>
      <c r="CC235" s="51"/>
      <c r="CD235" s="51"/>
      <c r="CE235" s="51"/>
      <c r="CF235" s="51"/>
      <c r="CG235" s="51"/>
      <c r="CH235" s="51"/>
      <c r="CI235" s="51"/>
      <c r="CJ235" s="51"/>
      <c r="CK235" s="51"/>
      <c r="CL235" s="51"/>
      <c r="CM235" s="51"/>
      <c r="CN235" s="51"/>
      <c r="CO235" s="51"/>
      <c r="CP235" s="51"/>
      <c r="CQ235" s="51"/>
      <c r="CR235" s="51"/>
      <c r="CS235" s="51"/>
    </row>
    <row r="236" spans="11:97">
      <c r="K236" s="48"/>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1"/>
      <c r="BI236" s="51"/>
      <c r="BJ236" s="51"/>
      <c r="BK236" s="51"/>
      <c r="BL236" s="51"/>
      <c r="BM236" s="51"/>
      <c r="BN236" s="51"/>
      <c r="BO236" s="51"/>
      <c r="BP236" s="51"/>
      <c r="BQ236" s="51"/>
      <c r="BR236" s="51"/>
      <c r="BS236" s="51"/>
      <c r="BT236" s="51"/>
      <c r="BU236" s="51"/>
      <c r="BV236" s="51"/>
      <c r="BW236" s="51"/>
      <c r="BX236" s="51"/>
      <c r="BY236" s="51"/>
      <c r="BZ236" s="51"/>
      <c r="CA236" s="51"/>
      <c r="CB236" s="51"/>
      <c r="CC236" s="51"/>
      <c r="CD236" s="51"/>
      <c r="CE236" s="51"/>
      <c r="CF236" s="51"/>
      <c r="CG236" s="51"/>
      <c r="CH236" s="51"/>
      <c r="CI236" s="51"/>
      <c r="CJ236" s="51"/>
      <c r="CK236" s="51"/>
      <c r="CL236" s="51"/>
      <c r="CM236" s="51"/>
      <c r="CN236" s="51"/>
      <c r="CO236" s="51"/>
      <c r="CP236" s="51"/>
      <c r="CQ236" s="51"/>
      <c r="CR236" s="51"/>
      <c r="CS236" s="51"/>
    </row>
    <row r="237" spans="11:97">
      <c r="K237" s="48"/>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1"/>
      <c r="AN237" s="51"/>
      <c r="AO237" s="51"/>
      <c r="AP237" s="51"/>
      <c r="AQ237" s="51"/>
      <c r="AR237" s="51"/>
      <c r="AS237" s="51"/>
      <c r="AT237" s="51"/>
      <c r="AU237" s="51"/>
      <c r="AV237" s="51"/>
      <c r="AW237" s="51"/>
      <c r="AX237" s="51"/>
      <c r="AY237" s="51"/>
      <c r="AZ237" s="51"/>
      <c r="BA237" s="51"/>
      <c r="BB237" s="51"/>
      <c r="BC237" s="51"/>
      <c r="BD237" s="51"/>
      <c r="BE237" s="51"/>
      <c r="BF237" s="51"/>
      <c r="BG237" s="51"/>
      <c r="BH237" s="51"/>
      <c r="BI237" s="51"/>
      <c r="BJ237" s="51"/>
      <c r="BK237" s="51"/>
      <c r="BL237" s="51"/>
      <c r="BM237" s="51"/>
      <c r="BN237" s="51"/>
      <c r="BO237" s="51"/>
      <c r="BP237" s="51"/>
      <c r="BQ237" s="51"/>
      <c r="BR237" s="51"/>
      <c r="BS237" s="51"/>
      <c r="BT237" s="51"/>
      <c r="BU237" s="51"/>
      <c r="BV237" s="51"/>
      <c r="BW237" s="51"/>
      <c r="BX237" s="51"/>
      <c r="BY237" s="51"/>
      <c r="BZ237" s="51"/>
      <c r="CA237" s="51"/>
      <c r="CB237" s="51"/>
      <c r="CC237" s="51"/>
      <c r="CD237" s="51"/>
      <c r="CE237" s="51"/>
      <c r="CF237" s="51"/>
      <c r="CG237" s="51"/>
      <c r="CH237" s="51"/>
      <c r="CI237" s="51"/>
      <c r="CJ237" s="51"/>
      <c r="CK237" s="51"/>
      <c r="CL237" s="51"/>
      <c r="CM237" s="51"/>
      <c r="CN237" s="51"/>
      <c r="CO237" s="51"/>
      <c r="CP237" s="51"/>
      <c r="CQ237" s="51"/>
      <c r="CR237" s="51"/>
      <c r="CS237" s="51"/>
    </row>
    <row r="238" spans="11:97">
      <c r="K238" s="48"/>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c r="AK238" s="51"/>
      <c r="AL238" s="51"/>
      <c r="AM238" s="51"/>
      <c r="AN238" s="51"/>
      <c r="AO238" s="51"/>
      <c r="AP238" s="51"/>
      <c r="AQ238" s="51"/>
      <c r="AR238" s="51"/>
      <c r="AS238" s="51"/>
      <c r="AT238" s="51"/>
      <c r="AU238" s="51"/>
      <c r="AV238" s="51"/>
      <c r="AW238" s="51"/>
      <c r="AX238" s="51"/>
      <c r="AY238" s="51"/>
      <c r="AZ238" s="51"/>
      <c r="BA238" s="51"/>
      <c r="BB238" s="51"/>
      <c r="BC238" s="51"/>
      <c r="BD238" s="51"/>
      <c r="BE238" s="51"/>
      <c r="BF238" s="51"/>
      <c r="BG238" s="51"/>
      <c r="BH238" s="51"/>
      <c r="BI238" s="51"/>
      <c r="BJ238" s="51"/>
      <c r="BK238" s="51"/>
      <c r="BL238" s="51"/>
      <c r="BM238" s="51"/>
      <c r="BN238" s="51"/>
      <c r="BO238" s="51"/>
      <c r="BP238" s="51"/>
      <c r="BQ238" s="51"/>
      <c r="BR238" s="51"/>
      <c r="BS238" s="51"/>
      <c r="BT238" s="51"/>
      <c r="BU238" s="51"/>
      <c r="BV238" s="51"/>
      <c r="BW238" s="51"/>
      <c r="BX238" s="51"/>
      <c r="BY238" s="51"/>
      <c r="BZ238" s="51"/>
      <c r="CA238" s="51"/>
      <c r="CB238" s="51"/>
      <c r="CC238" s="51"/>
      <c r="CD238" s="51"/>
      <c r="CE238" s="51"/>
      <c r="CF238" s="51"/>
      <c r="CG238" s="51"/>
      <c r="CH238" s="51"/>
      <c r="CI238" s="51"/>
      <c r="CJ238" s="51"/>
      <c r="CK238" s="51"/>
      <c r="CL238" s="51"/>
      <c r="CM238" s="51"/>
      <c r="CN238" s="51"/>
      <c r="CO238" s="51"/>
      <c r="CP238" s="51"/>
      <c r="CQ238" s="51"/>
      <c r="CR238" s="51"/>
      <c r="CS238" s="51"/>
    </row>
    <row r="239" spans="11:97">
      <c r="K239" s="48"/>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1"/>
      <c r="BI239" s="51"/>
      <c r="BJ239" s="51"/>
      <c r="BK239" s="51"/>
      <c r="BL239" s="51"/>
      <c r="BM239" s="51"/>
      <c r="BN239" s="51"/>
      <c r="BO239" s="51"/>
      <c r="BP239" s="51"/>
      <c r="BQ239" s="51"/>
      <c r="BR239" s="51"/>
      <c r="BS239" s="51"/>
      <c r="BT239" s="51"/>
      <c r="BU239" s="51"/>
      <c r="BV239" s="51"/>
      <c r="BW239" s="51"/>
      <c r="BX239" s="51"/>
      <c r="BY239" s="51"/>
      <c r="BZ239" s="51"/>
      <c r="CA239" s="51"/>
      <c r="CB239" s="51"/>
      <c r="CC239" s="51"/>
      <c r="CD239" s="51"/>
      <c r="CE239" s="51"/>
      <c r="CF239" s="51"/>
      <c r="CG239" s="51"/>
      <c r="CH239" s="51"/>
      <c r="CI239" s="51"/>
      <c r="CJ239" s="51"/>
      <c r="CK239" s="51"/>
      <c r="CL239" s="51"/>
      <c r="CM239" s="51"/>
      <c r="CN239" s="51"/>
      <c r="CO239" s="51"/>
      <c r="CP239" s="51"/>
      <c r="CQ239" s="51"/>
      <c r="CR239" s="51"/>
      <c r="CS239" s="51"/>
    </row>
    <row r="240" spans="11:97">
      <c r="K240" s="48"/>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51"/>
      <c r="CJ240" s="51"/>
      <c r="CK240" s="51"/>
      <c r="CL240" s="51"/>
      <c r="CM240" s="51"/>
      <c r="CN240" s="51"/>
      <c r="CO240" s="51"/>
      <c r="CP240" s="51"/>
      <c r="CQ240" s="51"/>
      <c r="CR240" s="51"/>
      <c r="CS240" s="51"/>
    </row>
    <row r="241" spans="11:97">
      <c r="K241" s="48"/>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51"/>
      <c r="BH241" s="51"/>
      <c r="BI241" s="51"/>
      <c r="BJ241" s="51"/>
      <c r="BK241" s="51"/>
      <c r="BL241" s="51"/>
      <c r="BM241" s="51"/>
      <c r="BN241" s="51"/>
      <c r="BO241" s="51"/>
      <c r="BP241" s="51"/>
      <c r="BQ241" s="51"/>
      <c r="BR241" s="51"/>
      <c r="BS241" s="51"/>
      <c r="BT241" s="51"/>
      <c r="BU241" s="51"/>
      <c r="BV241" s="51"/>
      <c r="BW241" s="51"/>
      <c r="BX241" s="51"/>
      <c r="BY241" s="51"/>
      <c r="BZ241" s="51"/>
      <c r="CA241" s="51"/>
      <c r="CB241" s="51"/>
      <c r="CC241" s="51"/>
      <c r="CD241" s="51"/>
      <c r="CE241" s="51"/>
      <c r="CF241" s="51"/>
      <c r="CG241" s="51"/>
      <c r="CH241" s="51"/>
      <c r="CI241" s="51"/>
      <c r="CJ241" s="51"/>
      <c r="CK241" s="51"/>
      <c r="CL241" s="51"/>
      <c r="CM241" s="51"/>
      <c r="CN241" s="51"/>
      <c r="CO241" s="51"/>
      <c r="CP241" s="51"/>
      <c r="CQ241" s="51"/>
      <c r="CR241" s="51"/>
      <c r="CS241" s="51"/>
    </row>
    <row r="242" spans="11:97">
      <c r="K242" s="48"/>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51"/>
      <c r="BH242" s="51"/>
      <c r="BI242" s="51"/>
      <c r="BJ242" s="51"/>
      <c r="BK242" s="51"/>
      <c r="BL242" s="51"/>
      <c r="BM242" s="51"/>
      <c r="BN242" s="51"/>
      <c r="BO242" s="51"/>
      <c r="BP242" s="51"/>
      <c r="BQ242" s="51"/>
      <c r="BR242" s="51"/>
      <c r="BS242" s="51"/>
      <c r="BT242" s="51"/>
      <c r="BU242" s="51"/>
      <c r="BV242" s="51"/>
      <c r="BW242" s="51"/>
      <c r="BX242" s="51"/>
      <c r="BY242" s="51"/>
      <c r="BZ242" s="51"/>
      <c r="CA242" s="51"/>
      <c r="CB242" s="51"/>
      <c r="CC242" s="51"/>
      <c r="CD242" s="51"/>
      <c r="CE242" s="51"/>
      <c r="CF242" s="51"/>
      <c r="CG242" s="51"/>
      <c r="CH242" s="51"/>
      <c r="CI242" s="51"/>
      <c r="CJ242" s="51"/>
      <c r="CK242" s="51"/>
      <c r="CL242" s="51"/>
      <c r="CM242" s="51"/>
      <c r="CN242" s="51"/>
      <c r="CO242" s="51"/>
      <c r="CP242" s="51"/>
      <c r="CQ242" s="51"/>
      <c r="CR242" s="51"/>
      <c r="CS242" s="51"/>
    </row>
    <row r="243" spans="11:97">
      <c r="K243" s="48"/>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c r="BV243" s="51"/>
      <c r="BW243" s="51"/>
      <c r="BX243" s="51"/>
      <c r="BY243" s="51"/>
      <c r="BZ243" s="51"/>
      <c r="CA243" s="51"/>
      <c r="CB243" s="51"/>
      <c r="CC243" s="51"/>
      <c r="CD243" s="51"/>
      <c r="CE243" s="51"/>
      <c r="CF243" s="51"/>
      <c r="CG243" s="51"/>
      <c r="CH243" s="51"/>
      <c r="CI243" s="51"/>
      <c r="CJ243" s="51"/>
      <c r="CK243" s="51"/>
      <c r="CL243" s="51"/>
      <c r="CM243" s="51"/>
      <c r="CN243" s="51"/>
      <c r="CO243" s="51"/>
      <c r="CP243" s="51"/>
      <c r="CQ243" s="51"/>
      <c r="CR243" s="51"/>
      <c r="CS243" s="51"/>
    </row>
    <row r="244" spans="11:97">
      <c r="K244" s="48"/>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c r="AW244" s="51"/>
      <c r="AX244" s="51"/>
      <c r="AY244" s="51"/>
      <c r="AZ244" s="51"/>
      <c r="BA244" s="51"/>
      <c r="BB244" s="51"/>
      <c r="BC244" s="51"/>
      <c r="BD244" s="51"/>
      <c r="BE244" s="51"/>
      <c r="BF244" s="51"/>
      <c r="BG244" s="51"/>
      <c r="BH244" s="51"/>
      <c r="BI244" s="51"/>
      <c r="BJ244" s="51"/>
      <c r="BK244" s="51"/>
      <c r="BL244" s="51"/>
      <c r="BM244" s="51"/>
      <c r="BN244" s="51"/>
      <c r="BO244" s="51"/>
      <c r="BP244" s="51"/>
      <c r="BQ244" s="51"/>
      <c r="BR244" s="51"/>
      <c r="BS244" s="51"/>
      <c r="BT244" s="51"/>
      <c r="BU244" s="51"/>
      <c r="BV244" s="51"/>
      <c r="BW244" s="51"/>
      <c r="BX244" s="51"/>
      <c r="BY244" s="51"/>
      <c r="BZ244" s="51"/>
      <c r="CA244" s="51"/>
      <c r="CB244" s="51"/>
      <c r="CC244" s="51"/>
      <c r="CD244" s="51"/>
      <c r="CE244" s="51"/>
      <c r="CF244" s="51"/>
      <c r="CG244" s="51"/>
      <c r="CH244" s="51"/>
      <c r="CI244" s="51"/>
      <c r="CJ244" s="51"/>
      <c r="CK244" s="51"/>
      <c r="CL244" s="51"/>
      <c r="CM244" s="51"/>
      <c r="CN244" s="51"/>
      <c r="CO244" s="51"/>
      <c r="CP244" s="51"/>
      <c r="CQ244" s="51"/>
      <c r="CR244" s="51"/>
      <c r="CS244" s="51"/>
    </row>
    <row r="245" spans="11:97">
      <c r="K245" s="48"/>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51"/>
      <c r="BH245" s="51"/>
      <c r="BI245" s="51"/>
      <c r="BJ245" s="51"/>
      <c r="BK245" s="51"/>
      <c r="BL245" s="51"/>
      <c r="BM245" s="51"/>
      <c r="BN245" s="51"/>
      <c r="BO245" s="51"/>
      <c r="BP245" s="51"/>
      <c r="BQ245" s="51"/>
      <c r="BR245" s="51"/>
      <c r="BS245" s="51"/>
      <c r="BT245" s="51"/>
      <c r="BU245" s="51"/>
      <c r="BV245" s="51"/>
      <c r="BW245" s="51"/>
      <c r="BX245" s="51"/>
      <c r="BY245" s="51"/>
      <c r="BZ245" s="51"/>
      <c r="CA245" s="51"/>
      <c r="CB245" s="51"/>
      <c r="CC245" s="51"/>
      <c r="CD245" s="51"/>
      <c r="CE245" s="51"/>
      <c r="CF245" s="51"/>
      <c r="CG245" s="51"/>
      <c r="CH245" s="51"/>
      <c r="CI245" s="51"/>
      <c r="CJ245" s="51"/>
      <c r="CK245" s="51"/>
      <c r="CL245" s="51"/>
      <c r="CM245" s="51"/>
      <c r="CN245" s="51"/>
      <c r="CO245" s="51"/>
      <c r="CP245" s="51"/>
      <c r="CQ245" s="51"/>
      <c r="CR245" s="51"/>
      <c r="CS245" s="51"/>
    </row>
    <row r="246" spans="11:97">
      <c r="K246" s="48"/>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c r="BT246" s="51"/>
      <c r="BU246" s="51"/>
      <c r="BV246" s="51"/>
      <c r="BW246" s="51"/>
      <c r="BX246" s="51"/>
      <c r="BY246" s="51"/>
      <c r="BZ246" s="51"/>
      <c r="CA246" s="51"/>
      <c r="CB246" s="51"/>
      <c r="CC246" s="51"/>
      <c r="CD246" s="51"/>
      <c r="CE246" s="51"/>
      <c r="CF246" s="51"/>
      <c r="CG246" s="51"/>
      <c r="CH246" s="51"/>
      <c r="CI246" s="51"/>
      <c r="CJ246" s="51"/>
      <c r="CK246" s="51"/>
      <c r="CL246" s="51"/>
      <c r="CM246" s="51"/>
      <c r="CN246" s="51"/>
      <c r="CO246" s="51"/>
      <c r="CP246" s="51"/>
      <c r="CQ246" s="51"/>
      <c r="CR246" s="51"/>
      <c r="CS246" s="51"/>
    </row>
    <row r="247" spans="11:97">
      <c r="K247" s="48"/>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51"/>
      <c r="BL247" s="51"/>
      <c r="BM247" s="51"/>
      <c r="BN247" s="51"/>
      <c r="BO247" s="51"/>
      <c r="BP247" s="51"/>
      <c r="BQ247" s="51"/>
      <c r="BR247" s="51"/>
      <c r="BS247" s="51"/>
      <c r="BT247" s="51"/>
      <c r="BU247" s="51"/>
      <c r="BV247" s="51"/>
      <c r="BW247" s="51"/>
      <c r="BX247" s="51"/>
      <c r="BY247" s="51"/>
      <c r="BZ247" s="51"/>
      <c r="CA247" s="51"/>
      <c r="CB247" s="51"/>
      <c r="CC247" s="51"/>
      <c r="CD247" s="51"/>
      <c r="CE247" s="51"/>
      <c r="CF247" s="51"/>
      <c r="CG247" s="51"/>
      <c r="CH247" s="51"/>
      <c r="CI247" s="51"/>
      <c r="CJ247" s="51"/>
      <c r="CK247" s="51"/>
      <c r="CL247" s="51"/>
      <c r="CM247" s="51"/>
      <c r="CN247" s="51"/>
      <c r="CO247" s="51"/>
      <c r="CP247" s="51"/>
      <c r="CQ247" s="51"/>
      <c r="CR247" s="51"/>
      <c r="CS247" s="51"/>
    </row>
    <row r="248" spans="11:97">
      <c r="K248" s="48"/>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51"/>
      <c r="BH248" s="51"/>
      <c r="BI248" s="51"/>
      <c r="BJ248" s="51"/>
      <c r="BK248" s="51"/>
      <c r="BL248" s="51"/>
      <c r="BM248" s="51"/>
      <c r="BN248" s="51"/>
      <c r="BO248" s="51"/>
      <c r="BP248" s="51"/>
      <c r="BQ248" s="51"/>
      <c r="BR248" s="51"/>
      <c r="BS248" s="51"/>
      <c r="BT248" s="51"/>
      <c r="BU248" s="51"/>
      <c r="BV248" s="51"/>
      <c r="BW248" s="51"/>
      <c r="BX248" s="51"/>
      <c r="BY248" s="51"/>
      <c r="BZ248" s="51"/>
      <c r="CA248" s="51"/>
      <c r="CB248" s="51"/>
      <c r="CC248" s="51"/>
      <c r="CD248" s="51"/>
      <c r="CE248" s="51"/>
      <c r="CF248" s="51"/>
      <c r="CG248" s="51"/>
      <c r="CH248" s="51"/>
      <c r="CI248" s="51"/>
      <c r="CJ248" s="51"/>
      <c r="CK248" s="51"/>
      <c r="CL248" s="51"/>
      <c r="CM248" s="51"/>
      <c r="CN248" s="51"/>
      <c r="CO248" s="51"/>
      <c r="CP248" s="51"/>
      <c r="CQ248" s="51"/>
      <c r="CR248" s="51"/>
      <c r="CS248" s="51"/>
    </row>
    <row r="249" spans="11:97">
      <c r="K249" s="48"/>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51"/>
      <c r="CN249" s="51"/>
      <c r="CO249" s="51"/>
      <c r="CP249" s="51"/>
      <c r="CQ249" s="51"/>
      <c r="CR249" s="51"/>
      <c r="CS249" s="51"/>
    </row>
    <row r="250" spans="11:97">
      <c r="K250" s="48"/>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row>
    <row r="251" spans="11:97">
      <c r="K251" s="48"/>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row>
    <row r="252" spans="11:97">
      <c r="K252" s="48"/>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c r="BH252" s="51"/>
      <c r="BI252" s="51"/>
      <c r="BJ252" s="51"/>
      <c r="BK252" s="51"/>
      <c r="BL252" s="51"/>
      <c r="BM252" s="51"/>
      <c r="BN252" s="51"/>
      <c r="BO252" s="51"/>
      <c r="BP252" s="51"/>
      <c r="BQ252" s="51"/>
      <c r="BR252" s="51"/>
      <c r="BS252" s="51"/>
      <c r="BT252" s="51"/>
      <c r="BU252" s="51"/>
      <c r="BV252" s="51"/>
      <c r="BW252" s="51"/>
      <c r="BX252" s="51"/>
      <c r="BY252" s="51"/>
      <c r="BZ252" s="51"/>
      <c r="CA252" s="51"/>
      <c r="CB252" s="51"/>
      <c r="CC252" s="51"/>
      <c r="CD252" s="51"/>
      <c r="CE252" s="51"/>
      <c r="CF252" s="51"/>
      <c r="CG252" s="51"/>
      <c r="CH252" s="51"/>
      <c r="CI252" s="51"/>
      <c r="CJ252" s="51"/>
      <c r="CK252" s="51"/>
      <c r="CL252" s="51"/>
      <c r="CM252" s="51"/>
      <c r="CN252" s="51"/>
      <c r="CO252" s="51"/>
      <c r="CP252" s="51"/>
      <c r="CQ252" s="51"/>
      <c r="CR252" s="51"/>
      <c r="CS252" s="51"/>
    </row>
    <row r="253" spans="11:97">
      <c r="K253" s="48"/>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51"/>
      <c r="BL253" s="51"/>
      <c r="BM253" s="51"/>
      <c r="BN253" s="51"/>
      <c r="BO253" s="51"/>
      <c r="BP253" s="51"/>
      <c r="BQ253" s="51"/>
      <c r="BR253" s="51"/>
      <c r="BS253" s="51"/>
      <c r="BT253" s="51"/>
      <c r="BU253" s="51"/>
      <c r="BV253" s="51"/>
      <c r="BW253" s="51"/>
      <c r="BX253" s="51"/>
      <c r="BY253" s="51"/>
      <c r="BZ253" s="51"/>
      <c r="CA253" s="51"/>
      <c r="CB253" s="51"/>
      <c r="CC253" s="51"/>
      <c r="CD253" s="51"/>
      <c r="CE253" s="51"/>
      <c r="CF253" s="51"/>
      <c r="CG253" s="51"/>
      <c r="CH253" s="51"/>
      <c r="CI253" s="51"/>
      <c r="CJ253" s="51"/>
      <c r="CK253" s="51"/>
      <c r="CL253" s="51"/>
      <c r="CM253" s="51"/>
      <c r="CN253" s="51"/>
      <c r="CO253" s="51"/>
      <c r="CP253" s="51"/>
      <c r="CQ253" s="51"/>
      <c r="CR253" s="51"/>
      <c r="CS253" s="51"/>
    </row>
    <row r="254" spans="11:97">
      <c r="K254" s="48"/>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51"/>
      <c r="CF254" s="51"/>
      <c r="CG254" s="51"/>
      <c r="CH254" s="51"/>
      <c r="CI254" s="51"/>
      <c r="CJ254" s="51"/>
      <c r="CK254" s="51"/>
      <c r="CL254" s="51"/>
      <c r="CM254" s="51"/>
      <c r="CN254" s="51"/>
      <c r="CO254" s="51"/>
      <c r="CP254" s="51"/>
      <c r="CQ254" s="51"/>
      <c r="CR254" s="51"/>
      <c r="CS254" s="51"/>
    </row>
    <row r="255" spans="11:97">
      <c r="K255" s="48"/>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51"/>
      <c r="BL255" s="51"/>
      <c r="BM255" s="51"/>
      <c r="BN255" s="51"/>
      <c r="BO255" s="51"/>
      <c r="BP255" s="51"/>
      <c r="BQ255" s="51"/>
      <c r="BR255" s="51"/>
      <c r="BS255" s="51"/>
      <c r="BT255" s="51"/>
      <c r="BU255" s="51"/>
      <c r="BV255" s="51"/>
      <c r="BW255" s="51"/>
      <c r="BX255" s="51"/>
      <c r="BY255" s="51"/>
      <c r="BZ255" s="51"/>
      <c r="CA255" s="51"/>
      <c r="CB255" s="51"/>
      <c r="CC255" s="51"/>
      <c r="CD255" s="51"/>
      <c r="CE255" s="51"/>
      <c r="CF255" s="51"/>
      <c r="CG255" s="51"/>
      <c r="CH255" s="51"/>
      <c r="CI255" s="51"/>
      <c r="CJ255" s="51"/>
      <c r="CK255" s="51"/>
      <c r="CL255" s="51"/>
      <c r="CM255" s="51"/>
      <c r="CN255" s="51"/>
      <c r="CO255" s="51"/>
      <c r="CP255" s="51"/>
      <c r="CQ255" s="51"/>
      <c r="CR255" s="51"/>
      <c r="CS255" s="51"/>
    </row>
    <row r="256" spans="11:97">
      <c r="K256" s="48"/>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51"/>
      <c r="BH256" s="51"/>
      <c r="BI256" s="51"/>
      <c r="BJ256" s="51"/>
      <c r="BK256" s="51"/>
      <c r="BL256" s="51"/>
      <c r="BM256" s="51"/>
      <c r="BN256" s="51"/>
      <c r="BO256" s="51"/>
      <c r="BP256" s="51"/>
      <c r="BQ256" s="51"/>
      <c r="BR256" s="51"/>
      <c r="BS256" s="51"/>
      <c r="BT256" s="51"/>
      <c r="BU256" s="51"/>
      <c r="BV256" s="51"/>
      <c r="BW256" s="51"/>
      <c r="BX256" s="51"/>
      <c r="BY256" s="51"/>
      <c r="BZ256" s="51"/>
      <c r="CA256" s="51"/>
      <c r="CB256" s="51"/>
      <c r="CC256" s="51"/>
      <c r="CD256" s="51"/>
      <c r="CE256" s="51"/>
      <c r="CF256" s="51"/>
      <c r="CG256" s="51"/>
      <c r="CH256" s="51"/>
      <c r="CI256" s="51"/>
      <c r="CJ256" s="51"/>
      <c r="CK256" s="51"/>
      <c r="CL256" s="51"/>
      <c r="CM256" s="51"/>
      <c r="CN256" s="51"/>
      <c r="CO256" s="51"/>
      <c r="CP256" s="51"/>
      <c r="CQ256" s="51"/>
      <c r="CR256" s="51"/>
      <c r="CS256" s="51"/>
    </row>
    <row r="257" spans="11:97">
      <c r="K257" s="48"/>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s="51"/>
      <c r="BG257" s="51"/>
      <c r="BH257" s="51"/>
      <c r="BI257" s="51"/>
      <c r="BJ257" s="51"/>
      <c r="BK257" s="51"/>
      <c r="BL257" s="51"/>
      <c r="BM257" s="51"/>
      <c r="BN257" s="51"/>
      <c r="BO257" s="51"/>
      <c r="BP257" s="51"/>
      <c r="BQ257" s="51"/>
      <c r="BR257" s="51"/>
      <c r="BS257" s="51"/>
      <c r="BT257" s="51"/>
      <c r="BU257" s="51"/>
      <c r="BV257" s="51"/>
      <c r="BW257" s="51"/>
      <c r="BX257" s="51"/>
      <c r="BY257" s="51"/>
      <c r="BZ257" s="51"/>
      <c r="CA257" s="51"/>
      <c r="CB257" s="51"/>
      <c r="CC257" s="51"/>
      <c r="CD257" s="51"/>
      <c r="CE257" s="51"/>
      <c r="CF257" s="51"/>
      <c r="CG257" s="51"/>
      <c r="CH257" s="51"/>
      <c r="CI257" s="51"/>
      <c r="CJ257" s="51"/>
      <c r="CK257" s="51"/>
      <c r="CL257" s="51"/>
      <c r="CM257" s="51"/>
      <c r="CN257" s="51"/>
      <c r="CO257" s="51"/>
      <c r="CP257" s="51"/>
      <c r="CQ257" s="51"/>
      <c r="CR257" s="51"/>
      <c r="CS257" s="51"/>
    </row>
    <row r="258" spans="11:97">
      <c r="K258" s="48"/>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1"/>
      <c r="BK258" s="51"/>
      <c r="BL258" s="51"/>
      <c r="BM258" s="51"/>
      <c r="BN258" s="51"/>
      <c r="BO258" s="51"/>
      <c r="BP258" s="51"/>
      <c r="BQ258" s="51"/>
      <c r="BR258" s="51"/>
      <c r="BS258" s="51"/>
      <c r="BT258" s="51"/>
      <c r="BU258" s="51"/>
      <c r="BV258" s="51"/>
      <c r="BW258" s="51"/>
      <c r="BX258" s="51"/>
      <c r="BY258" s="51"/>
      <c r="BZ258" s="51"/>
      <c r="CA258" s="51"/>
      <c r="CB258" s="51"/>
      <c r="CC258" s="51"/>
      <c r="CD258" s="51"/>
      <c r="CE258" s="51"/>
      <c r="CF258" s="51"/>
      <c r="CG258" s="51"/>
      <c r="CH258" s="51"/>
      <c r="CI258" s="51"/>
      <c r="CJ258" s="51"/>
      <c r="CK258" s="51"/>
      <c r="CL258" s="51"/>
      <c r="CM258" s="51"/>
      <c r="CN258" s="51"/>
      <c r="CO258" s="51"/>
      <c r="CP258" s="51"/>
      <c r="CQ258" s="51"/>
      <c r="CR258" s="51"/>
      <c r="CS258" s="51"/>
    </row>
    <row r="259" spans="11:97">
      <c r="K259" s="48"/>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51"/>
      <c r="BH259" s="51"/>
      <c r="BI259" s="51"/>
      <c r="BJ259" s="51"/>
      <c r="BK259" s="51"/>
      <c r="BL259" s="51"/>
      <c r="BM259" s="51"/>
      <c r="BN259" s="51"/>
      <c r="BO259" s="51"/>
      <c r="BP259" s="51"/>
      <c r="BQ259" s="51"/>
      <c r="BR259" s="51"/>
      <c r="BS259" s="51"/>
      <c r="BT259" s="51"/>
      <c r="BU259" s="51"/>
      <c r="BV259" s="51"/>
      <c r="BW259" s="51"/>
      <c r="BX259" s="51"/>
      <c r="BY259" s="51"/>
      <c r="BZ259" s="51"/>
      <c r="CA259" s="51"/>
      <c r="CB259" s="51"/>
      <c r="CC259" s="51"/>
      <c r="CD259" s="51"/>
      <c r="CE259" s="51"/>
      <c r="CF259" s="51"/>
      <c r="CG259" s="51"/>
      <c r="CH259" s="51"/>
      <c r="CI259" s="51"/>
      <c r="CJ259" s="51"/>
      <c r="CK259" s="51"/>
      <c r="CL259" s="51"/>
      <c r="CM259" s="51"/>
      <c r="CN259" s="51"/>
      <c r="CO259" s="51"/>
      <c r="CP259" s="51"/>
      <c r="CQ259" s="51"/>
      <c r="CR259" s="51"/>
      <c r="CS259" s="51"/>
    </row>
    <row r="260" spans="11:97">
      <c r="K260" s="48"/>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1"/>
      <c r="AJ260" s="51"/>
      <c r="AK260" s="51"/>
      <c r="AL260" s="51"/>
      <c r="AM260" s="51"/>
      <c r="AN260" s="51"/>
      <c r="AO260" s="51"/>
      <c r="AP260" s="51"/>
      <c r="AQ260" s="51"/>
      <c r="AR260" s="51"/>
      <c r="AS260" s="51"/>
      <c r="AT260" s="51"/>
      <c r="AU260" s="51"/>
      <c r="AV260" s="51"/>
      <c r="AW260" s="51"/>
      <c r="AX260" s="51"/>
      <c r="AY260" s="51"/>
      <c r="AZ260" s="51"/>
      <c r="BA260" s="51"/>
      <c r="BB260" s="51"/>
      <c r="BC260" s="51"/>
      <c r="BD260" s="51"/>
      <c r="BE260" s="51"/>
      <c r="BF260" s="51"/>
      <c r="BG260" s="51"/>
      <c r="BH260" s="51"/>
      <c r="BI260" s="51"/>
      <c r="BJ260" s="51"/>
      <c r="BK260" s="51"/>
      <c r="BL260" s="51"/>
      <c r="BM260" s="51"/>
      <c r="BN260" s="51"/>
      <c r="BO260" s="51"/>
      <c r="BP260" s="51"/>
      <c r="BQ260" s="51"/>
      <c r="BR260" s="51"/>
      <c r="BS260" s="51"/>
      <c r="BT260" s="51"/>
      <c r="BU260" s="51"/>
      <c r="BV260" s="51"/>
      <c r="BW260" s="51"/>
      <c r="BX260" s="51"/>
      <c r="BY260" s="51"/>
      <c r="BZ260" s="51"/>
      <c r="CA260" s="51"/>
      <c r="CB260" s="51"/>
      <c r="CC260" s="51"/>
      <c r="CD260" s="51"/>
      <c r="CE260" s="51"/>
      <c r="CF260" s="51"/>
      <c r="CG260" s="51"/>
      <c r="CH260" s="51"/>
      <c r="CI260" s="51"/>
      <c r="CJ260" s="51"/>
      <c r="CK260" s="51"/>
      <c r="CL260" s="51"/>
      <c r="CM260" s="51"/>
      <c r="CN260" s="51"/>
      <c r="CO260" s="51"/>
      <c r="CP260" s="51"/>
      <c r="CQ260" s="51"/>
      <c r="CR260" s="51"/>
      <c r="CS260" s="51"/>
    </row>
    <row r="261" spans="11:97">
      <c r="P261" s="51"/>
      <c r="Q261" s="51"/>
      <c r="R261" s="51"/>
      <c r="S261" s="51"/>
      <c r="T261" s="51"/>
      <c r="U261" s="51"/>
      <c r="V261" s="51"/>
      <c r="W261" s="51"/>
      <c r="X261" s="51"/>
      <c r="Y261" s="51"/>
      <c r="Z261" s="51"/>
      <c r="AA261" s="51"/>
      <c r="AB261" s="51"/>
      <c r="AC261" s="51"/>
      <c r="AD261" s="51"/>
      <c r="AE261" s="51"/>
      <c r="AF261" s="51"/>
      <c r="AG261" s="51"/>
      <c r="AH261" s="51"/>
      <c r="AI261" s="51"/>
      <c r="AJ261" s="51"/>
      <c r="AK261" s="51"/>
      <c r="AL261" s="51"/>
      <c r="AM261" s="51"/>
      <c r="AN261" s="51"/>
      <c r="AO261" s="51"/>
      <c r="AP261" s="51"/>
      <c r="AQ261" s="51"/>
      <c r="AR261" s="51"/>
      <c r="AS261" s="51"/>
      <c r="AT261" s="51"/>
      <c r="AU261" s="51"/>
      <c r="AV261" s="51"/>
      <c r="AW261" s="51"/>
      <c r="AX261" s="51"/>
      <c r="AY261" s="51"/>
      <c r="AZ261" s="51"/>
      <c r="BA261" s="51"/>
      <c r="BB261" s="51"/>
      <c r="BC261" s="51"/>
      <c r="BD261" s="51"/>
      <c r="BE261" s="51"/>
      <c r="BF261" s="51"/>
      <c r="BG261" s="51"/>
      <c r="BH261" s="51"/>
      <c r="BI261" s="51"/>
      <c r="BJ261" s="51"/>
      <c r="BK261" s="51"/>
      <c r="BL261" s="51"/>
      <c r="BM261" s="51"/>
      <c r="BN261" s="51"/>
      <c r="BO261" s="51"/>
      <c r="BP261" s="51"/>
      <c r="BQ261" s="51"/>
      <c r="BR261" s="51"/>
      <c r="BS261" s="51"/>
      <c r="BT261" s="51"/>
      <c r="BU261" s="51"/>
      <c r="BV261" s="51"/>
      <c r="BW261" s="51"/>
      <c r="BX261" s="51"/>
      <c r="BY261" s="51"/>
      <c r="BZ261" s="51"/>
      <c r="CA261" s="51"/>
      <c r="CB261" s="51"/>
      <c r="CC261" s="51"/>
      <c r="CD261" s="51"/>
      <c r="CE261" s="51"/>
      <c r="CF261" s="51"/>
      <c r="CG261" s="51"/>
      <c r="CH261" s="51"/>
      <c r="CI261" s="51"/>
      <c r="CJ261" s="51"/>
      <c r="CK261" s="51"/>
      <c r="CL261" s="51"/>
      <c r="CM261" s="51"/>
      <c r="CN261" s="51"/>
      <c r="CO261" s="51"/>
      <c r="CP261" s="51"/>
      <c r="CQ261" s="51"/>
      <c r="CR261" s="51"/>
      <c r="CS261" s="51"/>
    </row>
    <row r="262" spans="11:97">
      <c r="P262" s="51"/>
      <c r="Q262" s="51"/>
      <c r="R262" s="51"/>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1"/>
      <c r="BY262" s="51"/>
      <c r="BZ262" s="51"/>
      <c r="CA262" s="51"/>
      <c r="CB262" s="51"/>
      <c r="CC262" s="51"/>
      <c r="CD262" s="51"/>
      <c r="CE262" s="51"/>
      <c r="CF262" s="51"/>
      <c r="CG262" s="51"/>
      <c r="CH262" s="51"/>
      <c r="CI262" s="51"/>
      <c r="CJ262" s="51"/>
      <c r="CK262" s="51"/>
      <c r="CL262" s="51"/>
      <c r="CM262" s="51"/>
      <c r="CN262" s="51"/>
      <c r="CO262" s="51"/>
      <c r="CP262" s="51"/>
      <c r="CQ262" s="51"/>
      <c r="CR262" s="51"/>
      <c r="CS262" s="51"/>
    </row>
    <row r="263" spans="11:97">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1"/>
      <c r="BS263" s="51"/>
      <c r="BT263" s="51"/>
      <c r="BU263" s="51"/>
      <c r="BV263" s="51"/>
      <c r="BW263" s="51"/>
      <c r="BX263" s="51"/>
      <c r="BY263" s="51"/>
      <c r="BZ263" s="51"/>
      <c r="CA263" s="51"/>
      <c r="CB263" s="51"/>
      <c r="CC263" s="51"/>
      <c r="CD263" s="51"/>
      <c r="CE263" s="51"/>
      <c r="CF263" s="51"/>
      <c r="CG263" s="51"/>
      <c r="CH263" s="51"/>
      <c r="CI263" s="51"/>
      <c r="CJ263" s="51"/>
      <c r="CK263" s="51"/>
      <c r="CL263" s="51"/>
      <c r="CM263" s="51"/>
      <c r="CN263" s="51"/>
      <c r="CO263" s="51"/>
      <c r="CP263" s="51"/>
      <c r="CQ263" s="51"/>
      <c r="CR263" s="51"/>
      <c r="CS263" s="51"/>
    </row>
    <row r="264" spans="11:97">
      <c r="P264" s="51"/>
      <c r="Q264" s="51"/>
      <c r="R264" s="51"/>
      <c r="S264" s="51"/>
      <c r="T264" s="51"/>
      <c r="U264" s="51"/>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c r="AU264" s="51"/>
      <c r="AV264" s="51"/>
      <c r="AW264" s="51"/>
      <c r="AX264" s="51"/>
      <c r="AY264" s="51"/>
      <c r="AZ264" s="51"/>
      <c r="BA264" s="51"/>
      <c r="BB264" s="51"/>
      <c r="BC264" s="51"/>
      <c r="BD264" s="51"/>
      <c r="BE264" s="51"/>
      <c r="BF264" s="51"/>
      <c r="BG264" s="51"/>
      <c r="BH264" s="51"/>
      <c r="BI264" s="51"/>
      <c r="BJ264" s="51"/>
      <c r="BK264" s="51"/>
      <c r="BL264" s="51"/>
      <c r="BM264" s="51"/>
      <c r="BN264" s="51"/>
      <c r="BO264" s="51"/>
      <c r="BP264" s="51"/>
      <c r="BQ264" s="51"/>
      <c r="BR264" s="51"/>
      <c r="BS264" s="51"/>
      <c r="BT264" s="51"/>
      <c r="BU264" s="51"/>
      <c r="BV264" s="51"/>
      <c r="BW264" s="51"/>
      <c r="BX264" s="51"/>
      <c r="BY264" s="51"/>
      <c r="BZ264" s="51"/>
      <c r="CA264" s="51"/>
      <c r="CB264" s="51"/>
      <c r="CC264" s="51"/>
      <c r="CD264" s="51"/>
      <c r="CE264" s="51"/>
      <c r="CF264" s="51"/>
      <c r="CG264" s="51"/>
      <c r="CH264" s="51"/>
      <c r="CI264" s="51"/>
      <c r="CJ264" s="51"/>
      <c r="CK264" s="51"/>
      <c r="CL264" s="51"/>
      <c r="CM264" s="51"/>
      <c r="CN264" s="51"/>
      <c r="CO264" s="51"/>
      <c r="CP264" s="51"/>
      <c r="CQ264" s="51"/>
      <c r="CR264" s="51"/>
      <c r="CS264" s="51"/>
    </row>
    <row r="265" spans="11:97">
      <c r="CK265" s="51"/>
      <c r="CL265" s="51"/>
      <c r="CM265" s="51"/>
      <c r="CN265" s="51"/>
      <c r="CO265" s="51"/>
      <c r="CP265" s="51"/>
      <c r="CQ265" s="51"/>
      <c r="CR265" s="51"/>
      <c r="CS265" s="51"/>
    </row>
  </sheetData>
  <sheetProtection algorithmName="SHA-512" hashValue="WVmZ6QBWWTCcGF2RVDcIxuUUaUdxYHkErJHEhcl0rmz0L8P0yTnGhenDVUcH+lNT2Pg8xtrObsRpc7eTgwFZgw==" saltValue="N1OB6DxKHP/Ptzu9lLePrA==" spinCount="100000" sheet="1" formatCells="0" formatColumns="0" formatRows="0" selectLockedCells="1"/>
  <mergeCells count="27">
    <mergeCell ref="I3:K3"/>
    <mergeCell ref="C4:G4"/>
    <mergeCell ref="C5:G5"/>
    <mergeCell ref="B9:C9"/>
    <mergeCell ref="D9:E9"/>
    <mergeCell ref="B3:G3"/>
    <mergeCell ref="B7:C7"/>
    <mergeCell ref="D7:F7"/>
    <mergeCell ref="B8:C8"/>
    <mergeCell ref="D8:E8"/>
    <mergeCell ref="B10:C10"/>
    <mergeCell ref="D10:E10"/>
    <mergeCell ref="B11:C11"/>
    <mergeCell ref="D11:E11"/>
    <mergeCell ref="B12:C12"/>
    <mergeCell ref="D12:E12"/>
    <mergeCell ref="L19:M19"/>
    <mergeCell ref="B50:C50"/>
    <mergeCell ref="D50:F50"/>
    <mergeCell ref="B51:G51"/>
    <mergeCell ref="B47:C47"/>
    <mergeCell ref="D47:F47"/>
    <mergeCell ref="B48:C48"/>
    <mergeCell ref="D48:F48"/>
    <mergeCell ref="B49:C49"/>
    <mergeCell ref="B45:C45"/>
    <mergeCell ref="E49:F49"/>
  </mergeCells>
  <phoneticPr fontId="14"/>
  <conditionalFormatting sqref="G49:H49">
    <cfRule type="expression" dxfId="11" priority="1">
      <formula>OR(AND($E$49="申請無し",$G$49&lt;&gt;0),AND($E$49="申請有り",$G$49&lt;=0))</formula>
    </cfRule>
  </conditionalFormatting>
  <dataValidations count="3">
    <dataValidation imeMode="off" allowBlank="1" showInputMessage="1" showErrorMessage="1" sqref="D22:E44 D16:D21 G49:H49 D15:E15 G15:H44" xr:uid="{1B4C4FC0-06E8-474A-AD0D-404B4EC135E2}"/>
    <dataValidation type="list" allowBlank="1" showInputMessage="1" showErrorMessage="1" sqref="B15:B44" xr:uid="{5C8F1D0B-3D89-4881-AFC0-6F6A0568E274}">
      <formula1>"設計費,設備費,工事費,諸経費,▼助成対象外"</formula1>
    </dataValidation>
    <dataValidation type="list" allowBlank="1" showInputMessage="1" showErrorMessage="1" sqref="E49:F49" xr:uid="{5736D813-A4E0-4EBC-A225-BB59D0D1BBD8}">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6" orientation="portrait" r:id="rId1"/>
  <headerFooter>
    <oddFooter>&amp;R&amp;"ＭＳ Ｐ明朝,標準"&amp;10（日本産業規格A列4番）</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6CE0-D16F-4FE6-A38F-74D57704B570}">
  <sheetPr>
    <tabColor rgb="FFFF99CC"/>
    <pageSetUpPr fitToPage="1"/>
  </sheetPr>
  <dimension ref="A1:CS265"/>
  <sheetViews>
    <sheetView view="pageBreakPreview" zoomScaleNormal="100" zoomScaleSheetLayoutView="100" workbookViewId="0">
      <selection activeCell="G49" sqref="G49"/>
    </sheetView>
  </sheetViews>
  <sheetFormatPr defaultColWidth="9" defaultRowHeight="14"/>
  <cols>
    <col min="1" max="1" width="2.6328125" style="13" customWidth="1"/>
    <col min="2" max="2" width="17" style="13" customWidth="1"/>
    <col min="3" max="3" width="37.36328125" style="13" customWidth="1"/>
    <col min="4" max="4" width="11" style="14" customWidth="1"/>
    <col min="5" max="5" width="8.6328125" style="14" customWidth="1"/>
    <col min="6" max="6" width="10.08984375" style="14" customWidth="1"/>
    <col min="7" max="7" width="7.90625" style="13" customWidth="1"/>
    <col min="8" max="8" width="3.6328125" style="13" customWidth="1"/>
    <col min="9" max="9" width="9.6328125" style="13" customWidth="1"/>
    <col min="10" max="10" width="13.08984375" style="15" customWidth="1"/>
    <col min="11" max="11" width="15.6328125" style="15" customWidth="1"/>
    <col min="12" max="12" width="15.6328125" style="13" customWidth="1"/>
    <col min="13" max="13" width="12.6328125" style="13" customWidth="1"/>
    <col min="14" max="14" width="2.6328125" style="13" customWidth="1"/>
    <col min="15" max="15" width="29.90625" style="13" customWidth="1"/>
    <col min="16" max="126" width="2.6328125" style="13" customWidth="1"/>
    <col min="127" max="16384" width="9" style="13"/>
  </cols>
  <sheetData>
    <row r="1" spans="1:97" ht="10.5" customHeight="1"/>
    <row r="2" spans="1:97" ht="19.5" customHeight="1">
      <c r="A2" s="16"/>
      <c r="B2" s="17" t="s">
        <v>388</v>
      </c>
      <c r="C2" s="16"/>
      <c r="D2" s="18"/>
      <c r="E2" s="18"/>
      <c r="F2" s="18"/>
      <c r="G2" s="16"/>
      <c r="H2" s="16"/>
    </row>
    <row r="3" spans="1:97" ht="40.5" customHeight="1" thickBot="1">
      <c r="A3" s="16"/>
      <c r="B3" s="355" t="s">
        <v>384</v>
      </c>
      <c r="C3" s="355"/>
      <c r="D3" s="355"/>
      <c r="E3" s="355"/>
      <c r="F3" s="355"/>
      <c r="G3" s="355"/>
      <c r="H3" s="268"/>
      <c r="I3" s="428" t="s">
        <v>392</v>
      </c>
      <c r="J3" s="428"/>
      <c r="K3" s="428"/>
      <c r="L3" s="428"/>
    </row>
    <row r="4" spans="1:97" ht="20.149999999999999" customHeight="1">
      <c r="A4" s="16"/>
      <c r="B4" s="270" t="s">
        <v>398</v>
      </c>
      <c r="C4" s="371"/>
      <c r="D4" s="371"/>
      <c r="E4" s="371"/>
      <c r="F4" s="371"/>
      <c r="G4" s="372"/>
      <c r="H4" s="185"/>
      <c r="I4" s="269"/>
      <c r="J4" s="269"/>
      <c r="K4" s="269"/>
    </row>
    <row r="5" spans="1:97" ht="25" customHeight="1" thickBot="1">
      <c r="A5" s="16"/>
      <c r="B5" s="271" t="s">
        <v>399</v>
      </c>
      <c r="C5" s="368"/>
      <c r="D5" s="368"/>
      <c r="E5" s="368"/>
      <c r="F5" s="368"/>
      <c r="G5" s="373"/>
      <c r="H5" s="185"/>
      <c r="I5" s="269"/>
      <c r="J5" s="269"/>
      <c r="K5" s="269"/>
    </row>
    <row r="6" spans="1:97" ht="20.149999999999999" customHeight="1" thickBot="1">
      <c r="A6" s="16"/>
      <c r="B6" s="268"/>
      <c r="C6" s="185"/>
      <c r="D6" s="185"/>
      <c r="E6" s="185"/>
      <c r="F6" s="185"/>
      <c r="G6" s="185"/>
      <c r="H6" s="185"/>
      <c r="I6" s="269"/>
      <c r="J6" s="269"/>
      <c r="K6" s="269"/>
    </row>
    <row r="7" spans="1:97" ht="19.5" customHeight="1" thickBot="1">
      <c r="A7" s="16"/>
      <c r="B7" s="426" t="s">
        <v>362</v>
      </c>
      <c r="C7" s="427"/>
      <c r="D7" s="422" t="s">
        <v>423</v>
      </c>
      <c r="E7" s="423"/>
      <c r="F7" s="422" t="s">
        <v>393</v>
      </c>
      <c r="G7" s="424"/>
      <c r="H7" s="185"/>
      <c r="J7" s="20"/>
    </row>
    <row r="8" spans="1:97" ht="19.5" customHeight="1" thickTop="1">
      <c r="A8" s="16">
        <v>1</v>
      </c>
      <c r="B8" s="417"/>
      <c r="C8" s="418"/>
      <c r="D8" s="160"/>
      <c r="E8" s="272" t="s">
        <v>364</v>
      </c>
      <c r="F8" s="162"/>
      <c r="G8" s="273" t="s">
        <v>430</v>
      </c>
      <c r="H8" s="185"/>
      <c r="J8" s="20"/>
    </row>
    <row r="9" spans="1:97" ht="19.5" customHeight="1">
      <c r="A9" s="16">
        <v>2</v>
      </c>
      <c r="B9" s="383"/>
      <c r="C9" s="384"/>
      <c r="D9" s="163"/>
      <c r="E9" s="274" t="s">
        <v>364</v>
      </c>
      <c r="F9" s="158"/>
      <c r="G9" s="273" t="s">
        <v>430</v>
      </c>
      <c r="H9" s="185"/>
      <c r="J9" s="20"/>
    </row>
    <row r="10" spans="1:97" ht="19.5" customHeight="1">
      <c r="A10" s="16">
        <v>3</v>
      </c>
      <c r="B10" s="383"/>
      <c r="C10" s="384"/>
      <c r="D10" s="163"/>
      <c r="E10" s="274" t="s">
        <v>364</v>
      </c>
      <c r="F10" s="158"/>
      <c r="G10" s="273" t="s">
        <v>430</v>
      </c>
      <c r="H10" s="185"/>
      <c r="J10" s="20"/>
    </row>
    <row r="11" spans="1:97" ht="19.5" customHeight="1">
      <c r="A11" s="16">
        <v>4</v>
      </c>
      <c r="B11" s="383"/>
      <c r="C11" s="384"/>
      <c r="D11" s="163"/>
      <c r="E11" s="274" t="s">
        <v>364</v>
      </c>
      <c r="F11" s="158"/>
      <c r="G11" s="273" t="s">
        <v>430</v>
      </c>
      <c r="H11" s="185"/>
      <c r="J11" s="20"/>
    </row>
    <row r="12" spans="1:97" ht="19.5" customHeight="1" thickBot="1">
      <c r="A12" s="16">
        <v>5</v>
      </c>
      <c r="B12" s="385"/>
      <c r="C12" s="386"/>
      <c r="D12" s="164"/>
      <c r="E12" s="275" t="s">
        <v>364</v>
      </c>
      <c r="F12" s="159"/>
      <c r="G12" s="276" t="s">
        <v>430</v>
      </c>
      <c r="H12" s="185"/>
      <c r="J12" s="20"/>
    </row>
    <row r="13" spans="1:97" ht="11.25" customHeight="1" thickBot="1">
      <c r="A13" s="16"/>
      <c r="B13" s="268"/>
      <c r="C13" s="185"/>
      <c r="D13" s="277"/>
      <c r="E13" s="277"/>
      <c r="F13" s="277"/>
      <c r="G13" s="277"/>
      <c r="H13" s="185"/>
      <c r="J13" s="20"/>
    </row>
    <row r="14" spans="1:97" ht="19.5" customHeight="1" thickBot="1">
      <c r="A14" s="16"/>
      <c r="B14" s="91" t="s">
        <v>165</v>
      </c>
      <c r="C14" s="92" t="s">
        <v>143</v>
      </c>
      <c r="D14" s="178" t="s">
        <v>7</v>
      </c>
      <c r="E14" s="92" t="s">
        <v>6</v>
      </c>
      <c r="F14" s="93" t="s">
        <v>129</v>
      </c>
      <c r="G14" s="94" t="s">
        <v>8</v>
      </c>
      <c r="H14" s="199"/>
    </row>
    <row r="15" spans="1:97" ht="15.75" customHeight="1" thickTop="1">
      <c r="A15" s="95">
        <v>1</v>
      </c>
      <c r="B15" s="49"/>
      <c r="C15" s="8"/>
      <c r="D15" s="9"/>
      <c r="E15" s="52"/>
      <c r="F15" s="10"/>
      <c r="G15" s="96" t="str">
        <f t="shared" ref="G15:G44" si="0">IF(D15="","",D15*E15)</f>
        <v/>
      </c>
      <c r="H15" s="198"/>
    </row>
    <row r="16" spans="1:97" ht="15.75" customHeight="1">
      <c r="A16" s="95">
        <v>2</v>
      </c>
      <c r="B16" s="49"/>
      <c r="C16" s="11"/>
      <c r="D16" s="12"/>
      <c r="E16" s="53"/>
      <c r="F16" s="10"/>
      <c r="G16" s="96" t="str">
        <f t="shared" si="0"/>
        <v/>
      </c>
      <c r="H16" s="198"/>
      <c r="K16" s="69"/>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row>
    <row r="17" spans="1:97" ht="15.75" customHeight="1">
      <c r="A17" s="95">
        <v>3</v>
      </c>
      <c r="B17" s="49"/>
      <c r="C17" s="11"/>
      <c r="D17" s="12"/>
      <c r="E17" s="53"/>
      <c r="F17" s="10"/>
      <c r="G17" s="96" t="str">
        <f t="shared" si="0"/>
        <v/>
      </c>
      <c r="H17" s="198"/>
      <c r="K17" s="69"/>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row>
    <row r="18" spans="1:97" ht="15.75" customHeight="1">
      <c r="A18" s="95">
        <v>4</v>
      </c>
      <c r="B18" s="49"/>
      <c r="C18" s="11"/>
      <c r="D18" s="12"/>
      <c r="E18" s="53"/>
      <c r="F18" s="10"/>
      <c r="G18" s="96" t="str">
        <f t="shared" si="0"/>
        <v/>
      </c>
      <c r="H18" s="198"/>
      <c r="K18" s="69"/>
      <c r="L18" s="55"/>
      <c r="M18" s="55"/>
      <c r="N18" s="55"/>
      <c r="O18" s="55"/>
      <c r="P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row>
    <row r="19" spans="1:97" ht="15.75" customHeight="1">
      <c r="A19" s="95">
        <v>5</v>
      </c>
      <c r="B19" s="49"/>
      <c r="C19" s="11"/>
      <c r="D19" s="12"/>
      <c r="E19" s="53"/>
      <c r="F19" s="10"/>
      <c r="G19" s="96" t="str">
        <f t="shared" si="0"/>
        <v/>
      </c>
      <c r="H19" s="198"/>
      <c r="K19" s="69"/>
      <c r="L19" s="425"/>
      <c r="M19" s="42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row>
    <row r="20" spans="1:97" ht="15.75" customHeight="1">
      <c r="A20" s="95">
        <v>6</v>
      </c>
      <c r="B20" s="49"/>
      <c r="C20" s="11"/>
      <c r="D20" s="12"/>
      <c r="E20" s="53"/>
      <c r="F20" s="10"/>
      <c r="G20" s="96" t="str">
        <f t="shared" si="0"/>
        <v/>
      </c>
      <c r="H20" s="198"/>
      <c r="K20" s="278" t="s">
        <v>262</v>
      </c>
      <c r="L20" s="69"/>
      <c r="M20" s="69"/>
      <c r="N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row>
    <row r="21" spans="1:97" ht="15.75" customHeight="1">
      <c r="A21" s="95">
        <v>7</v>
      </c>
      <c r="B21" s="49"/>
      <c r="C21" s="11"/>
      <c r="D21" s="12"/>
      <c r="E21" s="53"/>
      <c r="F21" s="10"/>
      <c r="G21" s="96" t="str">
        <f t="shared" si="0"/>
        <v/>
      </c>
      <c r="H21" s="198"/>
      <c r="K21" s="71" t="str">
        <f>D45</f>
        <v>都内</v>
      </c>
      <c r="M21" s="56"/>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row>
    <row r="22" spans="1:97" ht="15.75" customHeight="1">
      <c r="A22" s="95">
        <v>8</v>
      </c>
      <c r="B22" s="49"/>
      <c r="C22" s="11"/>
      <c r="D22" s="12"/>
      <c r="E22" s="53"/>
      <c r="F22" s="10"/>
      <c r="G22" s="96" t="str">
        <f t="shared" si="0"/>
        <v/>
      </c>
      <c r="H22" s="198"/>
      <c r="J22" s="57" t="s">
        <v>263</v>
      </c>
      <c r="K22" s="72" t="str">
        <f>IF(OR(K21="都内",K21="都外"),"対象","")</f>
        <v>対象</v>
      </c>
      <c r="L22" s="111">
        <f>IF(K22="対象",L29,0)</f>
        <v>300000000</v>
      </c>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row>
    <row r="23" spans="1:97" ht="15.75" customHeight="1">
      <c r="A23" s="95">
        <v>9</v>
      </c>
      <c r="B23" s="49"/>
      <c r="C23" s="11"/>
      <c r="D23" s="12"/>
      <c r="E23" s="53"/>
      <c r="F23" s="10"/>
      <c r="G23" s="96" t="str">
        <f t="shared" si="0"/>
        <v/>
      </c>
      <c r="H23" s="198"/>
      <c r="L23" s="55"/>
      <c r="M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row>
    <row r="24" spans="1:97" ht="15.75" customHeight="1">
      <c r="A24" s="95">
        <v>10</v>
      </c>
      <c r="B24" s="49"/>
      <c r="C24" s="11"/>
      <c r="D24" s="12"/>
      <c r="E24" s="53"/>
      <c r="F24" s="10"/>
      <c r="G24" s="96" t="str">
        <f t="shared" si="0"/>
        <v/>
      </c>
      <c r="H24" s="198"/>
      <c r="N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row>
    <row r="25" spans="1:97" ht="15.75" customHeight="1">
      <c r="A25" s="95">
        <v>11</v>
      </c>
      <c r="B25" s="49"/>
      <c r="C25" s="11"/>
      <c r="D25" s="12"/>
      <c r="E25" s="53"/>
      <c r="F25" s="10"/>
      <c r="G25" s="96" t="str">
        <f t="shared" si="0"/>
        <v/>
      </c>
      <c r="H25" s="198"/>
      <c r="K25" s="55"/>
      <c r="L25" s="55"/>
      <c r="N25" s="55"/>
      <c r="O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row>
    <row r="26" spans="1:97" ht="15.75" customHeight="1">
      <c r="A26" s="95">
        <v>12</v>
      </c>
      <c r="B26" s="49"/>
      <c r="C26" s="11"/>
      <c r="D26" s="12"/>
      <c r="E26" s="53"/>
      <c r="F26" s="10"/>
      <c r="G26" s="96" t="str">
        <f t="shared" si="0"/>
        <v/>
      </c>
      <c r="H26" s="198"/>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row>
    <row r="27" spans="1:97" ht="15.75" customHeight="1">
      <c r="A27" s="95">
        <v>13</v>
      </c>
      <c r="B27" s="49"/>
      <c r="C27" s="11"/>
      <c r="D27" s="12"/>
      <c r="E27" s="53"/>
      <c r="F27" s="10"/>
      <c r="G27" s="96" t="str">
        <f t="shared" si="0"/>
        <v/>
      </c>
      <c r="H27" s="198"/>
      <c r="K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row>
    <row r="28" spans="1:97" ht="15.75" customHeight="1">
      <c r="A28" s="95">
        <v>14</v>
      </c>
      <c r="B28" s="49"/>
      <c r="C28" s="11"/>
      <c r="D28" s="12"/>
      <c r="E28" s="53"/>
      <c r="F28" s="10"/>
      <c r="G28" s="96" t="str">
        <f t="shared" si="0"/>
        <v/>
      </c>
      <c r="H28" s="198"/>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row>
    <row r="29" spans="1:97" ht="15.75" customHeight="1">
      <c r="A29" s="95">
        <v>15</v>
      </c>
      <c r="B29" s="49"/>
      <c r="C29" s="11"/>
      <c r="D29" s="12"/>
      <c r="E29" s="53"/>
      <c r="F29" s="10"/>
      <c r="G29" s="96" t="str">
        <f t="shared" si="0"/>
        <v/>
      </c>
      <c r="H29" s="198"/>
      <c r="K29" s="73" t="s">
        <v>264</v>
      </c>
      <c r="L29" s="74">
        <v>300000000</v>
      </c>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row>
    <row r="30" spans="1:97" ht="15.75" customHeight="1">
      <c r="A30" s="95">
        <v>16</v>
      </c>
      <c r="B30" s="49"/>
      <c r="C30" s="11"/>
      <c r="D30" s="12"/>
      <c r="E30" s="53"/>
      <c r="F30" s="10"/>
      <c r="G30" s="96" t="str">
        <f t="shared" si="0"/>
        <v/>
      </c>
      <c r="H30" s="198"/>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row>
    <row r="31" spans="1:97" ht="15.75" customHeight="1">
      <c r="A31" s="95">
        <v>17</v>
      </c>
      <c r="B31" s="49"/>
      <c r="C31" s="11"/>
      <c r="D31" s="12"/>
      <c r="E31" s="53"/>
      <c r="F31" s="10"/>
      <c r="G31" s="96" t="str">
        <f t="shared" si="0"/>
        <v/>
      </c>
      <c r="H31" s="198"/>
      <c r="K31" s="16" t="s">
        <v>265</v>
      </c>
      <c r="L31" s="17"/>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row>
    <row r="32" spans="1:97" ht="15.75" customHeight="1">
      <c r="A32" s="95">
        <v>18</v>
      </c>
      <c r="B32" s="49"/>
      <c r="C32" s="11"/>
      <c r="D32" s="12"/>
      <c r="E32" s="53"/>
      <c r="F32" s="10"/>
      <c r="G32" s="96" t="str">
        <f t="shared" si="0"/>
        <v/>
      </c>
      <c r="H32" s="198"/>
      <c r="K32" s="279" t="s">
        <v>189</v>
      </c>
      <c r="L32" s="280">
        <f>IF(ROUNDDOWN(($G$47-$G$49)*2/3,-3)&gt;$G$45,$G$45,ROUNDDOWN(($G$47-$G$49)*2/3,-3))</f>
        <v>0</v>
      </c>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row>
    <row r="33" spans="1:97" ht="15.75" customHeight="1">
      <c r="A33" s="95">
        <v>19</v>
      </c>
      <c r="B33" s="49"/>
      <c r="C33" s="11"/>
      <c r="D33" s="12"/>
      <c r="E33" s="53"/>
      <c r="F33" s="10"/>
      <c r="G33" s="96" t="str">
        <f t="shared" si="0"/>
        <v/>
      </c>
      <c r="H33" s="198"/>
      <c r="K33" s="279" t="s">
        <v>190</v>
      </c>
      <c r="L33" s="280">
        <f>IF(ROUNDDOWN($G$47*2/3,-3)&gt;$G$45,$G$45,ROUNDDOWN($G$47*2/3,-3))</f>
        <v>0</v>
      </c>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row>
    <row r="34" spans="1:97" ht="15.75" customHeight="1">
      <c r="A34" s="95">
        <v>20</v>
      </c>
      <c r="B34" s="49"/>
      <c r="C34" s="11"/>
      <c r="D34" s="12"/>
      <c r="E34" s="53"/>
      <c r="F34" s="10"/>
      <c r="G34" s="96" t="str">
        <f t="shared" si="0"/>
        <v/>
      </c>
      <c r="H34" s="198"/>
      <c r="K34" s="56"/>
      <c r="L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row>
    <row r="35" spans="1:97" ht="15.75" customHeight="1">
      <c r="A35" s="95">
        <v>21</v>
      </c>
      <c r="B35" s="49"/>
      <c r="C35" s="11"/>
      <c r="D35" s="12"/>
      <c r="E35" s="53"/>
      <c r="F35" s="10"/>
      <c r="G35" s="96" t="str">
        <f t="shared" si="0"/>
        <v/>
      </c>
      <c r="H35" s="198"/>
      <c r="K35" s="56"/>
      <c r="L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row>
    <row r="36" spans="1:97" ht="15.75" customHeight="1">
      <c r="A36" s="95">
        <v>22</v>
      </c>
      <c r="B36" s="49"/>
      <c r="C36" s="11"/>
      <c r="D36" s="12"/>
      <c r="E36" s="53"/>
      <c r="F36" s="10"/>
      <c r="G36" s="96" t="str">
        <f t="shared" si="0"/>
        <v/>
      </c>
      <c r="H36" s="198"/>
      <c r="K36" s="55"/>
      <c r="L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row>
    <row r="37" spans="1:97" ht="15.75" customHeight="1">
      <c r="A37" s="95">
        <v>23</v>
      </c>
      <c r="B37" s="49"/>
      <c r="C37" s="11"/>
      <c r="D37" s="12"/>
      <c r="E37" s="53"/>
      <c r="F37" s="10"/>
      <c r="G37" s="96" t="str">
        <f t="shared" si="0"/>
        <v/>
      </c>
      <c r="H37" s="198"/>
      <c r="K37" s="69"/>
      <c r="L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row>
    <row r="38" spans="1:97" ht="15.75" customHeight="1">
      <c r="A38" s="95">
        <v>24</v>
      </c>
      <c r="B38" s="49"/>
      <c r="C38" s="11"/>
      <c r="D38" s="12"/>
      <c r="E38" s="53"/>
      <c r="F38" s="10"/>
      <c r="G38" s="96" t="str">
        <f t="shared" si="0"/>
        <v/>
      </c>
      <c r="H38" s="198"/>
      <c r="K38" s="69"/>
      <c r="L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row>
    <row r="39" spans="1:97" ht="15.75" customHeight="1">
      <c r="A39" s="95">
        <v>25</v>
      </c>
      <c r="B39" s="49"/>
      <c r="C39" s="11"/>
      <c r="D39" s="12"/>
      <c r="E39" s="53"/>
      <c r="F39" s="10"/>
      <c r="G39" s="96" t="str">
        <f t="shared" si="0"/>
        <v/>
      </c>
      <c r="H39" s="198"/>
      <c r="K39" s="69"/>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row>
    <row r="40" spans="1:97" ht="15.75" customHeight="1">
      <c r="A40" s="95">
        <v>26</v>
      </c>
      <c r="B40" s="49"/>
      <c r="C40" s="11"/>
      <c r="D40" s="12"/>
      <c r="E40" s="53"/>
      <c r="F40" s="10"/>
      <c r="G40" s="96" t="str">
        <f t="shared" si="0"/>
        <v/>
      </c>
      <c r="H40" s="198"/>
      <c r="K40" s="69"/>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row>
    <row r="41" spans="1:97" ht="15.75" customHeight="1">
      <c r="A41" s="95">
        <v>27</v>
      </c>
      <c r="B41" s="49"/>
      <c r="C41" s="11"/>
      <c r="D41" s="12"/>
      <c r="E41" s="53"/>
      <c r="F41" s="10"/>
      <c r="G41" s="96" t="str">
        <f t="shared" si="0"/>
        <v/>
      </c>
      <c r="H41" s="198"/>
      <c r="K41" s="69"/>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row>
    <row r="42" spans="1:97" ht="15.75" customHeight="1">
      <c r="A42" s="95">
        <v>28</v>
      </c>
      <c r="B42" s="49"/>
      <c r="C42" s="11"/>
      <c r="D42" s="12"/>
      <c r="E42" s="53"/>
      <c r="F42" s="10"/>
      <c r="G42" s="96" t="str">
        <f t="shared" si="0"/>
        <v/>
      </c>
      <c r="H42" s="198"/>
      <c r="J42" s="69"/>
      <c r="K42" s="69"/>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row>
    <row r="43" spans="1:97" ht="15.75" customHeight="1">
      <c r="A43" s="95">
        <v>29</v>
      </c>
      <c r="B43" s="49"/>
      <c r="C43" s="11"/>
      <c r="D43" s="12"/>
      <c r="E43" s="53"/>
      <c r="F43" s="10"/>
      <c r="G43" s="96" t="str">
        <f t="shared" si="0"/>
        <v/>
      </c>
      <c r="H43" s="198"/>
      <c r="K43" s="69"/>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row>
    <row r="44" spans="1:97" ht="15.75" customHeight="1" thickBot="1">
      <c r="A44" s="95">
        <v>30</v>
      </c>
      <c r="B44" s="77"/>
      <c r="C44" s="78"/>
      <c r="D44" s="79"/>
      <c r="E44" s="80"/>
      <c r="F44" s="81"/>
      <c r="G44" s="281" t="str">
        <f t="shared" si="0"/>
        <v/>
      </c>
      <c r="H44" s="198"/>
      <c r="K44" s="69"/>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row>
    <row r="45" spans="1:97" ht="15" customHeight="1">
      <c r="A45" s="16"/>
      <c r="B45" s="419" t="s">
        <v>342</v>
      </c>
      <c r="C45" s="420"/>
      <c r="D45" s="282" t="s">
        <v>192</v>
      </c>
      <c r="E45" s="248"/>
      <c r="F45" s="283" t="s">
        <v>275</v>
      </c>
      <c r="G45" s="83">
        <f>L22*E45</f>
        <v>0</v>
      </c>
      <c r="H45" s="195"/>
      <c r="I45" s="69" t="s">
        <v>422</v>
      </c>
      <c r="K45" s="69"/>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row>
    <row r="46" spans="1:97" ht="17.25" customHeight="1">
      <c r="A46" s="183"/>
      <c r="B46" s="284" t="s">
        <v>349</v>
      </c>
      <c r="C46" s="253"/>
      <c r="D46" s="149"/>
      <c r="E46" s="285" t="s">
        <v>421</v>
      </c>
      <c r="F46" s="253"/>
      <c r="G46" s="115" t="str">
        <f>IF((C46+D46)&gt;=F46*1/2,"対象","対象外")</f>
        <v>対象</v>
      </c>
      <c r="H46" s="197"/>
      <c r="I46" s="286"/>
      <c r="K46" s="69"/>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row>
    <row r="47" spans="1:97" ht="18.75" customHeight="1">
      <c r="A47" s="183"/>
      <c r="B47" s="374" t="s">
        <v>343</v>
      </c>
      <c r="C47" s="375"/>
      <c r="D47" s="376">
        <f>SUMIF($B$15:$B$44,"&lt;&gt;"&amp;"▼助成対象外",$G$15:$G$44)</f>
        <v>0</v>
      </c>
      <c r="E47" s="377"/>
      <c r="F47" s="378"/>
      <c r="G47" s="84">
        <f>IF(OR(G45=0,ISERROR(D47)),0,IF(AND(D47&lt;0,G46="対象外"),0,D47))</f>
        <v>0</v>
      </c>
      <c r="H47" s="195"/>
      <c r="K47" s="69"/>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row>
    <row r="48" spans="1:97" ht="18.75" customHeight="1">
      <c r="A48" s="183"/>
      <c r="B48" s="374" t="s">
        <v>344</v>
      </c>
      <c r="C48" s="375"/>
      <c r="D48" s="376">
        <f>SUMIF($B$15:$B$44,"▼助成対象外",$G$15:$G$44)</f>
        <v>0</v>
      </c>
      <c r="E48" s="377"/>
      <c r="F48" s="378"/>
      <c r="G48" s="84">
        <f>IF(OR(G45=0,ISERROR(D48)),0,IF(D48&lt;0,0,D48))</f>
        <v>0</v>
      </c>
      <c r="H48" s="195"/>
      <c r="I48" s="69"/>
      <c r="K48" s="69"/>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row>
    <row r="49" spans="1:97" ht="18.75" customHeight="1" thickBot="1">
      <c r="A49" s="16"/>
      <c r="B49" s="388" t="s">
        <v>174</v>
      </c>
      <c r="C49" s="389"/>
      <c r="D49" s="85" t="s">
        <v>166</v>
      </c>
      <c r="E49" s="390"/>
      <c r="F49" s="391"/>
      <c r="G49" s="50"/>
      <c r="H49" s="198"/>
      <c r="I49" s="69" t="s">
        <v>298</v>
      </c>
      <c r="K49" s="69"/>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row>
    <row r="50" spans="1:97" ht="31.5" customHeight="1" thickTop="1" thickBot="1">
      <c r="A50" s="16"/>
      <c r="B50" s="392" t="s">
        <v>405</v>
      </c>
      <c r="C50" s="393"/>
      <c r="D50" s="394" t="str">
        <f>IF(E49=K32,L32,IF(E49=K33,L33,""))</f>
        <v/>
      </c>
      <c r="E50" s="395"/>
      <c r="F50" s="396"/>
      <c r="G50" s="86">
        <f>IF(OR(G45=0,ISERROR(D50)),0,IF(D50&lt;0,0,D50))</f>
        <v>0</v>
      </c>
      <c r="H50" s="195"/>
      <c r="I50" s="97"/>
      <c r="K50" s="69"/>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row>
    <row r="51" spans="1:97" ht="10.5" customHeight="1">
      <c r="A51" s="16"/>
      <c r="B51" s="421" t="s">
        <v>173</v>
      </c>
      <c r="C51" s="421"/>
      <c r="D51" s="421"/>
      <c r="E51" s="421"/>
      <c r="F51" s="421"/>
      <c r="G51" s="421"/>
      <c r="H51" s="200"/>
      <c r="K51" s="69"/>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row>
    <row r="52" spans="1:97">
      <c r="K52" s="69"/>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row>
    <row r="53" spans="1:97">
      <c r="K53" s="69"/>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row>
    <row r="54" spans="1:97">
      <c r="K54" s="69"/>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row>
    <row r="55" spans="1:97">
      <c r="K55" s="69"/>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row>
    <row r="56" spans="1:97">
      <c r="K56" s="69"/>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row>
    <row r="57" spans="1:97">
      <c r="K57" s="69"/>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row>
    <row r="58" spans="1:97">
      <c r="K58" s="69"/>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row>
    <row r="59" spans="1:97">
      <c r="K59" s="69"/>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row>
    <row r="60" spans="1:97">
      <c r="K60" s="69"/>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row>
    <row r="61" spans="1:97">
      <c r="K61" s="69"/>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row>
    <row r="62" spans="1:97">
      <c r="K62" s="69"/>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row>
    <row r="63" spans="1:97">
      <c r="K63" s="69"/>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row>
    <row r="64" spans="1:97">
      <c r="K64" s="69"/>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row>
    <row r="65" spans="11:97">
      <c r="K65" s="69"/>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row>
    <row r="66" spans="11:97">
      <c r="K66" s="69"/>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row>
    <row r="67" spans="11:97">
      <c r="K67" s="69"/>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row>
    <row r="68" spans="11:97">
      <c r="K68" s="69"/>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row>
    <row r="69" spans="11:97">
      <c r="K69" s="69"/>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row>
    <row r="70" spans="11:97">
      <c r="K70" s="69"/>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row>
    <row r="71" spans="11:97">
      <c r="K71" s="69"/>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row>
    <row r="72" spans="11:97">
      <c r="K72" s="69"/>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row>
    <row r="73" spans="11:97">
      <c r="K73" s="69"/>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row>
    <row r="74" spans="11:97">
      <c r="K74" s="69"/>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row>
    <row r="75" spans="11:97">
      <c r="K75" s="69"/>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row>
    <row r="76" spans="11:97">
      <c r="K76" s="69"/>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row>
    <row r="77" spans="11:97">
      <c r="K77" s="69"/>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row>
    <row r="78" spans="11:97">
      <c r="K78" s="69"/>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row>
    <row r="79" spans="11:97">
      <c r="K79" s="69"/>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row>
    <row r="80" spans="11:97">
      <c r="K80" s="69"/>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row>
    <row r="81" spans="11:97">
      <c r="K81" s="69"/>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R81" s="55"/>
      <c r="CS81" s="55"/>
    </row>
    <row r="82" spans="11:97">
      <c r="K82" s="69"/>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c r="CA82" s="55"/>
      <c r="CB82" s="55"/>
      <c r="CC82" s="55"/>
      <c r="CD82" s="55"/>
      <c r="CE82" s="55"/>
      <c r="CF82" s="55"/>
      <c r="CG82" s="55"/>
      <c r="CH82" s="55"/>
      <c r="CI82" s="55"/>
      <c r="CJ82" s="55"/>
      <c r="CK82" s="55"/>
      <c r="CL82" s="55"/>
      <c r="CM82" s="55"/>
      <c r="CN82" s="55"/>
      <c r="CO82" s="55"/>
      <c r="CP82" s="55"/>
      <c r="CQ82" s="55"/>
      <c r="CR82" s="55"/>
      <c r="CS82" s="55"/>
    </row>
    <row r="83" spans="11:97">
      <c r="K83" s="69"/>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row>
    <row r="84" spans="11:97">
      <c r="K84" s="69"/>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row>
    <row r="85" spans="11:97">
      <c r="K85" s="69"/>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row>
    <row r="86" spans="11:97">
      <c r="K86" s="69"/>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row>
    <row r="87" spans="11:97">
      <c r="K87" s="69"/>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row>
    <row r="88" spans="11:97">
      <c r="K88" s="69"/>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row>
    <row r="89" spans="11:97">
      <c r="K89" s="69"/>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row>
    <row r="90" spans="11:97">
      <c r="K90" s="69"/>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row>
    <row r="91" spans="11:97">
      <c r="K91" s="69"/>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row>
    <row r="92" spans="11:97">
      <c r="K92" s="69"/>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row>
    <row r="93" spans="11:97">
      <c r="K93" s="69"/>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row>
    <row r="94" spans="11:97">
      <c r="K94" s="69"/>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row>
    <row r="95" spans="11:97">
      <c r="K95" s="69"/>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row>
    <row r="96" spans="11:97">
      <c r="K96" s="69"/>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row>
    <row r="97" spans="11:97">
      <c r="K97" s="69"/>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row>
    <row r="98" spans="11:97">
      <c r="K98" s="69"/>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row>
    <row r="99" spans="11:97">
      <c r="K99" s="69"/>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row>
    <row r="100" spans="11:97">
      <c r="K100" s="69"/>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row>
    <row r="101" spans="11:97">
      <c r="K101" s="69"/>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row>
    <row r="102" spans="11:97">
      <c r="K102" s="69"/>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row>
    <row r="103" spans="11:97">
      <c r="K103" s="69"/>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row>
    <row r="104" spans="11:97">
      <c r="K104" s="69"/>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row>
    <row r="105" spans="11:97">
      <c r="K105" s="69"/>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row>
    <row r="106" spans="11:97">
      <c r="K106" s="69"/>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row>
    <row r="107" spans="11:97">
      <c r="K107" s="69"/>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row>
    <row r="108" spans="11:97">
      <c r="K108" s="69"/>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row>
    <row r="109" spans="11:97">
      <c r="K109" s="69"/>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row>
    <row r="110" spans="11:97">
      <c r="K110" s="69"/>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row>
    <row r="111" spans="11:97">
      <c r="K111" s="69"/>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row>
    <row r="112" spans="11:97">
      <c r="K112" s="69"/>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row>
    <row r="113" spans="11:97">
      <c r="K113" s="69"/>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row>
    <row r="114" spans="11:97">
      <c r="K114" s="69"/>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row>
    <row r="115" spans="11:97">
      <c r="K115" s="69"/>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row>
    <row r="116" spans="11:97">
      <c r="K116" s="69"/>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row>
    <row r="117" spans="11:97">
      <c r="K117" s="69"/>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row>
    <row r="118" spans="11:97">
      <c r="K118" s="69"/>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row>
    <row r="119" spans="11:97">
      <c r="K119" s="69"/>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row>
    <row r="120" spans="11:97">
      <c r="K120" s="69"/>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row>
    <row r="121" spans="11:97">
      <c r="K121" s="69"/>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row>
    <row r="122" spans="11:97">
      <c r="K122" s="69"/>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row>
    <row r="123" spans="11:97">
      <c r="K123" s="69"/>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row>
    <row r="124" spans="11:97">
      <c r="K124" s="69"/>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row>
    <row r="125" spans="11:97">
      <c r="K125" s="69"/>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row>
    <row r="126" spans="11:97">
      <c r="K126" s="69"/>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row>
    <row r="127" spans="11:97">
      <c r="K127" s="69"/>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row>
    <row r="128" spans="11:97">
      <c r="K128" s="69"/>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row>
    <row r="129" spans="11:97">
      <c r="K129" s="69"/>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row>
    <row r="130" spans="11:97">
      <c r="K130" s="69"/>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row>
    <row r="131" spans="11:97">
      <c r="K131" s="69"/>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row>
    <row r="132" spans="11:97">
      <c r="K132" s="69"/>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row>
    <row r="133" spans="11:97">
      <c r="K133" s="69"/>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row>
    <row r="134" spans="11:97">
      <c r="K134" s="69"/>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c r="CO134" s="55"/>
      <c r="CP134" s="55"/>
      <c r="CQ134" s="55"/>
      <c r="CR134" s="55"/>
      <c r="CS134" s="55"/>
    </row>
    <row r="135" spans="11:97">
      <c r="K135" s="69"/>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row>
    <row r="136" spans="11:97">
      <c r="K136" s="69"/>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row>
    <row r="137" spans="11:97">
      <c r="K137" s="69"/>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row>
    <row r="138" spans="11:97">
      <c r="K138" s="69"/>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row>
    <row r="139" spans="11:97">
      <c r="K139" s="69"/>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c r="CF139" s="55"/>
      <c r="CG139" s="55"/>
      <c r="CH139" s="55"/>
      <c r="CI139" s="55"/>
      <c r="CJ139" s="55"/>
      <c r="CK139" s="55"/>
      <c r="CL139" s="55"/>
      <c r="CM139" s="55"/>
      <c r="CN139" s="55"/>
      <c r="CO139" s="55"/>
      <c r="CP139" s="55"/>
      <c r="CQ139" s="55"/>
      <c r="CR139" s="55"/>
      <c r="CS139" s="55"/>
    </row>
    <row r="140" spans="11:97">
      <c r="K140" s="69"/>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c r="CM140" s="55"/>
      <c r="CN140" s="55"/>
      <c r="CO140" s="55"/>
      <c r="CP140" s="55"/>
      <c r="CQ140" s="55"/>
      <c r="CR140" s="55"/>
      <c r="CS140" s="55"/>
    </row>
    <row r="141" spans="11:97">
      <c r="K141" s="69"/>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row>
    <row r="142" spans="11:97">
      <c r="K142" s="69"/>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c r="CM142" s="55"/>
      <c r="CN142" s="55"/>
      <c r="CO142" s="55"/>
      <c r="CP142" s="55"/>
      <c r="CQ142" s="55"/>
      <c r="CR142" s="55"/>
      <c r="CS142" s="55"/>
    </row>
    <row r="143" spans="11:97">
      <c r="K143" s="69"/>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55"/>
      <c r="CQ143" s="55"/>
      <c r="CR143" s="55"/>
      <c r="CS143" s="55"/>
    </row>
    <row r="144" spans="11:97">
      <c r="K144" s="69"/>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row>
    <row r="145" spans="11:97">
      <c r="K145" s="69"/>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c r="CG145" s="55"/>
      <c r="CH145" s="55"/>
      <c r="CI145" s="55"/>
      <c r="CJ145" s="55"/>
      <c r="CK145" s="55"/>
      <c r="CL145" s="55"/>
      <c r="CM145" s="55"/>
      <c r="CN145" s="55"/>
      <c r="CO145" s="55"/>
      <c r="CP145" s="55"/>
      <c r="CQ145" s="55"/>
      <c r="CR145" s="55"/>
      <c r="CS145" s="55"/>
    </row>
    <row r="146" spans="11:97">
      <c r="K146" s="69"/>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row>
    <row r="147" spans="11:97">
      <c r="K147" s="69"/>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55"/>
      <c r="CH147" s="55"/>
      <c r="CI147" s="55"/>
      <c r="CJ147" s="55"/>
      <c r="CK147" s="55"/>
      <c r="CL147" s="55"/>
      <c r="CM147" s="55"/>
      <c r="CN147" s="55"/>
      <c r="CO147" s="55"/>
      <c r="CP147" s="55"/>
      <c r="CQ147" s="55"/>
      <c r="CR147" s="55"/>
      <c r="CS147" s="55"/>
    </row>
    <row r="148" spans="11:97">
      <c r="K148" s="69"/>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c r="CM148" s="55"/>
      <c r="CN148" s="55"/>
      <c r="CO148" s="55"/>
      <c r="CP148" s="55"/>
      <c r="CQ148" s="55"/>
      <c r="CR148" s="55"/>
      <c r="CS148" s="55"/>
    </row>
    <row r="149" spans="11:97">
      <c r="K149" s="69"/>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c r="CL149" s="55"/>
      <c r="CM149" s="55"/>
      <c r="CN149" s="55"/>
      <c r="CO149" s="55"/>
      <c r="CP149" s="55"/>
      <c r="CQ149" s="55"/>
      <c r="CR149" s="55"/>
      <c r="CS149" s="55"/>
    </row>
    <row r="150" spans="11:97">
      <c r="K150" s="69"/>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c r="CM150" s="55"/>
      <c r="CN150" s="55"/>
      <c r="CO150" s="55"/>
      <c r="CP150" s="55"/>
      <c r="CQ150" s="55"/>
      <c r="CR150" s="55"/>
      <c r="CS150" s="55"/>
    </row>
    <row r="151" spans="11:97">
      <c r="K151" s="69"/>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c r="CG151" s="55"/>
      <c r="CH151" s="55"/>
      <c r="CI151" s="55"/>
      <c r="CJ151" s="55"/>
      <c r="CK151" s="55"/>
      <c r="CL151" s="55"/>
      <c r="CM151" s="55"/>
      <c r="CN151" s="55"/>
      <c r="CO151" s="55"/>
      <c r="CP151" s="55"/>
      <c r="CQ151" s="55"/>
      <c r="CR151" s="55"/>
      <c r="CS151" s="55"/>
    </row>
    <row r="152" spans="11:97">
      <c r="K152" s="69"/>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row>
    <row r="153" spans="11:97">
      <c r="K153" s="69"/>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row>
    <row r="154" spans="11:97">
      <c r="K154" s="69"/>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c r="CG154" s="55"/>
      <c r="CH154" s="55"/>
      <c r="CI154" s="55"/>
      <c r="CJ154" s="55"/>
      <c r="CK154" s="55"/>
      <c r="CL154" s="55"/>
      <c r="CM154" s="55"/>
      <c r="CN154" s="55"/>
      <c r="CO154" s="55"/>
      <c r="CP154" s="55"/>
      <c r="CQ154" s="55"/>
      <c r="CR154" s="55"/>
      <c r="CS154" s="55"/>
    </row>
    <row r="155" spans="11:97">
      <c r="K155" s="69"/>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row>
    <row r="156" spans="11:97">
      <c r="K156" s="69"/>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row>
    <row r="157" spans="11:97">
      <c r="K157" s="69"/>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c r="CG157" s="55"/>
      <c r="CH157" s="55"/>
      <c r="CI157" s="55"/>
      <c r="CJ157" s="55"/>
      <c r="CK157" s="55"/>
      <c r="CL157" s="55"/>
      <c r="CM157" s="55"/>
      <c r="CN157" s="55"/>
      <c r="CO157" s="55"/>
      <c r="CP157" s="55"/>
      <c r="CQ157" s="55"/>
      <c r="CR157" s="55"/>
      <c r="CS157" s="55"/>
    </row>
    <row r="158" spans="11:97">
      <c r="K158" s="69"/>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c r="CG158" s="55"/>
      <c r="CH158" s="55"/>
      <c r="CI158" s="55"/>
      <c r="CJ158" s="55"/>
      <c r="CK158" s="55"/>
      <c r="CL158" s="55"/>
      <c r="CM158" s="55"/>
      <c r="CN158" s="55"/>
      <c r="CO158" s="55"/>
      <c r="CP158" s="55"/>
      <c r="CQ158" s="55"/>
      <c r="CR158" s="55"/>
      <c r="CS158" s="55"/>
    </row>
    <row r="159" spans="11:97">
      <c r="K159" s="69"/>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c r="CL159" s="55"/>
      <c r="CM159" s="55"/>
      <c r="CN159" s="55"/>
      <c r="CO159" s="55"/>
      <c r="CP159" s="55"/>
      <c r="CQ159" s="55"/>
      <c r="CR159" s="55"/>
      <c r="CS159" s="55"/>
    </row>
    <row r="160" spans="11:97">
      <c r="K160" s="69"/>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c r="CG160" s="55"/>
      <c r="CH160" s="55"/>
      <c r="CI160" s="55"/>
      <c r="CJ160" s="55"/>
      <c r="CK160" s="55"/>
      <c r="CL160" s="55"/>
      <c r="CM160" s="55"/>
      <c r="CN160" s="55"/>
      <c r="CO160" s="55"/>
      <c r="CP160" s="55"/>
      <c r="CQ160" s="55"/>
      <c r="CR160" s="55"/>
      <c r="CS160" s="55"/>
    </row>
    <row r="161" spans="11:97">
      <c r="K161" s="69"/>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c r="CL161" s="55"/>
      <c r="CM161" s="55"/>
      <c r="CN161" s="55"/>
      <c r="CO161" s="55"/>
      <c r="CP161" s="55"/>
      <c r="CQ161" s="55"/>
      <c r="CR161" s="55"/>
      <c r="CS161" s="55"/>
    </row>
    <row r="162" spans="11:97">
      <c r="K162" s="69"/>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c r="CL162" s="55"/>
      <c r="CM162" s="55"/>
      <c r="CN162" s="55"/>
      <c r="CO162" s="55"/>
      <c r="CP162" s="55"/>
      <c r="CQ162" s="55"/>
      <c r="CR162" s="55"/>
      <c r="CS162" s="55"/>
    </row>
    <row r="163" spans="11:97">
      <c r="K163" s="69"/>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c r="CG163" s="55"/>
      <c r="CH163" s="55"/>
      <c r="CI163" s="55"/>
      <c r="CJ163" s="55"/>
      <c r="CK163" s="55"/>
      <c r="CL163" s="55"/>
      <c r="CM163" s="55"/>
      <c r="CN163" s="55"/>
      <c r="CO163" s="55"/>
      <c r="CP163" s="55"/>
      <c r="CQ163" s="55"/>
      <c r="CR163" s="55"/>
      <c r="CS163" s="55"/>
    </row>
    <row r="164" spans="11:97">
      <c r="K164" s="69"/>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c r="CG164" s="55"/>
      <c r="CH164" s="55"/>
      <c r="CI164" s="55"/>
      <c r="CJ164" s="55"/>
      <c r="CK164" s="55"/>
      <c r="CL164" s="55"/>
      <c r="CM164" s="55"/>
      <c r="CN164" s="55"/>
      <c r="CO164" s="55"/>
      <c r="CP164" s="55"/>
      <c r="CQ164" s="55"/>
      <c r="CR164" s="55"/>
      <c r="CS164" s="55"/>
    </row>
    <row r="165" spans="11:97">
      <c r="K165" s="69"/>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c r="CG165" s="55"/>
      <c r="CH165" s="55"/>
      <c r="CI165" s="55"/>
      <c r="CJ165" s="55"/>
      <c r="CK165" s="55"/>
      <c r="CL165" s="55"/>
      <c r="CM165" s="55"/>
      <c r="CN165" s="55"/>
      <c r="CO165" s="55"/>
      <c r="CP165" s="55"/>
      <c r="CQ165" s="55"/>
      <c r="CR165" s="55"/>
      <c r="CS165" s="55"/>
    </row>
    <row r="166" spans="11:97">
      <c r="K166" s="69"/>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row>
    <row r="167" spans="11:97">
      <c r="K167" s="69"/>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c r="CF167" s="55"/>
      <c r="CG167" s="55"/>
      <c r="CH167" s="55"/>
      <c r="CI167" s="55"/>
      <c r="CJ167" s="55"/>
      <c r="CK167" s="55"/>
      <c r="CL167" s="55"/>
      <c r="CM167" s="55"/>
      <c r="CN167" s="55"/>
      <c r="CO167" s="55"/>
      <c r="CP167" s="55"/>
      <c r="CQ167" s="55"/>
      <c r="CR167" s="55"/>
      <c r="CS167" s="55"/>
    </row>
    <row r="168" spans="11:97">
      <c r="K168" s="69"/>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c r="CF168" s="55"/>
      <c r="CG168" s="55"/>
      <c r="CH168" s="55"/>
      <c r="CI168" s="55"/>
      <c r="CJ168" s="55"/>
      <c r="CK168" s="55"/>
      <c r="CL168" s="55"/>
      <c r="CM168" s="55"/>
      <c r="CN168" s="55"/>
      <c r="CO168" s="55"/>
      <c r="CP168" s="55"/>
      <c r="CQ168" s="55"/>
      <c r="CR168" s="55"/>
      <c r="CS168" s="55"/>
    </row>
    <row r="169" spans="11:97">
      <c r="K169" s="69"/>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c r="CG169" s="55"/>
      <c r="CH169" s="55"/>
      <c r="CI169" s="55"/>
      <c r="CJ169" s="55"/>
      <c r="CK169" s="55"/>
      <c r="CL169" s="55"/>
      <c r="CM169" s="55"/>
      <c r="CN169" s="55"/>
      <c r="CO169" s="55"/>
      <c r="CP169" s="55"/>
      <c r="CQ169" s="55"/>
      <c r="CR169" s="55"/>
      <c r="CS169" s="55"/>
    </row>
    <row r="170" spans="11:97">
      <c r="K170" s="69"/>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c r="CL170" s="55"/>
      <c r="CM170" s="55"/>
      <c r="CN170" s="55"/>
      <c r="CO170" s="55"/>
      <c r="CP170" s="55"/>
      <c r="CQ170" s="55"/>
      <c r="CR170" s="55"/>
      <c r="CS170" s="55"/>
    </row>
    <row r="171" spans="11:97">
      <c r="K171" s="69"/>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c r="CL171" s="55"/>
      <c r="CM171" s="55"/>
      <c r="CN171" s="55"/>
      <c r="CO171" s="55"/>
      <c r="CP171" s="55"/>
      <c r="CQ171" s="55"/>
      <c r="CR171" s="55"/>
      <c r="CS171" s="55"/>
    </row>
    <row r="172" spans="11:97">
      <c r="K172" s="69"/>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c r="CL172" s="55"/>
      <c r="CM172" s="55"/>
      <c r="CN172" s="55"/>
      <c r="CO172" s="55"/>
      <c r="CP172" s="55"/>
      <c r="CQ172" s="55"/>
      <c r="CR172" s="55"/>
      <c r="CS172" s="55"/>
    </row>
    <row r="173" spans="11:97">
      <c r="K173" s="69"/>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row>
    <row r="174" spans="11:97">
      <c r="K174" s="69"/>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row>
    <row r="175" spans="11:97">
      <c r="K175" s="69"/>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c r="CG175" s="55"/>
      <c r="CH175" s="55"/>
      <c r="CI175" s="55"/>
      <c r="CJ175" s="55"/>
      <c r="CK175" s="55"/>
      <c r="CL175" s="55"/>
      <c r="CM175" s="55"/>
      <c r="CN175" s="55"/>
      <c r="CO175" s="55"/>
      <c r="CP175" s="55"/>
      <c r="CQ175" s="55"/>
      <c r="CR175" s="55"/>
      <c r="CS175" s="55"/>
    </row>
    <row r="176" spans="11:97">
      <c r="K176" s="69"/>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row>
    <row r="177" spans="11:97">
      <c r="K177" s="69"/>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row>
    <row r="178" spans="11:97">
      <c r="K178" s="69"/>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row>
    <row r="179" spans="11:97">
      <c r="K179" s="69"/>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row>
    <row r="180" spans="11:97">
      <c r="K180" s="69"/>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row>
    <row r="181" spans="11:97">
      <c r="K181" s="69"/>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c r="CF181" s="55"/>
      <c r="CG181" s="55"/>
      <c r="CH181" s="55"/>
      <c r="CI181" s="55"/>
      <c r="CJ181" s="55"/>
      <c r="CK181" s="55"/>
      <c r="CL181" s="55"/>
      <c r="CM181" s="55"/>
      <c r="CN181" s="55"/>
      <c r="CO181" s="55"/>
      <c r="CP181" s="55"/>
      <c r="CQ181" s="55"/>
      <c r="CR181" s="55"/>
      <c r="CS181" s="55"/>
    </row>
    <row r="182" spans="11:97">
      <c r="K182" s="69"/>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c r="CL182" s="55"/>
      <c r="CM182" s="55"/>
      <c r="CN182" s="55"/>
      <c r="CO182" s="55"/>
      <c r="CP182" s="55"/>
      <c r="CQ182" s="55"/>
      <c r="CR182" s="55"/>
      <c r="CS182" s="55"/>
    </row>
    <row r="183" spans="11:97">
      <c r="K183" s="69"/>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CG183" s="55"/>
      <c r="CH183" s="55"/>
      <c r="CI183" s="55"/>
      <c r="CJ183" s="55"/>
      <c r="CK183" s="55"/>
      <c r="CL183" s="55"/>
      <c r="CM183" s="55"/>
      <c r="CN183" s="55"/>
      <c r="CO183" s="55"/>
      <c r="CP183" s="55"/>
      <c r="CQ183" s="55"/>
      <c r="CR183" s="55"/>
      <c r="CS183" s="55"/>
    </row>
    <row r="184" spans="11:97">
      <c r="K184" s="69"/>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c r="CL184" s="55"/>
      <c r="CM184" s="55"/>
      <c r="CN184" s="55"/>
      <c r="CO184" s="55"/>
      <c r="CP184" s="55"/>
      <c r="CQ184" s="55"/>
      <c r="CR184" s="55"/>
      <c r="CS184" s="55"/>
    </row>
    <row r="185" spans="11:97">
      <c r="K185" s="69"/>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c r="CF185" s="55"/>
      <c r="CG185" s="55"/>
      <c r="CH185" s="55"/>
      <c r="CI185" s="55"/>
      <c r="CJ185" s="55"/>
      <c r="CK185" s="55"/>
      <c r="CL185" s="55"/>
      <c r="CM185" s="55"/>
      <c r="CN185" s="55"/>
      <c r="CO185" s="55"/>
      <c r="CP185" s="55"/>
      <c r="CQ185" s="55"/>
      <c r="CR185" s="55"/>
      <c r="CS185" s="55"/>
    </row>
    <row r="186" spans="11:97">
      <c r="K186" s="69"/>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row>
    <row r="187" spans="11:97">
      <c r="K187" s="69"/>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c r="CF187" s="55"/>
      <c r="CG187" s="55"/>
      <c r="CH187" s="55"/>
      <c r="CI187" s="55"/>
      <c r="CJ187" s="55"/>
      <c r="CK187" s="55"/>
      <c r="CL187" s="55"/>
      <c r="CM187" s="55"/>
      <c r="CN187" s="55"/>
      <c r="CO187" s="55"/>
      <c r="CP187" s="55"/>
      <c r="CQ187" s="55"/>
      <c r="CR187" s="55"/>
      <c r="CS187" s="55"/>
    </row>
    <row r="188" spans="11:97">
      <c r="K188" s="69"/>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row>
    <row r="189" spans="11:97">
      <c r="K189" s="69"/>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c r="CF189" s="55"/>
      <c r="CG189" s="55"/>
      <c r="CH189" s="55"/>
      <c r="CI189" s="55"/>
      <c r="CJ189" s="55"/>
      <c r="CK189" s="55"/>
      <c r="CL189" s="55"/>
      <c r="CM189" s="55"/>
      <c r="CN189" s="55"/>
      <c r="CO189" s="55"/>
      <c r="CP189" s="55"/>
      <c r="CQ189" s="55"/>
      <c r="CR189" s="55"/>
      <c r="CS189" s="55"/>
    </row>
    <row r="190" spans="11:97">
      <c r="K190" s="69"/>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c r="CL190" s="55"/>
      <c r="CM190" s="55"/>
      <c r="CN190" s="55"/>
      <c r="CO190" s="55"/>
      <c r="CP190" s="55"/>
      <c r="CQ190" s="55"/>
      <c r="CR190" s="55"/>
      <c r="CS190" s="55"/>
    </row>
    <row r="191" spans="11:97">
      <c r="K191" s="69"/>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c r="CF191" s="55"/>
      <c r="CG191" s="55"/>
      <c r="CH191" s="55"/>
      <c r="CI191" s="55"/>
      <c r="CJ191" s="55"/>
      <c r="CK191" s="55"/>
      <c r="CL191" s="55"/>
      <c r="CM191" s="55"/>
      <c r="CN191" s="55"/>
      <c r="CO191" s="55"/>
      <c r="CP191" s="55"/>
      <c r="CQ191" s="55"/>
      <c r="CR191" s="55"/>
      <c r="CS191" s="55"/>
    </row>
    <row r="192" spans="11:97">
      <c r="K192" s="69"/>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c r="CL192" s="55"/>
      <c r="CM192" s="55"/>
      <c r="CN192" s="55"/>
      <c r="CO192" s="55"/>
      <c r="CP192" s="55"/>
      <c r="CQ192" s="55"/>
      <c r="CR192" s="55"/>
      <c r="CS192" s="55"/>
    </row>
    <row r="193" spans="11:97">
      <c r="K193" s="69"/>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c r="CG193" s="55"/>
      <c r="CH193" s="55"/>
      <c r="CI193" s="55"/>
      <c r="CJ193" s="55"/>
      <c r="CK193" s="55"/>
      <c r="CL193" s="55"/>
      <c r="CM193" s="55"/>
      <c r="CN193" s="55"/>
      <c r="CO193" s="55"/>
      <c r="CP193" s="55"/>
      <c r="CQ193" s="55"/>
      <c r="CR193" s="55"/>
      <c r="CS193" s="55"/>
    </row>
    <row r="194" spans="11:97">
      <c r="K194" s="69"/>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c r="CG194" s="55"/>
      <c r="CH194" s="55"/>
      <c r="CI194" s="55"/>
      <c r="CJ194" s="55"/>
      <c r="CK194" s="55"/>
      <c r="CL194" s="55"/>
      <c r="CM194" s="55"/>
      <c r="CN194" s="55"/>
      <c r="CO194" s="55"/>
      <c r="CP194" s="55"/>
      <c r="CQ194" s="55"/>
      <c r="CR194" s="55"/>
      <c r="CS194" s="55"/>
    </row>
    <row r="195" spans="11:97">
      <c r="K195" s="69"/>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c r="CL195" s="55"/>
      <c r="CM195" s="55"/>
      <c r="CN195" s="55"/>
      <c r="CO195" s="55"/>
      <c r="CP195" s="55"/>
      <c r="CQ195" s="55"/>
      <c r="CR195" s="55"/>
      <c r="CS195" s="55"/>
    </row>
    <row r="196" spans="11:97">
      <c r="K196" s="69"/>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c r="CG196" s="55"/>
      <c r="CH196" s="55"/>
      <c r="CI196" s="55"/>
      <c r="CJ196" s="55"/>
      <c r="CK196" s="55"/>
      <c r="CL196" s="55"/>
      <c r="CM196" s="55"/>
      <c r="CN196" s="55"/>
      <c r="CO196" s="55"/>
      <c r="CP196" s="55"/>
      <c r="CQ196" s="55"/>
      <c r="CR196" s="55"/>
      <c r="CS196" s="55"/>
    </row>
    <row r="197" spans="11:97">
      <c r="K197" s="69"/>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c r="CG197" s="55"/>
      <c r="CH197" s="55"/>
      <c r="CI197" s="55"/>
      <c r="CJ197" s="55"/>
      <c r="CK197" s="55"/>
      <c r="CL197" s="55"/>
      <c r="CM197" s="55"/>
      <c r="CN197" s="55"/>
      <c r="CO197" s="55"/>
      <c r="CP197" s="55"/>
      <c r="CQ197" s="55"/>
      <c r="CR197" s="55"/>
      <c r="CS197" s="55"/>
    </row>
    <row r="198" spans="11:97">
      <c r="K198" s="69"/>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c r="BM198" s="55"/>
      <c r="BN198" s="55"/>
      <c r="BO198" s="55"/>
      <c r="BP198" s="55"/>
      <c r="BQ198" s="55"/>
      <c r="BR198" s="55"/>
      <c r="BS198" s="55"/>
      <c r="BT198" s="55"/>
      <c r="BU198" s="55"/>
      <c r="BV198" s="55"/>
      <c r="BW198" s="55"/>
      <c r="BX198" s="55"/>
      <c r="BY198" s="55"/>
      <c r="BZ198" s="55"/>
      <c r="CA198" s="55"/>
      <c r="CB198" s="55"/>
      <c r="CC198" s="55"/>
      <c r="CD198" s="55"/>
      <c r="CE198" s="55"/>
      <c r="CF198" s="55"/>
      <c r="CG198" s="55"/>
      <c r="CH198" s="55"/>
      <c r="CI198" s="55"/>
      <c r="CJ198" s="55"/>
      <c r="CK198" s="55"/>
      <c r="CL198" s="55"/>
      <c r="CM198" s="55"/>
      <c r="CN198" s="55"/>
      <c r="CO198" s="55"/>
      <c r="CP198" s="55"/>
      <c r="CQ198" s="55"/>
      <c r="CR198" s="55"/>
      <c r="CS198" s="55"/>
    </row>
    <row r="199" spans="11:97">
      <c r="K199" s="69"/>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c r="CG199" s="55"/>
      <c r="CH199" s="55"/>
      <c r="CI199" s="55"/>
      <c r="CJ199" s="55"/>
      <c r="CK199" s="55"/>
      <c r="CL199" s="55"/>
      <c r="CM199" s="55"/>
      <c r="CN199" s="55"/>
      <c r="CO199" s="55"/>
      <c r="CP199" s="55"/>
      <c r="CQ199" s="55"/>
      <c r="CR199" s="55"/>
      <c r="CS199" s="55"/>
    </row>
    <row r="200" spans="11:97">
      <c r="K200" s="69"/>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c r="CG200" s="55"/>
      <c r="CH200" s="55"/>
      <c r="CI200" s="55"/>
      <c r="CJ200" s="55"/>
      <c r="CK200" s="55"/>
      <c r="CL200" s="55"/>
      <c r="CM200" s="55"/>
      <c r="CN200" s="55"/>
      <c r="CO200" s="55"/>
      <c r="CP200" s="55"/>
      <c r="CQ200" s="55"/>
      <c r="CR200" s="55"/>
      <c r="CS200" s="55"/>
    </row>
    <row r="201" spans="11:97">
      <c r="K201" s="69"/>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c r="BX201" s="55"/>
      <c r="BY201" s="55"/>
      <c r="BZ201" s="55"/>
      <c r="CA201" s="55"/>
      <c r="CB201" s="55"/>
      <c r="CC201" s="55"/>
      <c r="CD201" s="55"/>
      <c r="CE201" s="55"/>
      <c r="CF201" s="55"/>
      <c r="CG201" s="55"/>
      <c r="CH201" s="55"/>
      <c r="CI201" s="55"/>
      <c r="CJ201" s="55"/>
      <c r="CK201" s="55"/>
      <c r="CL201" s="55"/>
      <c r="CM201" s="55"/>
      <c r="CN201" s="55"/>
      <c r="CO201" s="55"/>
      <c r="CP201" s="55"/>
      <c r="CQ201" s="55"/>
      <c r="CR201" s="55"/>
      <c r="CS201" s="55"/>
    </row>
    <row r="202" spans="11:97">
      <c r="K202" s="69"/>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c r="CG202" s="55"/>
      <c r="CH202" s="55"/>
      <c r="CI202" s="55"/>
      <c r="CJ202" s="55"/>
      <c r="CK202" s="55"/>
      <c r="CL202" s="55"/>
      <c r="CM202" s="55"/>
      <c r="CN202" s="55"/>
      <c r="CO202" s="55"/>
      <c r="CP202" s="55"/>
      <c r="CQ202" s="55"/>
      <c r="CR202" s="55"/>
      <c r="CS202" s="55"/>
    </row>
    <row r="203" spans="11:97">
      <c r="K203" s="69"/>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55"/>
      <c r="CB203" s="55"/>
      <c r="CC203" s="55"/>
      <c r="CD203" s="55"/>
      <c r="CE203" s="55"/>
      <c r="CF203" s="55"/>
      <c r="CG203" s="55"/>
      <c r="CH203" s="55"/>
      <c r="CI203" s="55"/>
      <c r="CJ203" s="55"/>
      <c r="CK203" s="55"/>
      <c r="CL203" s="55"/>
      <c r="CM203" s="55"/>
      <c r="CN203" s="55"/>
      <c r="CO203" s="55"/>
      <c r="CP203" s="55"/>
      <c r="CQ203" s="55"/>
      <c r="CR203" s="55"/>
      <c r="CS203" s="55"/>
    </row>
    <row r="204" spans="11:97">
      <c r="K204" s="69"/>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c r="BX204" s="55"/>
      <c r="BY204" s="55"/>
      <c r="BZ204" s="55"/>
      <c r="CA204" s="55"/>
      <c r="CB204" s="55"/>
      <c r="CC204" s="55"/>
      <c r="CD204" s="55"/>
      <c r="CE204" s="55"/>
      <c r="CF204" s="55"/>
      <c r="CG204" s="55"/>
      <c r="CH204" s="55"/>
      <c r="CI204" s="55"/>
      <c r="CJ204" s="55"/>
      <c r="CK204" s="55"/>
      <c r="CL204" s="55"/>
      <c r="CM204" s="55"/>
      <c r="CN204" s="55"/>
      <c r="CO204" s="55"/>
      <c r="CP204" s="55"/>
      <c r="CQ204" s="55"/>
      <c r="CR204" s="55"/>
      <c r="CS204" s="55"/>
    </row>
    <row r="205" spans="11:97">
      <c r="K205" s="69"/>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c r="CG205" s="55"/>
      <c r="CH205" s="55"/>
      <c r="CI205" s="55"/>
      <c r="CJ205" s="55"/>
      <c r="CK205" s="55"/>
      <c r="CL205" s="55"/>
      <c r="CM205" s="55"/>
      <c r="CN205" s="55"/>
      <c r="CO205" s="55"/>
      <c r="CP205" s="55"/>
      <c r="CQ205" s="55"/>
      <c r="CR205" s="55"/>
      <c r="CS205" s="55"/>
    </row>
    <row r="206" spans="11:97">
      <c r="K206" s="69"/>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c r="CL206" s="55"/>
      <c r="CM206" s="55"/>
      <c r="CN206" s="55"/>
      <c r="CO206" s="55"/>
      <c r="CP206" s="55"/>
      <c r="CQ206" s="55"/>
      <c r="CR206" s="55"/>
      <c r="CS206" s="55"/>
    </row>
    <row r="207" spans="11:97">
      <c r="K207" s="69"/>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55"/>
      <c r="CB207" s="55"/>
      <c r="CC207" s="55"/>
      <c r="CD207" s="55"/>
      <c r="CE207" s="55"/>
      <c r="CF207" s="55"/>
      <c r="CG207" s="55"/>
      <c r="CH207" s="55"/>
      <c r="CI207" s="55"/>
      <c r="CJ207" s="55"/>
      <c r="CK207" s="55"/>
      <c r="CL207" s="55"/>
      <c r="CM207" s="55"/>
      <c r="CN207" s="55"/>
      <c r="CO207" s="55"/>
      <c r="CP207" s="55"/>
      <c r="CQ207" s="55"/>
      <c r="CR207" s="55"/>
      <c r="CS207" s="55"/>
    </row>
    <row r="208" spans="11:97">
      <c r="K208" s="69"/>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c r="CG208" s="55"/>
      <c r="CH208" s="55"/>
      <c r="CI208" s="55"/>
      <c r="CJ208" s="55"/>
      <c r="CK208" s="55"/>
      <c r="CL208" s="55"/>
      <c r="CM208" s="55"/>
      <c r="CN208" s="55"/>
      <c r="CO208" s="55"/>
      <c r="CP208" s="55"/>
      <c r="CQ208" s="55"/>
      <c r="CR208" s="55"/>
      <c r="CS208" s="55"/>
    </row>
    <row r="209" spans="11:97">
      <c r="K209" s="69"/>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c r="BN209" s="55"/>
      <c r="BO209" s="55"/>
      <c r="BP209" s="55"/>
      <c r="BQ209" s="55"/>
      <c r="BR209" s="55"/>
      <c r="BS209" s="55"/>
      <c r="BT209" s="55"/>
      <c r="BU209" s="55"/>
      <c r="BV209" s="55"/>
      <c r="BW209" s="55"/>
      <c r="BX209" s="55"/>
      <c r="BY209" s="55"/>
      <c r="BZ209" s="55"/>
      <c r="CA209" s="55"/>
      <c r="CB209" s="55"/>
      <c r="CC209" s="55"/>
      <c r="CD209" s="55"/>
      <c r="CE209" s="55"/>
      <c r="CF209" s="55"/>
      <c r="CG209" s="55"/>
      <c r="CH209" s="55"/>
      <c r="CI209" s="55"/>
      <c r="CJ209" s="55"/>
      <c r="CK209" s="55"/>
      <c r="CL209" s="55"/>
      <c r="CM209" s="55"/>
      <c r="CN209" s="55"/>
      <c r="CO209" s="55"/>
      <c r="CP209" s="55"/>
      <c r="CQ209" s="55"/>
      <c r="CR209" s="55"/>
      <c r="CS209" s="55"/>
    </row>
    <row r="210" spans="11:97">
      <c r="K210" s="69"/>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c r="CL210" s="55"/>
      <c r="CM210" s="55"/>
      <c r="CN210" s="55"/>
      <c r="CO210" s="55"/>
      <c r="CP210" s="55"/>
      <c r="CQ210" s="55"/>
      <c r="CR210" s="55"/>
      <c r="CS210" s="55"/>
    </row>
    <row r="211" spans="11:97">
      <c r="K211" s="69"/>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c r="BN211" s="55"/>
      <c r="BO211" s="55"/>
      <c r="BP211" s="55"/>
      <c r="BQ211" s="55"/>
      <c r="BR211" s="55"/>
      <c r="BS211" s="55"/>
      <c r="BT211" s="55"/>
      <c r="BU211" s="55"/>
      <c r="BV211" s="55"/>
      <c r="BW211" s="55"/>
      <c r="BX211" s="55"/>
      <c r="BY211" s="55"/>
      <c r="BZ211" s="55"/>
      <c r="CA211" s="55"/>
      <c r="CB211" s="55"/>
      <c r="CC211" s="55"/>
      <c r="CD211" s="55"/>
      <c r="CE211" s="55"/>
      <c r="CF211" s="55"/>
      <c r="CG211" s="55"/>
      <c r="CH211" s="55"/>
      <c r="CI211" s="55"/>
      <c r="CJ211" s="55"/>
      <c r="CK211" s="55"/>
      <c r="CL211" s="55"/>
      <c r="CM211" s="55"/>
      <c r="CN211" s="55"/>
      <c r="CO211" s="55"/>
      <c r="CP211" s="55"/>
      <c r="CQ211" s="55"/>
      <c r="CR211" s="55"/>
      <c r="CS211" s="55"/>
    </row>
    <row r="212" spans="11:97">
      <c r="K212" s="69"/>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c r="BN212" s="55"/>
      <c r="BO212" s="55"/>
      <c r="BP212" s="55"/>
      <c r="BQ212" s="55"/>
      <c r="BR212" s="55"/>
      <c r="BS212" s="55"/>
      <c r="BT212" s="55"/>
      <c r="BU212" s="55"/>
      <c r="BV212" s="55"/>
      <c r="BW212" s="55"/>
      <c r="BX212" s="55"/>
      <c r="BY212" s="55"/>
      <c r="BZ212" s="55"/>
      <c r="CA212" s="55"/>
      <c r="CB212" s="55"/>
      <c r="CC212" s="55"/>
      <c r="CD212" s="55"/>
      <c r="CE212" s="55"/>
      <c r="CF212" s="55"/>
      <c r="CG212" s="55"/>
      <c r="CH212" s="55"/>
      <c r="CI212" s="55"/>
      <c r="CJ212" s="55"/>
      <c r="CK212" s="55"/>
      <c r="CL212" s="55"/>
      <c r="CM212" s="55"/>
      <c r="CN212" s="55"/>
      <c r="CO212" s="55"/>
      <c r="CP212" s="55"/>
      <c r="CQ212" s="55"/>
      <c r="CR212" s="55"/>
      <c r="CS212" s="55"/>
    </row>
    <row r="213" spans="11:97">
      <c r="K213" s="69"/>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c r="BN213" s="55"/>
      <c r="BO213" s="55"/>
      <c r="BP213" s="55"/>
      <c r="BQ213" s="55"/>
      <c r="BR213" s="55"/>
      <c r="BS213" s="55"/>
      <c r="BT213" s="55"/>
      <c r="BU213" s="55"/>
      <c r="BV213" s="55"/>
      <c r="BW213" s="55"/>
      <c r="BX213" s="55"/>
      <c r="BY213" s="55"/>
      <c r="BZ213" s="55"/>
      <c r="CA213" s="55"/>
      <c r="CB213" s="55"/>
      <c r="CC213" s="55"/>
      <c r="CD213" s="55"/>
      <c r="CE213" s="55"/>
      <c r="CF213" s="55"/>
      <c r="CG213" s="55"/>
      <c r="CH213" s="55"/>
      <c r="CI213" s="55"/>
      <c r="CJ213" s="55"/>
      <c r="CK213" s="55"/>
      <c r="CL213" s="55"/>
      <c r="CM213" s="55"/>
      <c r="CN213" s="55"/>
      <c r="CO213" s="55"/>
      <c r="CP213" s="55"/>
      <c r="CQ213" s="55"/>
      <c r="CR213" s="55"/>
      <c r="CS213" s="55"/>
    </row>
    <row r="214" spans="11:97">
      <c r="K214" s="69"/>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c r="BT214" s="55"/>
      <c r="BU214" s="55"/>
      <c r="BV214" s="55"/>
      <c r="BW214" s="55"/>
      <c r="BX214" s="55"/>
      <c r="BY214" s="55"/>
      <c r="BZ214" s="55"/>
      <c r="CA214" s="55"/>
      <c r="CB214" s="55"/>
      <c r="CC214" s="55"/>
      <c r="CD214" s="55"/>
      <c r="CE214" s="55"/>
      <c r="CF214" s="55"/>
      <c r="CG214" s="55"/>
      <c r="CH214" s="55"/>
      <c r="CI214" s="55"/>
      <c r="CJ214" s="55"/>
      <c r="CK214" s="55"/>
      <c r="CL214" s="55"/>
      <c r="CM214" s="55"/>
      <c r="CN214" s="55"/>
      <c r="CO214" s="55"/>
      <c r="CP214" s="55"/>
      <c r="CQ214" s="55"/>
      <c r="CR214" s="55"/>
      <c r="CS214" s="55"/>
    </row>
    <row r="215" spans="11:97">
      <c r="K215" s="69"/>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55"/>
      <c r="CB215" s="55"/>
      <c r="CC215" s="55"/>
      <c r="CD215" s="55"/>
      <c r="CE215" s="55"/>
      <c r="CF215" s="55"/>
      <c r="CG215" s="55"/>
      <c r="CH215" s="55"/>
      <c r="CI215" s="55"/>
      <c r="CJ215" s="55"/>
      <c r="CK215" s="55"/>
      <c r="CL215" s="55"/>
      <c r="CM215" s="55"/>
      <c r="CN215" s="55"/>
      <c r="CO215" s="55"/>
      <c r="CP215" s="55"/>
      <c r="CQ215" s="55"/>
      <c r="CR215" s="55"/>
      <c r="CS215" s="55"/>
    </row>
    <row r="216" spans="11:97">
      <c r="K216" s="69"/>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c r="CL216" s="55"/>
      <c r="CM216" s="55"/>
      <c r="CN216" s="55"/>
      <c r="CO216" s="55"/>
      <c r="CP216" s="55"/>
      <c r="CQ216" s="55"/>
      <c r="CR216" s="55"/>
      <c r="CS216" s="55"/>
    </row>
    <row r="217" spans="11:97">
      <c r="K217" s="69"/>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c r="CM217" s="55"/>
      <c r="CN217" s="55"/>
      <c r="CO217" s="55"/>
      <c r="CP217" s="55"/>
      <c r="CQ217" s="55"/>
      <c r="CR217" s="55"/>
      <c r="CS217" s="55"/>
    </row>
    <row r="218" spans="11:97">
      <c r="K218" s="69"/>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c r="CL218" s="55"/>
      <c r="CM218" s="55"/>
      <c r="CN218" s="55"/>
      <c r="CO218" s="55"/>
      <c r="CP218" s="55"/>
      <c r="CQ218" s="55"/>
      <c r="CR218" s="55"/>
      <c r="CS218" s="55"/>
    </row>
    <row r="219" spans="11:97">
      <c r="K219" s="69"/>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c r="CM219" s="55"/>
      <c r="CN219" s="55"/>
      <c r="CO219" s="55"/>
      <c r="CP219" s="55"/>
      <c r="CQ219" s="55"/>
      <c r="CR219" s="55"/>
      <c r="CS219" s="55"/>
    </row>
    <row r="220" spans="11:97">
      <c r="K220" s="69"/>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5"/>
    </row>
    <row r="221" spans="11:97">
      <c r="K221" s="69"/>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c r="CM221" s="55"/>
      <c r="CN221" s="55"/>
      <c r="CO221" s="55"/>
      <c r="CP221" s="55"/>
      <c r="CQ221" s="55"/>
      <c r="CR221" s="55"/>
      <c r="CS221" s="55"/>
    </row>
    <row r="222" spans="11:97">
      <c r="K222" s="69"/>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c r="CM222" s="55"/>
      <c r="CN222" s="55"/>
      <c r="CO222" s="55"/>
      <c r="CP222" s="55"/>
      <c r="CQ222" s="55"/>
      <c r="CR222" s="55"/>
      <c r="CS222" s="55"/>
    </row>
    <row r="223" spans="11:97">
      <c r="K223" s="69"/>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55"/>
      <c r="CH223" s="55"/>
      <c r="CI223" s="55"/>
      <c r="CJ223" s="55"/>
      <c r="CK223" s="55"/>
      <c r="CL223" s="55"/>
      <c r="CM223" s="55"/>
      <c r="CN223" s="55"/>
      <c r="CO223" s="55"/>
      <c r="CP223" s="55"/>
      <c r="CQ223" s="55"/>
      <c r="CR223" s="55"/>
      <c r="CS223" s="55"/>
    </row>
    <row r="224" spans="11:97">
      <c r="K224" s="69"/>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c r="CL224" s="55"/>
      <c r="CM224" s="55"/>
      <c r="CN224" s="55"/>
      <c r="CO224" s="55"/>
      <c r="CP224" s="55"/>
      <c r="CQ224" s="55"/>
      <c r="CR224" s="55"/>
      <c r="CS224" s="55"/>
    </row>
    <row r="225" spans="11:97">
      <c r="K225" s="69"/>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55"/>
      <c r="CL225" s="55"/>
      <c r="CM225" s="55"/>
      <c r="CN225" s="55"/>
      <c r="CO225" s="55"/>
      <c r="CP225" s="55"/>
      <c r="CQ225" s="55"/>
      <c r="CR225" s="55"/>
      <c r="CS225" s="55"/>
    </row>
    <row r="226" spans="11:97">
      <c r="K226" s="69"/>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row>
    <row r="227" spans="11:97">
      <c r="K227" s="69"/>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c r="BW227" s="55"/>
      <c r="BX227" s="55"/>
      <c r="BY227" s="55"/>
      <c r="BZ227" s="55"/>
      <c r="CA227" s="55"/>
      <c r="CB227" s="55"/>
      <c r="CC227" s="55"/>
      <c r="CD227" s="55"/>
      <c r="CE227" s="55"/>
      <c r="CF227" s="55"/>
      <c r="CG227" s="55"/>
      <c r="CH227" s="55"/>
      <c r="CI227" s="55"/>
      <c r="CJ227" s="55"/>
      <c r="CK227" s="55"/>
      <c r="CL227" s="55"/>
      <c r="CM227" s="55"/>
      <c r="CN227" s="55"/>
      <c r="CO227" s="55"/>
      <c r="CP227" s="55"/>
      <c r="CQ227" s="55"/>
      <c r="CR227" s="55"/>
      <c r="CS227" s="55"/>
    </row>
    <row r="228" spans="11:97">
      <c r="K228" s="69"/>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c r="BN228" s="55"/>
      <c r="BO228" s="55"/>
      <c r="BP228" s="55"/>
      <c r="BQ228" s="55"/>
      <c r="BR228" s="55"/>
      <c r="BS228" s="55"/>
      <c r="BT228" s="55"/>
      <c r="BU228" s="55"/>
      <c r="BV228" s="55"/>
      <c r="BW228" s="55"/>
      <c r="BX228" s="55"/>
      <c r="BY228" s="55"/>
      <c r="BZ228" s="55"/>
      <c r="CA228" s="55"/>
      <c r="CB228" s="55"/>
      <c r="CC228" s="55"/>
      <c r="CD228" s="55"/>
      <c r="CE228" s="55"/>
      <c r="CF228" s="55"/>
      <c r="CG228" s="55"/>
      <c r="CH228" s="55"/>
      <c r="CI228" s="55"/>
      <c r="CJ228" s="55"/>
      <c r="CK228" s="55"/>
      <c r="CL228" s="55"/>
      <c r="CM228" s="55"/>
      <c r="CN228" s="55"/>
      <c r="CO228" s="55"/>
      <c r="CP228" s="55"/>
      <c r="CQ228" s="55"/>
      <c r="CR228" s="55"/>
      <c r="CS228" s="55"/>
    </row>
    <row r="229" spans="11:97">
      <c r="K229" s="69"/>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c r="BN229" s="55"/>
      <c r="BO229" s="55"/>
      <c r="BP229" s="55"/>
      <c r="BQ229" s="55"/>
      <c r="BR229" s="55"/>
      <c r="BS229" s="55"/>
      <c r="BT229" s="55"/>
      <c r="BU229" s="55"/>
      <c r="BV229" s="55"/>
      <c r="BW229" s="55"/>
      <c r="BX229" s="55"/>
      <c r="BY229" s="55"/>
      <c r="BZ229" s="55"/>
      <c r="CA229" s="55"/>
      <c r="CB229" s="55"/>
      <c r="CC229" s="55"/>
      <c r="CD229" s="55"/>
      <c r="CE229" s="55"/>
      <c r="CF229" s="55"/>
      <c r="CG229" s="55"/>
      <c r="CH229" s="55"/>
      <c r="CI229" s="55"/>
      <c r="CJ229" s="55"/>
      <c r="CK229" s="55"/>
      <c r="CL229" s="55"/>
      <c r="CM229" s="55"/>
      <c r="CN229" s="55"/>
      <c r="CO229" s="55"/>
      <c r="CP229" s="55"/>
      <c r="CQ229" s="55"/>
      <c r="CR229" s="55"/>
      <c r="CS229" s="55"/>
    </row>
    <row r="230" spans="11:97">
      <c r="K230" s="69"/>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c r="BN230" s="55"/>
      <c r="BO230" s="55"/>
      <c r="BP230" s="55"/>
      <c r="BQ230" s="55"/>
      <c r="BR230" s="55"/>
      <c r="BS230" s="55"/>
      <c r="BT230" s="55"/>
      <c r="BU230" s="55"/>
      <c r="BV230" s="55"/>
      <c r="BW230" s="55"/>
      <c r="BX230" s="55"/>
      <c r="BY230" s="55"/>
      <c r="BZ230" s="55"/>
      <c r="CA230" s="55"/>
      <c r="CB230" s="55"/>
      <c r="CC230" s="55"/>
      <c r="CD230" s="55"/>
      <c r="CE230" s="55"/>
      <c r="CF230" s="55"/>
      <c r="CG230" s="55"/>
      <c r="CH230" s="55"/>
      <c r="CI230" s="55"/>
      <c r="CJ230" s="55"/>
      <c r="CK230" s="55"/>
      <c r="CL230" s="55"/>
      <c r="CM230" s="55"/>
      <c r="CN230" s="55"/>
      <c r="CO230" s="55"/>
      <c r="CP230" s="55"/>
      <c r="CQ230" s="55"/>
      <c r="CR230" s="55"/>
      <c r="CS230" s="55"/>
    </row>
    <row r="231" spans="11:97">
      <c r="K231" s="69"/>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c r="BN231" s="55"/>
      <c r="BO231" s="55"/>
      <c r="BP231" s="55"/>
      <c r="BQ231" s="55"/>
      <c r="BR231" s="55"/>
      <c r="BS231" s="55"/>
      <c r="BT231" s="55"/>
      <c r="BU231" s="55"/>
      <c r="BV231" s="55"/>
      <c r="BW231" s="55"/>
      <c r="BX231" s="55"/>
      <c r="BY231" s="55"/>
      <c r="BZ231" s="55"/>
      <c r="CA231" s="55"/>
      <c r="CB231" s="55"/>
      <c r="CC231" s="55"/>
      <c r="CD231" s="55"/>
      <c r="CE231" s="55"/>
      <c r="CF231" s="55"/>
      <c r="CG231" s="55"/>
      <c r="CH231" s="55"/>
      <c r="CI231" s="55"/>
      <c r="CJ231" s="55"/>
      <c r="CK231" s="55"/>
      <c r="CL231" s="55"/>
      <c r="CM231" s="55"/>
      <c r="CN231" s="55"/>
      <c r="CO231" s="55"/>
      <c r="CP231" s="55"/>
      <c r="CQ231" s="55"/>
      <c r="CR231" s="55"/>
      <c r="CS231" s="55"/>
    </row>
    <row r="232" spans="11:97">
      <c r="K232" s="69"/>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c r="BN232" s="55"/>
      <c r="BO232" s="55"/>
      <c r="BP232" s="55"/>
      <c r="BQ232" s="55"/>
      <c r="BR232" s="55"/>
      <c r="BS232" s="55"/>
      <c r="BT232" s="55"/>
      <c r="BU232" s="55"/>
      <c r="BV232" s="55"/>
      <c r="BW232" s="55"/>
      <c r="BX232" s="55"/>
      <c r="BY232" s="55"/>
      <c r="BZ232" s="55"/>
      <c r="CA232" s="55"/>
      <c r="CB232" s="55"/>
      <c r="CC232" s="55"/>
      <c r="CD232" s="55"/>
      <c r="CE232" s="55"/>
      <c r="CF232" s="55"/>
      <c r="CG232" s="55"/>
      <c r="CH232" s="55"/>
      <c r="CI232" s="55"/>
      <c r="CJ232" s="55"/>
      <c r="CK232" s="55"/>
      <c r="CL232" s="55"/>
      <c r="CM232" s="55"/>
      <c r="CN232" s="55"/>
      <c r="CO232" s="55"/>
      <c r="CP232" s="55"/>
      <c r="CQ232" s="55"/>
      <c r="CR232" s="55"/>
      <c r="CS232" s="55"/>
    </row>
    <row r="233" spans="11:97">
      <c r="K233" s="69"/>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c r="BM233" s="55"/>
      <c r="BN233" s="55"/>
      <c r="BO233" s="55"/>
      <c r="BP233" s="55"/>
      <c r="BQ233" s="55"/>
      <c r="BR233" s="55"/>
      <c r="BS233" s="55"/>
      <c r="BT233" s="55"/>
      <c r="BU233" s="55"/>
      <c r="BV233" s="55"/>
      <c r="BW233" s="55"/>
      <c r="BX233" s="55"/>
      <c r="BY233" s="55"/>
      <c r="BZ233" s="55"/>
      <c r="CA233" s="55"/>
      <c r="CB233" s="55"/>
      <c r="CC233" s="55"/>
      <c r="CD233" s="55"/>
      <c r="CE233" s="55"/>
      <c r="CF233" s="55"/>
      <c r="CG233" s="55"/>
      <c r="CH233" s="55"/>
      <c r="CI233" s="55"/>
      <c r="CJ233" s="55"/>
      <c r="CK233" s="55"/>
      <c r="CL233" s="55"/>
      <c r="CM233" s="55"/>
      <c r="CN233" s="55"/>
      <c r="CO233" s="55"/>
      <c r="CP233" s="55"/>
      <c r="CQ233" s="55"/>
      <c r="CR233" s="55"/>
      <c r="CS233" s="55"/>
    </row>
    <row r="234" spans="11:97">
      <c r="K234" s="69"/>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c r="BT234" s="55"/>
      <c r="BU234" s="55"/>
      <c r="BV234" s="55"/>
      <c r="BW234" s="55"/>
      <c r="BX234" s="55"/>
      <c r="BY234" s="55"/>
      <c r="BZ234" s="55"/>
      <c r="CA234" s="55"/>
      <c r="CB234" s="55"/>
      <c r="CC234" s="55"/>
      <c r="CD234" s="55"/>
      <c r="CE234" s="55"/>
      <c r="CF234" s="55"/>
      <c r="CG234" s="55"/>
      <c r="CH234" s="55"/>
      <c r="CI234" s="55"/>
      <c r="CJ234" s="55"/>
      <c r="CK234" s="55"/>
      <c r="CL234" s="55"/>
      <c r="CM234" s="55"/>
      <c r="CN234" s="55"/>
      <c r="CO234" s="55"/>
      <c r="CP234" s="55"/>
      <c r="CQ234" s="55"/>
      <c r="CR234" s="55"/>
      <c r="CS234" s="55"/>
    </row>
    <row r="235" spans="11:97">
      <c r="K235" s="69"/>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c r="BM235" s="55"/>
      <c r="BN235" s="55"/>
      <c r="BO235" s="55"/>
      <c r="BP235" s="55"/>
      <c r="BQ235" s="55"/>
      <c r="BR235" s="55"/>
      <c r="BS235" s="55"/>
      <c r="BT235" s="55"/>
      <c r="BU235" s="55"/>
      <c r="BV235" s="55"/>
      <c r="BW235" s="55"/>
      <c r="BX235" s="55"/>
      <c r="BY235" s="55"/>
      <c r="BZ235" s="55"/>
      <c r="CA235" s="55"/>
      <c r="CB235" s="55"/>
      <c r="CC235" s="55"/>
      <c r="CD235" s="55"/>
      <c r="CE235" s="55"/>
      <c r="CF235" s="55"/>
      <c r="CG235" s="55"/>
      <c r="CH235" s="55"/>
      <c r="CI235" s="55"/>
      <c r="CJ235" s="55"/>
      <c r="CK235" s="55"/>
      <c r="CL235" s="55"/>
      <c r="CM235" s="55"/>
      <c r="CN235" s="55"/>
      <c r="CO235" s="55"/>
      <c r="CP235" s="55"/>
      <c r="CQ235" s="55"/>
      <c r="CR235" s="55"/>
      <c r="CS235" s="55"/>
    </row>
    <row r="236" spans="11:97">
      <c r="K236" s="69"/>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c r="BN236" s="55"/>
      <c r="BO236" s="55"/>
      <c r="BP236" s="55"/>
      <c r="BQ236" s="55"/>
      <c r="BR236" s="55"/>
      <c r="BS236" s="55"/>
      <c r="BT236" s="55"/>
      <c r="BU236" s="55"/>
      <c r="BV236" s="55"/>
      <c r="BW236" s="55"/>
      <c r="BX236" s="55"/>
      <c r="BY236" s="55"/>
      <c r="BZ236" s="55"/>
      <c r="CA236" s="55"/>
      <c r="CB236" s="55"/>
      <c r="CC236" s="55"/>
      <c r="CD236" s="55"/>
      <c r="CE236" s="55"/>
      <c r="CF236" s="55"/>
      <c r="CG236" s="55"/>
      <c r="CH236" s="55"/>
      <c r="CI236" s="55"/>
      <c r="CJ236" s="55"/>
      <c r="CK236" s="55"/>
      <c r="CL236" s="55"/>
      <c r="CM236" s="55"/>
      <c r="CN236" s="55"/>
      <c r="CO236" s="55"/>
      <c r="CP236" s="55"/>
      <c r="CQ236" s="55"/>
      <c r="CR236" s="55"/>
      <c r="CS236" s="55"/>
    </row>
    <row r="237" spans="11:97">
      <c r="K237" s="69"/>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c r="BM237" s="55"/>
      <c r="BN237" s="55"/>
      <c r="BO237" s="55"/>
      <c r="BP237" s="55"/>
      <c r="BQ237" s="55"/>
      <c r="BR237" s="55"/>
      <c r="BS237" s="55"/>
      <c r="BT237" s="55"/>
      <c r="BU237" s="55"/>
      <c r="BV237" s="55"/>
      <c r="BW237" s="55"/>
      <c r="BX237" s="55"/>
      <c r="BY237" s="55"/>
      <c r="BZ237" s="55"/>
      <c r="CA237" s="55"/>
      <c r="CB237" s="55"/>
      <c r="CC237" s="55"/>
      <c r="CD237" s="55"/>
      <c r="CE237" s="55"/>
      <c r="CF237" s="55"/>
      <c r="CG237" s="55"/>
      <c r="CH237" s="55"/>
      <c r="CI237" s="55"/>
      <c r="CJ237" s="55"/>
      <c r="CK237" s="55"/>
      <c r="CL237" s="55"/>
      <c r="CM237" s="55"/>
      <c r="CN237" s="55"/>
      <c r="CO237" s="55"/>
      <c r="CP237" s="55"/>
      <c r="CQ237" s="55"/>
      <c r="CR237" s="55"/>
      <c r="CS237" s="55"/>
    </row>
    <row r="238" spans="11:97">
      <c r="K238" s="69"/>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c r="BM238" s="55"/>
      <c r="BN238" s="55"/>
      <c r="BO238" s="55"/>
      <c r="BP238" s="55"/>
      <c r="BQ238" s="55"/>
      <c r="BR238" s="55"/>
      <c r="BS238" s="55"/>
      <c r="BT238" s="55"/>
      <c r="BU238" s="55"/>
      <c r="BV238" s="55"/>
      <c r="BW238" s="55"/>
      <c r="BX238" s="55"/>
      <c r="BY238" s="55"/>
      <c r="BZ238" s="55"/>
      <c r="CA238" s="55"/>
      <c r="CB238" s="55"/>
      <c r="CC238" s="55"/>
      <c r="CD238" s="55"/>
      <c r="CE238" s="55"/>
      <c r="CF238" s="55"/>
      <c r="CG238" s="55"/>
      <c r="CH238" s="55"/>
      <c r="CI238" s="55"/>
      <c r="CJ238" s="55"/>
      <c r="CK238" s="55"/>
      <c r="CL238" s="55"/>
      <c r="CM238" s="55"/>
      <c r="CN238" s="55"/>
      <c r="CO238" s="55"/>
      <c r="CP238" s="55"/>
      <c r="CQ238" s="55"/>
      <c r="CR238" s="55"/>
      <c r="CS238" s="55"/>
    </row>
    <row r="239" spans="11:97">
      <c r="K239" s="69"/>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c r="BM239" s="55"/>
      <c r="BN239" s="55"/>
      <c r="BO239" s="55"/>
      <c r="BP239" s="55"/>
      <c r="BQ239" s="55"/>
      <c r="BR239" s="55"/>
      <c r="BS239" s="55"/>
      <c r="BT239" s="55"/>
      <c r="BU239" s="55"/>
      <c r="BV239" s="55"/>
      <c r="BW239" s="55"/>
      <c r="BX239" s="55"/>
      <c r="BY239" s="55"/>
      <c r="BZ239" s="55"/>
      <c r="CA239" s="55"/>
      <c r="CB239" s="55"/>
      <c r="CC239" s="55"/>
      <c r="CD239" s="55"/>
      <c r="CE239" s="55"/>
      <c r="CF239" s="55"/>
      <c r="CG239" s="55"/>
      <c r="CH239" s="55"/>
      <c r="CI239" s="55"/>
      <c r="CJ239" s="55"/>
      <c r="CK239" s="55"/>
      <c r="CL239" s="55"/>
      <c r="CM239" s="55"/>
      <c r="CN239" s="55"/>
      <c r="CO239" s="55"/>
      <c r="CP239" s="55"/>
      <c r="CQ239" s="55"/>
      <c r="CR239" s="55"/>
      <c r="CS239" s="55"/>
    </row>
    <row r="240" spans="11:97">
      <c r="K240" s="69"/>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c r="BM240" s="55"/>
      <c r="BN240" s="55"/>
      <c r="BO240" s="55"/>
      <c r="BP240" s="55"/>
      <c r="BQ240" s="55"/>
      <c r="BR240" s="55"/>
      <c r="BS240" s="55"/>
      <c r="BT240" s="55"/>
      <c r="BU240" s="55"/>
      <c r="BV240" s="55"/>
      <c r="BW240" s="55"/>
      <c r="BX240" s="55"/>
      <c r="BY240" s="55"/>
      <c r="BZ240" s="55"/>
      <c r="CA240" s="55"/>
      <c r="CB240" s="55"/>
      <c r="CC240" s="55"/>
      <c r="CD240" s="55"/>
      <c r="CE240" s="55"/>
      <c r="CF240" s="55"/>
      <c r="CG240" s="55"/>
      <c r="CH240" s="55"/>
      <c r="CI240" s="55"/>
      <c r="CJ240" s="55"/>
      <c r="CK240" s="55"/>
      <c r="CL240" s="55"/>
      <c r="CM240" s="55"/>
      <c r="CN240" s="55"/>
      <c r="CO240" s="55"/>
      <c r="CP240" s="55"/>
      <c r="CQ240" s="55"/>
      <c r="CR240" s="55"/>
      <c r="CS240" s="55"/>
    </row>
    <row r="241" spans="11:97">
      <c r="K241" s="69"/>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c r="BM241" s="55"/>
      <c r="BN241" s="55"/>
      <c r="BO241" s="55"/>
      <c r="BP241" s="55"/>
      <c r="BQ241" s="55"/>
      <c r="BR241" s="55"/>
      <c r="BS241" s="55"/>
      <c r="BT241" s="55"/>
      <c r="BU241" s="55"/>
      <c r="BV241" s="55"/>
      <c r="BW241" s="55"/>
      <c r="BX241" s="55"/>
      <c r="BY241" s="55"/>
      <c r="BZ241" s="55"/>
      <c r="CA241" s="55"/>
      <c r="CB241" s="55"/>
      <c r="CC241" s="55"/>
      <c r="CD241" s="55"/>
      <c r="CE241" s="55"/>
      <c r="CF241" s="55"/>
      <c r="CG241" s="55"/>
      <c r="CH241" s="55"/>
      <c r="CI241" s="55"/>
      <c r="CJ241" s="55"/>
      <c r="CK241" s="55"/>
      <c r="CL241" s="55"/>
      <c r="CM241" s="55"/>
      <c r="CN241" s="55"/>
      <c r="CO241" s="55"/>
      <c r="CP241" s="55"/>
      <c r="CQ241" s="55"/>
      <c r="CR241" s="55"/>
      <c r="CS241" s="55"/>
    </row>
    <row r="242" spans="11:97">
      <c r="K242" s="69"/>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c r="BM242" s="55"/>
      <c r="BN242" s="55"/>
      <c r="BO242" s="55"/>
      <c r="BP242" s="55"/>
      <c r="BQ242" s="55"/>
      <c r="BR242" s="55"/>
      <c r="BS242" s="55"/>
      <c r="BT242" s="55"/>
      <c r="BU242" s="55"/>
      <c r="BV242" s="55"/>
      <c r="BW242" s="55"/>
      <c r="BX242" s="55"/>
      <c r="BY242" s="55"/>
      <c r="BZ242" s="55"/>
      <c r="CA242" s="55"/>
      <c r="CB242" s="55"/>
      <c r="CC242" s="55"/>
      <c r="CD242" s="55"/>
      <c r="CE242" s="55"/>
      <c r="CF242" s="55"/>
      <c r="CG242" s="55"/>
      <c r="CH242" s="55"/>
      <c r="CI242" s="55"/>
      <c r="CJ242" s="55"/>
      <c r="CK242" s="55"/>
      <c r="CL242" s="55"/>
      <c r="CM242" s="55"/>
      <c r="CN242" s="55"/>
      <c r="CO242" s="55"/>
      <c r="CP242" s="55"/>
      <c r="CQ242" s="55"/>
      <c r="CR242" s="55"/>
      <c r="CS242" s="55"/>
    </row>
    <row r="243" spans="11:97">
      <c r="K243" s="69"/>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c r="BM243" s="55"/>
      <c r="BN243" s="55"/>
      <c r="BO243" s="55"/>
      <c r="BP243" s="55"/>
      <c r="BQ243" s="55"/>
      <c r="BR243" s="55"/>
      <c r="BS243" s="55"/>
      <c r="BT243" s="55"/>
      <c r="BU243" s="55"/>
      <c r="BV243" s="55"/>
      <c r="BW243" s="55"/>
      <c r="BX243" s="55"/>
      <c r="BY243" s="55"/>
      <c r="BZ243" s="55"/>
      <c r="CA243" s="55"/>
      <c r="CB243" s="55"/>
      <c r="CC243" s="55"/>
      <c r="CD243" s="55"/>
      <c r="CE243" s="55"/>
      <c r="CF243" s="55"/>
      <c r="CG243" s="55"/>
      <c r="CH243" s="55"/>
      <c r="CI243" s="55"/>
      <c r="CJ243" s="55"/>
      <c r="CK243" s="55"/>
      <c r="CL243" s="55"/>
      <c r="CM243" s="55"/>
      <c r="CN243" s="55"/>
      <c r="CO243" s="55"/>
      <c r="CP243" s="55"/>
      <c r="CQ243" s="55"/>
      <c r="CR243" s="55"/>
      <c r="CS243" s="55"/>
    </row>
    <row r="244" spans="11:97">
      <c r="K244" s="69"/>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c r="BM244" s="55"/>
      <c r="BN244" s="55"/>
      <c r="BO244" s="55"/>
      <c r="BP244" s="55"/>
      <c r="BQ244" s="55"/>
      <c r="BR244" s="55"/>
      <c r="BS244" s="55"/>
      <c r="BT244" s="55"/>
      <c r="BU244" s="55"/>
      <c r="BV244" s="55"/>
      <c r="BW244" s="55"/>
      <c r="BX244" s="55"/>
      <c r="BY244" s="55"/>
      <c r="BZ244" s="55"/>
      <c r="CA244" s="55"/>
      <c r="CB244" s="55"/>
      <c r="CC244" s="55"/>
      <c r="CD244" s="55"/>
      <c r="CE244" s="55"/>
      <c r="CF244" s="55"/>
      <c r="CG244" s="55"/>
      <c r="CH244" s="55"/>
      <c r="CI244" s="55"/>
      <c r="CJ244" s="55"/>
      <c r="CK244" s="55"/>
      <c r="CL244" s="55"/>
      <c r="CM244" s="55"/>
      <c r="CN244" s="55"/>
      <c r="CO244" s="55"/>
      <c r="CP244" s="55"/>
      <c r="CQ244" s="55"/>
      <c r="CR244" s="55"/>
      <c r="CS244" s="55"/>
    </row>
    <row r="245" spans="11:97">
      <c r="K245" s="69"/>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55"/>
      <c r="BK245" s="55"/>
      <c r="BL245" s="55"/>
      <c r="BM245" s="55"/>
      <c r="BN245" s="55"/>
      <c r="BO245" s="55"/>
      <c r="BP245" s="55"/>
      <c r="BQ245" s="55"/>
      <c r="BR245" s="55"/>
      <c r="BS245" s="55"/>
      <c r="BT245" s="55"/>
      <c r="BU245" s="55"/>
      <c r="BV245" s="55"/>
      <c r="BW245" s="55"/>
      <c r="BX245" s="55"/>
      <c r="BY245" s="55"/>
      <c r="BZ245" s="55"/>
      <c r="CA245" s="55"/>
      <c r="CB245" s="55"/>
      <c r="CC245" s="55"/>
      <c r="CD245" s="55"/>
      <c r="CE245" s="55"/>
      <c r="CF245" s="55"/>
      <c r="CG245" s="55"/>
      <c r="CH245" s="55"/>
      <c r="CI245" s="55"/>
      <c r="CJ245" s="55"/>
      <c r="CK245" s="55"/>
      <c r="CL245" s="55"/>
      <c r="CM245" s="55"/>
      <c r="CN245" s="55"/>
      <c r="CO245" s="55"/>
      <c r="CP245" s="55"/>
      <c r="CQ245" s="55"/>
      <c r="CR245" s="55"/>
      <c r="CS245" s="55"/>
    </row>
    <row r="246" spans="11:97">
      <c r="K246" s="69"/>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c r="BN246" s="55"/>
      <c r="BO246" s="55"/>
      <c r="BP246" s="55"/>
      <c r="BQ246" s="55"/>
      <c r="BR246" s="55"/>
      <c r="BS246" s="55"/>
      <c r="BT246" s="55"/>
      <c r="BU246" s="55"/>
      <c r="BV246" s="55"/>
      <c r="BW246" s="55"/>
      <c r="BX246" s="55"/>
      <c r="BY246" s="55"/>
      <c r="BZ246" s="55"/>
      <c r="CA246" s="55"/>
      <c r="CB246" s="55"/>
      <c r="CC246" s="55"/>
      <c r="CD246" s="55"/>
      <c r="CE246" s="55"/>
      <c r="CF246" s="55"/>
      <c r="CG246" s="55"/>
      <c r="CH246" s="55"/>
      <c r="CI246" s="55"/>
      <c r="CJ246" s="55"/>
      <c r="CK246" s="55"/>
      <c r="CL246" s="55"/>
      <c r="CM246" s="55"/>
      <c r="CN246" s="55"/>
      <c r="CO246" s="55"/>
      <c r="CP246" s="55"/>
      <c r="CQ246" s="55"/>
      <c r="CR246" s="55"/>
      <c r="CS246" s="55"/>
    </row>
    <row r="247" spans="11:97">
      <c r="K247" s="69"/>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55"/>
      <c r="BK247" s="55"/>
      <c r="BL247" s="55"/>
      <c r="BM247" s="55"/>
      <c r="BN247" s="55"/>
      <c r="BO247" s="55"/>
      <c r="BP247" s="55"/>
      <c r="BQ247" s="55"/>
      <c r="BR247" s="55"/>
      <c r="BS247" s="55"/>
      <c r="BT247" s="55"/>
      <c r="BU247" s="55"/>
      <c r="BV247" s="55"/>
      <c r="BW247" s="55"/>
      <c r="BX247" s="55"/>
      <c r="BY247" s="55"/>
      <c r="BZ247" s="55"/>
      <c r="CA247" s="55"/>
      <c r="CB247" s="55"/>
      <c r="CC247" s="55"/>
      <c r="CD247" s="55"/>
      <c r="CE247" s="55"/>
      <c r="CF247" s="55"/>
      <c r="CG247" s="55"/>
      <c r="CH247" s="55"/>
      <c r="CI247" s="55"/>
      <c r="CJ247" s="55"/>
      <c r="CK247" s="55"/>
      <c r="CL247" s="55"/>
      <c r="CM247" s="55"/>
      <c r="CN247" s="55"/>
      <c r="CO247" s="55"/>
      <c r="CP247" s="55"/>
      <c r="CQ247" s="55"/>
      <c r="CR247" s="55"/>
      <c r="CS247" s="55"/>
    </row>
    <row r="248" spans="11:97">
      <c r="K248" s="69"/>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c r="BM248" s="55"/>
      <c r="BN248" s="55"/>
      <c r="BO248" s="55"/>
      <c r="BP248" s="55"/>
      <c r="BQ248" s="55"/>
      <c r="BR248" s="55"/>
      <c r="BS248" s="55"/>
      <c r="BT248" s="55"/>
      <c r="BU248" s="55"/>
      <c r="BV248" s="55"/>
      <c r="BW248" s="55"/>
      <c r="BX248" s="55"/>
      <c r="BY248" s="55"/>
      <c r="BZ248" s="55"/>
      <c r="CA248" s="55"/>
      <c r="CB248" s="55"/>
      <c r="CC248" s="55"/>
      <c r="CD248" s="55"/>
      <c r="CE248" s="55"/>
      <c r="CF248" s="55"/>
      <c r="CG248" s="55"/>
      <c r="CH248" s="55"/>
      <c r="CI248" s="55"/>
      <c r="CJ248" s="55"/>
      <c r="CK248" s="55"/>
      <c r="CL248" s="55"/>
      <c r="CM248" s="55"/>
      <c r="CN248" s="55"/>
      <c r="CO248" s="55"/>
      <c r="CP248" s="55"/>
      <c r="CQ248" s="55"/>
      <c r="CR248" s="55"/>
      <c r="CS248" s="55"/>
    </row>
    <row r="249" spans="11:97">
      <c r="K249" s="69"/>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c r="AR249" s="55"/>
      <c r="AS249" s="55"/>
      <c r="AT249" s="55"/>
      <c r="AU249" s="55"/>
      <c r="AV249" s="55"/>
      <c r="AW249" s="55"/>
      <c r="AX249" s="55"/>
      <c r="AY249" s="55"/>
      <c r="AZ249" s="55"/>
      <c r="BA249" s="55"/>
      <c r="BB249" s="55"/>
      <c r="BC249" s="55"/>
      <c r="BD249" s="55"/>
      <c r="BE249" s="55"/>
      <c r="BF249" s="55"/>
      <c r="BG249" s="55"/>
      <c r="BH249" s="55"/>
      <c r="BI249" s="55"/>
      <c r="BJ249" s="55"/>
      <c r="BK249" s="55"/>
      <c r="BL249" s="55"/>
      <c r="BM249" s="55"/>
      <c r="BN249" s="55"/>
      <c r="BO249" s="55"/>
      <c r="BP249" s="55"/>
      <c r="BQ249" s="55"/>
      <c r="BR249" s="55"/>
      <c r="BS249" s="55"/>
      <c r="BT249" s="55"/>
      <c r="BU249" s="55"/>
      <c r="BV249" s="55"/>
      <c r="BW249" s="55"/>
      <c r="BX249" s="55"/>
      <c r="BY249" s="55"/>
      <c r="BZ249" s="55"/>
      <c r="CA249" s="55"/>
      <c r="CB249" s="55"/>
      <c r="CC249" s="55"/>
      <c r="CD249" s="55"/>
      <c r="CE249" s="55"/>
      <c r="CF249" s="55"/>
      <c r="CG249" s="55"/>
      <c r="CH249" s="55"/>
      <c r="CI249" s="55"/>
      <c r="CJ249" s="55"/>
      <c r="CK249" s="55"/>
      <c r="CL249" s="55"/>
      <c r="CM249" s="55"/>
      <c r="CN249" s="55"/>
      <c r="CO249" s="55"/>
      <c r="CP249" s="55"/>
      <c r="CQ249" s="55"/>
      <c r="CR249" s="55"/>
      <c r="CS249" s="55"/>
    </row>
    <row r="250" spans="11:97">
      <c r="K250" s="69"/>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55"/>
      <c r="BK250" s="55"/>
      <c r="BL250" s="55"/>
      <c r="BM250" s="55"/>
      <c r="BN250" s="55"/>
      <c r="BO250" s="55"/>
      <c r="BP250" s="55"/>
      <c r="BQ250" s="55"/>
      <c r="BR250" s="55"/>
      <c r="BS250" s="55"/>
      <c r="BT250" s="55"/>
      <c r="BU250" s="55"/>
      <c r="BV250" s="55"/>
      <c r="BW250" s="55"/>
      <c r="BX250" s="55"/>
      <c r="BY250" s="55"/>
      <c r="BZ250" s="55"/>
      <c r="CA250" s="55"/>
      <c r="CB250" s="55"/>
      <c r="CC250" s="55"/>
      <c r="CD250" s="55"/>
      <c r="CE250" s="55"/>
      <c r="CF250" s="55"/>
      <c r="CG250" s="55"/>
      <c r="CH250" s="55"/>
      <c r="CI250" s="55"/>
      <c r="CJ250" s="55"/>
      <c r="CK250" s="55"/>
      <c r="CL250" s="55"/>
      <c r="CM250" s="55"/>
      <c r="CN250" s="55"/>
      <c r="CO250" s="55"/>
      <c r="CP250" s="55"/>
      <c r="CQ250" s="55"/>
      <c r="CR250" s="55"/>
      <c r="CS250" s="55"/>
    </row>
    <row r="251" spans="11:97">
      <c r="K251" s="69"/>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c r="AR251" s="55"/>
      <c r="AS251" s="55"/>
      <c r="AT251" s="55"/>
      <c r="AU251" s="55"/>
      <c r="AV251" s="55"/>
      <c r="AW251" s="55"/>
      <c r="AX251" s="55"/>
      <c r="AY251" s="55"/>
      <c r="AZ251" s="55"/>
      <c r="BA251" s="55"/>
      <c r="BB251" s="55"/>
      <c r="BC251" s="55"/>
      <c r="BD251" s="55"/>
      <c r="BE251" s="55"/>
      <c r="BF251" s="55"/>
      <c r="BG251" s="55"/>
      <c r="BH251" s="55"/>
      <c r="BI251" s="55"/>
      <c r="BJ251" s="55"/>
      <c r="BK251" s="55"/>
      <c r="BL251" s="55"/>
      <c r="BM251" s="55"/>
      <c r="BN251" s="55"/>
      <c r="BO251" s="55"/>
      <c r="BP251" s="55"/>
      <c r="BQ251" s="55"/>
      <c r="BR251" s="55"/>
      <c r="BS251" s="55"/>
      <c r="BT251" s="55"/>
      <c r="BU251" s="55"/>
      <c r="BV251" s="55"/>
      <c r="BW251" s="55"/>
      <c r="BX251" s="55"/>
      <c r="BY251" s="55"/>
      <c r="BZ251" s="55"/>
      <c r="CA251" s="55"/>
      <c r="CB251" s="55"/>
      <c r="CC251" s="55"/>
      <c r="CD251" s="55"/>
      <c r="CE251" s="55"/>
      <c r="CF251" s="55"/>
      <c r="CG251" s="55"/>
      <c r="CH251" s="55"/>
      <c r="CI251" s="55"/>
      <c r="CJ251" s="55"/>
      <c r="CK251" s="55"/>
      <c r="CL251" s="55"/>
      <c r="CM251" s="55"/>
      <c r="CN251" s="55"/>
      <c r="CO251" s="55"/>
      <c r="CP251" s="55"/>
      <c r="CQ251" s="55"/>
      <c r="CR251" s="55"/>
      <c r="CS251" s="55"/>
    </row>
    <row r="252" spans="11:97">
      <c r="K252" s="69"/>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55"/>
      <c r="BK252" s="55"/>
      <c r="BL252" s="55"/>
      <c r="BM252" s="55"/>
      <c r="BN252" s="55"/>
      <c r="BO252" s="55"/>
      <c r="BP252" s="55"/>
      <c r="BQ252" s="55"/>
      <c r="BR252" s="55"/>
      <c r="BS252" s="55"/>
      <c r="BT252" s="55"/>
      <c r="BU252" s="55"/>
      <c r="BV252" s="55"/>
      <c r="BW252" s="55"/>
      <c r="BX252" s="55"/>
      <c r="BY252" s="55"/>
      <c r="BZ252" s="55"/>
      <c r="CA252" s="55"/>
      <c r="CB252" s="55"/>
      <c r="CC252" s="55"/>
      <c r="CD252" s="55"/>
      <c r="CE252" s="55"/>
      <c r="CF252" s="55"/>
      <c r="CG252" s="55"/>
      <c r="CH252" s="55"/>
      <c r="CI252" s="55"/>
      <c r="CJ252" s="55"/>
      <c r="CK252" s="55"/>
      <c r="CL252" s="55"/>
      <c r="CM252" s="55"/>
      <c r="CN252" s="55"/>
      <c r="CO252" s="55"/>
      <c r="CP252" s="55"/>
      <c r="CQ252" s="55"/>
      <c r="CR252" s="55"/>
      <c r="CS252" s="55"/>
    </row>
    <row r="253" spans="11:97">
      <c r="K253" s="69"/>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55"/>
      <c r="AM253" s="55"/>
      <c r="AN253" s="55"/>
      <c r="AO253" s="55"/>
      <c r="AP253" s="55"/>
      <c r="AQ253" s="55"/>
      <c r="AR253" s="55"/>
      <c r="AS253" s="55"/>
      <c r="AT253" s="55"/>
      <c r="AU253" s="55"/>
      <c r="AV253" s="55"/>
      <c r="AW253" s="55"/>
      <c r="AX253" s="55"/>
      <c r="AY253" s="55"/>
      <c r="AZ253" s="55"/>
      <c r="BA253" s="55"/>
      <c r="BB253" s="55"/>
      <c r="BC253" s="55"/>
      <c r="BD253" s="55"/>
      <c r="BE253" s="55"/>
      <c r="BF253" s="55"/>
      <c r="BG253" s="55"/>
      <c r="BH253" s="55"/>
      <c r="BI253" s="55"/>
      <c r="BJ253" s="55"/>
      <c r="BK253" s="55"/>
      <c r="BL253" s="55"/>
      <c r="BM253" s="55"/>
      <c r="BN253" s="55"/>
      <c r="BO253" s="55"/>
      <c r="BP253" s="55"/>
      <c r="BQ253" s="55"/>
      <c r="BR253" s="55"/>
      <c r="BS253" s="55"/>
      <c r="BT253" s="55"/>
      <c r="BU253" s="55"/>
      <c r="BV253" s="55"/>
      <c r="BW253" s="55"/>
      <c r="BX253" s="55"/>
      <c r="BY253" s="55"/>
      <c r="BZ253" s="55"/>
      <c r="CA253" s="55"/>
      <c r="CB253" s="55"/>
      <c r="CC253" s="55"/>
      <c r="CD253" s="55"/>
      <c r="CE253" s="55"/>
      <c r="CF253" s="55"/>
      <c r="CG253" s="55"/>
      <c r="CH253" s="55"/>
      <c r="CI253" s="55"/>
      <c r="CJ253" s="55"/>
      <c r="CK253" s="55"/>
      <c r="CL253" s="55"/>
      <c r="CM253" s="55"/>
      <c r="CN253" s="55"/>
      <c r="CO253" s="55"/>
      <c r="CP253" s="55"/>
      <c r="CQ253" s="55"/>
      <c r="CR253" s="55"/>
      <c r="CS253" s="55"/>
    </row>
    <row r="254" spans="11:97">
      <c r="K254" s="69"/>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c r="BM254" s="55"/>
      <c r="BN254" s="55"/>
      <c r="BO254" s="55"/>
      <c r="BP254" s="55"/>
      <c r="BQ254" s="55"/>
      <c r="BR254" s="55"/>
      <c r="BS254" s="55"/>
      <c r="BT254" s="55"/>
      <c r="BU254" s="55"/>
      <c r="BV254" s="55"/>
      <c r="BW254" s="55"/>
      <c r="BX254" s="55"/>
      <c r="BY254" s="55"/>
      <c r="BZ254" s="55"/>
      <c r="CA254" s="55"/>
      <c r="CB254" s="55"/>
      <c r="CC254" s="55"/>
      <c r="CD254" s="55"/>
      <c r="CE254" s="55"/>
      <c r="CF254" s="55"/>
      <c r="CG254" s="55"/>
      <c r="CH254" s="55"/>
      <c r="CI254" s="55"/>
      <c r="CJ254" s="55"/>
      <c r="CK254" s="55"/>
      <c r="CL254" s="55"/>
      <c r="CM254" s="55"/>
      <c r="CN254" s="55"/>
      <c r="CO254" s="55"/>
      <c r="CP254" s="55"/>
      <c r="CQ254" s="55"/>
      <c r="CR254" s="55"/>
      <c r="CS254" s="55"/>
    </row>
    <row r="255" spans="11:97">
      <c r="K255" s="69"/>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55"/>
      <c r="BK255" s="55"/>
      <c r="BL255" s="55"/>
      <c r="BM255" s="55"/>
      <c r="BN255" s="55"/>
      <c r="BO255" s="55"/>
      <c r="BP255" s="55"/>
      <c r="BQ255" s="55"/>
      <c r="BR255" s="55"/>
      <c r="BS255" s="55"/>
      <c r="BT255" s="55"/>
      <c r="BU255" s="55"/>
      <c r="BV255" s="55"/>
      <c r="BW255" s="55"/>
      <c r="BX255" s="55"/>
      <c r="BY255" s="55"/>
      <c r="BZ255" s="55"/>
      <c r="CA255" s="55"/>
      <c r="CB255" s="55"/>
      <c r="CC255" s="55"/>
      <c r="CD255" s="55"/>
      <c r="CE255" s="55"/>
      <c r="CF255" s="55"/>
      <c r="CG255" s="55"/>
      <c r="CH255" s="55"/>
      <c r="CI255" s="55"/>
      <c r="CJ255" s="55"/>
      <c r="CK255" s="55"/>
      <c r="CL255" s="55"/>
      <c r="CM255" s="55"/>
      <c r="CN255" s="55"/>
      <c r="CO255" s="55"/>
      <c r="CP255" s="55"/>
      <c r="CQ255" s="55"/>
      <c r="CR255" s="55"/>
      <c r="CS255" s="55"/>
    </row>
    <row r="256" spans="11:97">
      <c r="K256" s="69"/>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c r="BM256" s="55"/>
      <c r="BN256" s="55"/>
      <c r="BO256" s="55"/>
      <c r="BP256" s="55"/>
      <c r="BQ256" s="55"/>
      <c r="BR256" s="55"/>
      <c r="BS256" s="55"/>
      <c r="BT256" s="55"/>
      <c r="BU256" s="55"/>
      <c r="BV256" s="55"/>
      <c r="BW256" s="55"/>
      <c r="BX256" s="55"/>
      <c r="BY256" s="55"/>
      <c r="BZ256" s="55"/>
      <c r="CA256" s="55"/>
      <c r="CB256" s="55"/>
      <c r="CC256" s="55"/>
      <c r="CD256" s="55"/>
      <c r="CE256" s="55"/>
      <c r="CF256" s="55"/>
      <c r="CG256" s="55"/>
      <c r="CH256" s="55"/>
      <c r="CI256" s="55"/>
      <c r="CJ256" s="55"/>
      <c r="CK256" s="55"/>
      <c r="CL256" s="55"/>
      <c r="CM256" s="55"/>
      <c r="CN256" s="55"/>
      <c r="CO256" s="55"/>
      <c r="CP256" s="55"/>
      <c r="CQ256" s="55"/>
      <c r="CR256" s="55"/>
      <c r="CS256" s="55"/>
    </row>
    <row r="257" spans="11:97">
      <c r="K257" s="69"/>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c r="AR257" s="55"/>
      <c r="AS257" s="55"/>
      <c r="AT257" s="55"/>
      <c r="AU257" s="55"/>
      <c r="AV257" s="55"/>
      <c r="AW257" s="55"/>
      <c r="AX257" s="55"/>
      <c r="AY257" s="55"/>
      <c r="AZ257" s="55"/>
      <c r="BA257" s="55"/>
      <c r="BB257" s="55"/>
      <c r="BC257" s="55"/>
      <c r="BD257" s="55"/>
      <c r="BE257" s="55"/>
      <c r="BF257" s="55"/>
      <c r="BG257" s="55"/>
      <c r="BH257" s="55"/>
      <c r="BI257" s="55"/>
      <c r="BJ257" s="55"/>
      <c r="BK257" s="55"/>
      <c r="BL257" s="55"/>
      <c r="BM257" s="55"/>
      <c r="BN257" s="55"/>
      <c r="BO257" s="55"/>
      <c r="BP257" s="55"/>
      <c r="BQ257" s="55"/>
      <c r="BR257" s="55"/>
      <c r="BS257" s="55"/>
      <c r="BT257" s="55"/>
      <c r="BU257" s="55"/>
      <c r="BV257" s="55"/>
      <c r="BW257" s="55"/>
      <c r="BX257" s="55"/>
      <c r="BY257" s="55"/>
      <c r="BZ257" s="55"/>
      <c r="CA257" s="55"/>
      <c r="CB257" s="55"/>
      <c r="CC257" s="55"/>
      <c r="CD257" s="55"/>
      <c r="CE257" s="55"/>
      <c r="CF257" s="55"/>
      <c r="CG257" s="55"/>
      <c r="CH257" s="55"/>
      <c r="CI257" s="55"/>
      <c r="CJ257" s="55"/>
      <c r="CK257" s="55"/>
      <c r="CL257" s="55"/>
      <c r="CM257" s="55"/>
      <c r="CN257" s="55"/>
      <c r="CO257" s="55"/>
      <c r="CP257" s="55"/>
      <c r="CQ257" s="55"/>
      <c r="CR257" s="55"/>
      <c r="CS257" s="55"/>
    </row>
    <row r="258" spans="11:97">
      <c r="K258" s="69"/>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55"/>
      <c r="BK258" s="55"/>
      <c r="BL258" s="55"/>
      <c r="BM258" s="55"/>
      <c r="BN258" s="55"/>
      <c r="BO258" s="55"/>
      <c r="BP258" s="55"/>
      <c r="BQ258" s="55"/>
      <c r="BR258" s="55"/>
      <c r="BS258" s="55"/>
      <c r="BT258" s="55"/>
      <c r="BU258" s="55"/>
      <c r="BV258" s="55"/>
      <c r="BW258" s="55"/>
      <c r="BX258" s="55"/>
      <c r="BY258" s="55"/>
      <c r="BZ258" s="55"/>
      <c r="CA258" s="55"/>
      <c r="CB258" s="55"/>
      <c r="CC258" s="55"/>
      <c r="CD258" s="55"/>
      <c r="CE258" s="55"/>
      <c r="CF258" s="55"/>
      <c r="CG258" s="55"/>
      <c r="CH258" s="55"/>
      <c r="CI258" s="55"/>
      <c r="CJ258" s="55"/>
      <c r="CK258" s="55"/>
      <c r="CL258" s="55"/>
      <c r="CM258" s="55"/>
      <c r="CN258" s="55"/>
      <c r="CO258" s="55"/>
      <c r="CP258" s="55"/>
      <c r="CQ258" s="55"/>
      <c r="CR258" s="55"/>
      <c r="CS258" s="55"/>
    </row>
    <row r="259" spans="11:97">
      <c r="K259" s="69"/>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c r="BM259" s="55"/>
      <c r="BN259" s="55"/>
      <c r="BO259" s="55"/>
      <c r="BP259" s="55"/>
      <c r="BQ259" s="55"/>
      <c r="BR259" s="55"/>
      <c r="BS259" s="55"/>
      <c r="BT259" s="55"/>
      <c r="BU259" s="55"/>
      <c r="BV259" s="55"/>
      <c r="BW259" s="55"/>
      <c r="BX259" s="55"/>
      <c r="BY259" s="55"/>
      <c r="BZ259" s="55"/>
      <c r="CA259" s="55"/>
      <c r="CB259" s="55"/>
      <c r="CC259" s="55"/>
      <c r="CD259" s="55"/>
      <c r="CE259" s="55"/>
      <c r="CF259" s="55"/>
      <c r="CG259" s="55"/>
      <c r="CH259" s="55"/>
      <c r="CI259" s="55"/>
      <c r="CJ259" s="55"/>
      <c r="CK259" s="55"/>
      <c r="CL259" s="55"/>
      <c r="CM259" s="55"/>
      <c r="CN259" s="55"/>
      <c r="CO259" s="55"/>
      <c r="CP259" s="55"/>
      <c r="CQ259" s="55"/>
      <c r="CR259" s="55"/>
      <c r="CS259" s="55"/>
    </row>
    <row r="260" spans="11:97">
      <c r="K260" s="69"/>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c r="BN260" s="55"/>
      <c r="BO260" s="55"/>
      <c r="BP260" s="55"/>
      <c r="BQ260" s="55"/>
      <c r="BR260" s="55"/>
      <c r="BS260" s="55"/>
      <c r="BT260" s="55"/>
      <c r="BU260" s="55"/>
      <c r="BV260" s="55"/>
      <c r="BW260" s="55"/>
      <c r="BX260" s="55"/>
      <c r="BY260" s="55"/>
      <c r="BZ260" s="55"/>
      <c r="CA260" s="55"/>
      <c r="CB260" s="55"/>
      <c r="CC260" s="55"/>
      <c r="CD260" s="55"/>
      <c r="CE260" s="55"/>
      <c r="CF260" s="55"/>
      <c r="CG260" s="55"/>
      <c r="CH260" s="55"/>
      <c r="CI260" s="55"/>
      <c r="CJ260" s="55"/>
      <c r="CK260" s="55"/>
      <c r="CL260" s="55"/>
      <c r="CM260" s="55"/>
      <c r="CN260" s="55"/>
      <c r="CO260" s="55"/>
      <c r="CP260" s="55"/>
      <c r="CQ260" s="55"/>
      <c r="CR260" s="55"/>
      <c r="CS260" s="55"/>
    </row>
    <row r="261" spans="11:97">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c r="AR261" s="55"/>
      <c r="AS261" s="55"/>
      <c r="AT261" s="55"/>
      <c r="AU261" s="55"/>
      <c r="AV261" s="55"/>
      <c r="AW261" s="55"/>
      <c r="AX261" s="55"/>
      <c r="AY261" s="55"/>
      <c r="AZ261" s="55"/>
      <c r="BA261" s="55"/>
      <c r="BB261" s="55"/>
      <c r="BC261" s="55"/>
      <c r="BD261" s="55"/>
      <c r="BE261" s="55"/>
      <c r="BF261" s="55"/>
      <c r="BG261" s="55"/>
      <c r="BH261" s="55"/>
      <c r="BI261" s="55"/>
      <c r="BJ261" s="55"/>
      <c r="BK261" s="55"/>
      <c r="BL261" s="55"/>
      <c r="BM261" s="55"/>
      <c r="BN261" s="55"/>
      <c r="BO261" s="55"/>
      <c r="BP261" s="55"/>
      <c r="BQ261" s="55"/>
      <c r="BR261" s="55"/>
      <c r="BS261" s="55"/>
      <c r="BT261" s="55"/>
      <c r="BU261" s="55"/>
      <c r="BV261" s="55"/>
      <c r="BW261" s="55"/>
      <c r="BX261" s="55"/>
      <c r="BY261" s="55"/>
      <c r="BZ261" s="55"/>
      <c r="CA261" s="55"/>
      <c r="CB261" s="55"/>
      <c r="CC261" s="55"/>
      <c r="CD261" s="55"/>
      <c r="CE261" s="55"/>
      <c r="CF261" s="55"/>
      <c r="CG261" s="55"/>
      <c r="CH261" s="55"/>
      <c r="CI261" s="55"/>
      <c r="CJ261" s="55"/>
      <c r="CK261" s="55"/>
      <c r="CL261" s="55"/>
      <c r="CM261" s="55"/>
      <c r="CN261" s="55"/>
      <c r="CO261" s="55"/>
      <c r="CP261" s="55"/>
      <c r="CQ261" s="55"/>
      <c r="CR261" s="55"/>
      <c r="CS261" s="55"/>
    </row>
    <row r="262" spans="11:97">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c r="AS262" s="55"/>
      <c r="AT262" s="55"/>
      <c r="AU262" s="55"/>
      <c r="AV262" s="55"/>
      <c r="AW262" s="55"/>
      <c r="AX262" s="55"/>
      <c r="AY262" s="55"/>
      <c r="AZ262" s="55"/>
      <c r="BA262" s="55"/>
      <c r="BB262" s="55"/>
      <c r="BC262" s="55"/>
      <c r="BD262" s="55"/>
      <c r="BE262" s="55"/>
      <c r="BF262" s="55"/>
      <c r="BG262" s="55"/>
      <c r="BH262" s="55"/>
      <c r="BI262" s="55"/>
      <c r="BJ262" s="55"/>
      <c r="BK262" s="55"/>
      <c r="BL262" s="55"/>
      <c r="BM262" s="55"/>
      <c r="BN262" s="55"/>
      <c r="BO262" s="55"/>
      <c r="BP262" s="55"/>
      <c r="BQ262" s="55"/>
      <c r="BR262" s="55"/>
      <c r="BS262" s="55"/>
      <c r="BT262" s="55"/>
      <c r="BU262" s="55"/>
      <c r="BV262" s="55"/>
      <c r="BW262" s="55"/>
      <c r="BX262" s="55"/>
      <c r="BY262" s="55"/>
      <c r="BZ262" s="55"/>
      <c r="CA262" s="55"/>
      <c r="CB262" s="55"/>
      <c r="CC262" s="55"/>
      <c r="CD262" s="55"/>
      <c r="CE262" s="55"/>
      <c r="CF262" s="55"/>
      <c r="CG262" s="55"/>
      <c r="CH262" s="55"/>
      <c r="CI262" s="55"/>
      <c r="CJ262" s="55"/>
      <c r="CK262" s="55"/>
      <c r="CL262" s="55"/>
      <c r="CM262" s="55"/>
      <c r="CN262" s="55"/>
      <c r="CO262" s="55"/>
      <c r="CP262" s="55"/>
      <c r="CQ262" s="55"/>
      <c r="CR262" s="55"/>
      <c r="CS262" s="55"/>
    </row>
    <row r="263" spans="11:97">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c r="AR263" s="55"/>
      <c r="AS263" s="55"/>
      <c r="AT263" s="55"/>
      <c r="AU263" s="55"/>
      <c r="AV263" s="55"/>
      <c r="AW263" s="55"/>
      <c r="AX263" s="55"/>
      <c r="AY263" s="55"/>
      <c r="AZ263" s="55"/>
      <c r="BA263" s="55"/>
      <c r="BB263" s="55"/>
      <c r="BC263" s="55"/>
      <c r="BD263" s="55"/>
      <c r="BE263" s="55"/>
      <c r="BF263" s="55"/>
      <c r="BG263" s="55"/>
      <c r="BH263" s="55"/>
      <c r="BI263" s="55"/>
      <c r="BJ263" s="55"/>
      <c r="BK263" s="55"/>
      <c r="BL263" s="55"/>
      <c r="BM263" s="55"/>
      <c r="BN263" s="55"/>
      <c r="BO263" s="55"/>
      <c r="BP263" s="55"/>
      <c r="BQ263" s="55"/>
      <c r="BR263" s="55"/>
      <c r="BS263" s="55"/>
      <c r="BT263" s="55"/>
      <c r="BU263" s="55"/>
      <c r="BV263" s="55"/>
      <c r="BW263" s="55"/>
      <c r="BX263" s="55"/>
      <c r="BY263" s="55"/>
      <c r="BZ263" s="55"/>
      <c r="CA263" s="55"/>
      <c r="CB263" s="55"/>
      <c r="CC263" s="55"/>
      <c r="CD263" s="55"/>
      <c r="CE263" s="55"/>
      <c r="CF263" s="55"/>
      <c r="CG263" s="55"/>
      <c r="CH263" s="55"/>
      <c r="CI263" s="55"/>
      <c r="CJ263" s="55"/>
      <c r="CK263" s="55"/>
      <c r="CL263" s="55"/>
      <c r="CM263" s="55"/>
      <c r="CN263" s="55"/>
      <c r="CO263" s="55"/>
      <c r="CP263" s="55"/>
      <c r="CQ263" s="55"/>
      <c r="CR263" s="55"/>
      <c r="CS263" s="55"/>
    </row>
    <row r="264" spans="11:97">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c r="AS264" s="55"/>
      <c r="AT264" s="55"/>
      <c r="AU264" s="55"/>
      <c r="AV264" s="55"/>
      <c r="AW264" s="55"/>
      <c r="AX264" s="55"/>
      <c r="AY264" s="55"/>
      <c r="AZ264" s="55"/>
      <c r="BA264" s="55"/>
      <c r="BB264" s="55"/>
      <c r="BC264" s="55"/>
      <c r="BD264" s="55"/>
      <c r="BE264" s="55"/>
      <c r="BF264" s="55"/>
      <c r="BG264" s="55"/>
      <c r="BH264" s="55"/>
      <c r="BI264" s="55"/>
      <c r="BJ264" s="55"/>
      <c r="BK264" s="55"/>
      <c r="BL264" s="55"/>
      <c r="BM264" s="55"/>
      <c r="BN264" s="55"/>
      <c r="BO264" s="55"/>
      <c r="BP264" s="55"/>
      <c r="BQ264" s="55"/>
      <c r="BR264" s="55"/>
      <c r="BS264" s="55"/>
      <c r="BT264" s="55"/>
      <c r="BU264" s="55"/>
      <c r="BV264" s="55"/>
      <c r="BW264" s="55"/>
      <c r="BX264" s="55"/>
      <c r="BY264" s="55"/>
      <c r="BZ264" s="55"/>
      <c r="CA264" s="55"/>
      <c r="CB264" s="55"/>
      <c r="CC264" s="55"/>
      <c r="CD264" s="55"/>
      <c r="CE264" s="55"/>
      <c r="CF264" s="55"/>
      <c r="CG264" s="55"/>
      <c r="CH264" s="55"/>
      <c r="CI264" s="55"/>
      <c r="CJ264" s="55"/>
      <c r="CK264" s="55"/>
      <c r="CL264" s="55"/>
      <c r="CM264" s="55"/>
      <c r="CN264" s="55"/>
      <c r="CO264" s="55"/>
      <c r="CP264" s="55"/>
      <c r="CQ264" s="55"/>
      <c r="CR264" s="55"/>
      <c r="CS264" s="55"/>
    </row>
    <row r="265" spans="11:97">
      <c r="CK265" s="55"/>
      <c r="CL265" s="55"/>
      <c r="CM265" s="55"/>
      <c r="CN265" s="55"/>
      <c r="CO265" s="55"/>
      <c r="CP265" s="55"/>
      <c r="CQ265" s="55"/>
      <c r="CR265" s="55"/>
      <c r="CS265" s="55"/>
    </row>
  </sheetData>
  <sheetProtection sheet="1" formatCells="0" formatColumns="0" formatRows="0" selectLockedCells="1"/>
  <mergeCells count="23">
    <mergeCell ref="B3:G3"/>
    <mergeCell ref="L19:M19"/>
    <mergeCell ref="B45:C45"/>
    <mergeCell ref="B47:C47"/>
    <mergeCell ref="D47:F47"/>
    <mergeCell ref="B7:C7"/>
    <mergeCell ref="B8:C8"/>
    <mergeCell ref="B9:C9"/>
    <mergeCell ref="B10:C10"/>
    <mergeCell ref="B11:C11"/>
    <mergeCell ref="B12:C12"/>
    <mergeCell ref="I3:L3"/>
    <mergeCell ref="C4:G4"/>
    <mergeCell ref="C5:G5"/>
    <mergeCell ref="B51:G51"/>
    <mergeCell ref="D7:E7"/>
    <mergeCell ref="F7:G7"/>
    <mergeCell ref="B49:C49"/>
    <mergeCell ref="E49:F49"/>
    <mergeCell ref="B50:C50"/>
    <mergeCell ref="D50:F50"/>
    <mergeCell ref="B48:C48"/>
    <mergeCell ref="D48:F48"/>
  </mergeCells>
  <phoneticPr fontId="14"/>
  <conditionalFormatting sqref="G49:H49">
    <cfRule type="expression" dxfId="10" priority="1">
      <formula>OR(AND($E$49="申請無し",$G$49&lt;&gt;0),AND($E$49="申請有り",$G$49&lt;=0))</formula>
    </cfRule>
  </conditionalFormatting>
  <dataValidations count="3">
    <dataValidation imeMode="off" allowBlank="1" showInputMessage="1" showErrorMessage="1" sqref="D22:E44 D16:D21 G49:H49 D15:E15 G15:H44" xr:uid="{1A063867-9EB6-414E-A1FB-DA99276CC831}"/>
    <dataValidation type="list" allowBlank="1" showInputMessage="1" showErrorMessage="1" sqref="B15:B44" xr:uid="{D459A4CF-E3F3-4E4A-AB4F-FEE6B2C26FEE}">
      <formula1>"設計費,設備費,工事費,諸経費,▼助成対象外"</formula1>
    </dataValidation>
    <dataValidation type="list" allowBlank="1" showInputMessage="1" showErrorMessage="1" sqref="E49:F49" xr:uid="{696EC5FE-9E56-4A26-ACA8-0AD34003A759}">
      <formula1>"申請あり,申請なし"</formula1>
    </dataValidation>
  </dataValidations>
  <printOptions verticalCentered="1"/>
  <pageMargins left="0.55118110236220474" right="0.23622047244094491" top="0.39370078740157483" bottom="0.39370078740157483" header="0.19685039370078741" footer="0.23622047244094491"/>
  <pageSetup paperSize="9" scale="95" orientation="portrait" r:id="rId1"/>
  <headerFooter>
    <oddFooter>&amp;R&amp;"ＭＳ Ｐ明朝,標準"&amp;10（日本産業規格A列4番）</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B2433-1FCC-4EEE-B3C9-E82F3F2C4487}">
  <sheetPr>
    <tabColor rgb="FFFF99CC"/>
    <pageSetUpPr fitToPage="1"/>
  </sheetPr>
  <dimension ref="A1:CS265"/>
  <sheetViews>
    <sheetView view="pageBreakPreview" zoomScaleNormal="100" zoomScaleSheetLayoutView="100" workbookViewId="0">
      <selection activeCell="F17" sqref="F17"/>
    </sheetView>
  </sheetViews>
  <sheetFormatPr defaultColWidth="9" defaultRowHeight="14"/>
  <cols>
    <col min="1" max="1" width="2.6328125" style="13" customWidth="1"/>
    <col min="2" max="2" width="15.6328125" style="13" customWidth="1"/>
    <col min="3" max="3" width="39.453125" style="13" customWidth="1"/>
    <col min="4" max="6" width="9.81640625" style="14" customWidth="1"/>
    <col min="7" max="7" width="10.36328125" style="13" customWidth="1"/>
    <col min="8" max="8" width="3.1796875" style="13" customWidth="1"/>
    <col min="9" max="9" width="9.6328125" style="13" customWidth="1"/>
    <col min="10" max="10" width="13.08984375" style="15" customWidth="1"/>
    <col min="11" max="11" width="15.6328125" style="15" customWidth="1"/>
    <col min="12" max="12" width="15.6328125" style="13" customWidth="1"/>
    <col min="13" max="13" width="12.6328125" style="13" customWidth="1"/>
    <col min="14" max="14" width="2.6328125" style="13" customWidth="1"/>
    <col min="15" max="15" width="29.90625" style="13" customWidth="1"/>
    <col min="16" max="126" width="2.6328125" style="13" customWidth="1"/>
    <col min="127" max="16384" width="9" style="13"/>
  </cols>
  <sheetData>
    <row r="1" spans="1:97" ht="10.5" customHeight="1"/>
    <row r="2" spans="1:97" ht="19.5" customHeight="1">
      <c r="A2" s="16"/>
      <c r="B2" s="17" t="s">
        <v>389</v>
      </c>
      <c r="C2" s="16"/>
      <c r="D2" s="18"/>
      <c r="E2" s="18"/>
      <c r="F2" s="18"/>
      <c r="G2" s="16"/>
      <c r="H2" s="16"/>
    </row>
    <row r="3" spans="1:97" ht="44.25" customHeight="1" thickBot="1">
      <c r="A3" s="16"/>
      <c r="B3" s="429" t="s">
        <v>385</v>
      </c>
      <c r="C3" s="430"/>
      <c r="D3" s="430"/>
      <c r="E3" s="430"/>
      <c r="F3" s="430"/>
      <c r="G3" s="430"/>
      <c r="H3" s="185"/>
      <c r="I3" s="428" t="s">
        <v>392</v>
      </c>
      <c r="J3" s="428"/>
      <c r="K3" s="428"/>
      <c r="L3" s="428"/>
    </row>
    <row r="4" spans="1:97" ht="20.149999999999999" customHeight="1">
      <c r="A4" s="16"/>
      <c r="B4" s="270" t="s">
        <v>398</v>
      </c>
      <c r="C4" s="371"/>
      <c r="D4" s="371"/>
      <c r="E4" s="371"/>
      <c r="F4" s="371"/>
      <c r="G4" s="372"/>
      <c r="H4" s="185"/>
      <c r="I4" s="269"/>
      <c r="J4" s="269"/>
      <c r="K4" s="269"/>
    </row>
    <row r="5" spans="1:97" ht="25" customHeight="1" thickBot="1">
      <c r="A5" s="16"/>
      <c r="B5" s="271" t="s">
        <v>399</v>
      </c>
      <c r="C5" s="368"/>
      <c r="D5" s="368"/>
      <c r="E5" s="368"/>
      <c r="F5" s="368"/>
      <c r="G5" s="373"/>
      <c r="H5" s="185"/>
      <c r="I5" s="269"/>
      <c r="J5" s="269"/>
      <c r="K5" s="269"/>
    </row>
    <row r="6" spans="1:97" ht="20.149999999999999" customHeight="1" thickBot="1">
      <c r="A6" s="16"/>
      <c r="B6" s="268"/>
      <c r="C6" s="185"/>
      <c r="D6" s="185"/>
      <c r="E6" s="185"/>
      <c r="F6" s="185"/>
      <c r="G6" s="185"/>
      <c r="H6" s="185"/>
      <c r="I6" s="269"/>
      <c r="J6" s="269"/>
      <c r="K6" s="269"/>
    </row>
    <row r="7" spans="1:97" ht="19.5" customHeight="1" thickBot="1">
      <c r="A7" s="16"/>
      <c r="B7" s="433" t="s">
        <v>362</v>
      </c>
      <c r="C7" s="434"/>
      <c r="D7" s="422" t="s">
        <v>424</v>
      </c>
      <c r="E7" s="435"/>
      <c r="F7" s="422" t="s">
        <v>393</v>
      </c>
      <c r="G7" s="424"/>
      <c r="H7" s="185"/>
      <c r="J7" s="20"/>
    </row>
    <row r="8" spans="1:97" ht="19.5" customHeight="1" thickTop="1">
      <c r="A8" s="16">
        <v>1</v>
      </c>
      <c r="B8" s="381"/>
      <c r="C8" s="382"/>
      <c r="D8" s="163"/>
      <c r="E8" s="272" t="s">
        <v>364</v>
      </c>
      <c r="F8" s="157"/>
      <c r="G8" s="287" t="s">
        <v>430</v>
      </c>
      <c r="H8" s="185"/>
      <c r="J8" s="20"/>
    </row>
    <row r="9" spans="1:97" ht="19.5" customHeight="1">
      <c r="A9" s="16">
        <v>2</v>
      </c>
      <c r="B9" s="431"/>
      <c r="C9" s="432"/>
      <c r="D9" s="163"/>
      <c r="E9" s="274" t="s">
        <v>364</v>
      </c>
      <c r="F9" s="158"/>
      <c r="G9" s="273" t="s">
        <v>430</v>
      </c>
      <c r="H9" s="185"/>
      <c r="J9" s="20"/>
    </row>
    <row r="10" spans="1:97" ht="19.5" customHeight="1">
      <c r="A10" s="16">
        <v>3</v>
      </c>
      <c r="B10" s="383"/>
      <c r="C10" s="384"/>
      <c r="D10" s="163"/>
      <c r="E10" s="274" t="s">
        <v>364</v>
      </c>
      <c r="F10" s="158"/>
      <c r="G10" s="273" t="s">
        <v>430</v>
      </c>
      <c r="H10" s="185"/>
      <c r="J10" s="20"/>
    </row>
    <row r="11" spans="1:97" ht="19.5" customHeight="1">
      <c r="A11" s="16">
        <v>4</v>
      </c>
      <c r="B11" s="383"/>
      <c r="C11" s="384"/>
      <c r="D11" s="163"/>
      <c r="E11" s="274" t="s">
        <v>364</v>
      </c>
      <c r="F11" s="158"/>
      <c r="G11" s="273" t="s">
        <v>430</v>
      </c>
      <c r="H11" s="185"/>
      <c r="J11" s="20"/>
    </row>
    <row r="12" spans="1:97" ht="19.5" customHeight="1" thickBot="1">
      <c r="A12" s="16">
        <v>5</v>
      </c>
      <c r="B12" s="385"/>
      <c r="C12" s="386"/>
      <c r="D12" s="164"/>
      <c r="E12" s="275" t="s">
        <v>364</v>
      </c>
      <c r="F12" s="159"/>
      <c r="G12" s="276" t="s">
        <v>430</v>
      </c>
      <c r="H12" s="185"/>
      <c r="J12" s="20"/>
    </row>
    <row r="13" spans="1:97" ht="20.25" customHeight="1" thickBot="1">
      <c r="A13" s="16"/>
      <c r="B13" s="268"/>
      <c r="C13" s="185"/>
      <c r="D13" s="277"/>
      <c r="E13" s="277"/>
      <c r="F13" s="277"/>
      <c r="G13" s="277"/>
      <c r="H13" s="185"/>
      <c r="J13" s="20"/>
    </row>
    <row r="14" spans="1:97" ht="19.5" customHeight="1" thickBot="1">
      <c r="A14" s="16"/>
      <c r="B14" s="91" t="s">
        <v>165</v>
      </c>
      <c r="C14" s="92" t="s">
        <v>143</v>
      </c>
      <c r="D14" s="178" t="s">
        <v>7</v>
      </c>
      <c r="E14" s="92" t="s">
        <v>6</v>
      </c>
      <c r="F14" s="93" t="s">
        <v>129</v>
      </c>
      <c r="G14" s="94" t="s">
        <v>8</v>
      </c>
      <c r="H14" s="199"/>
    </row>
    <row r="15" spans="1:97" ht="14.25" customHeight="1" thickTop="1">
      <c r="A15" s="95">
        <v>1</v>
      </c>
      <c r="B15" s="49"/>
      <c r="C15" s="8"/>
      <c r="D15" s="9"/>
      <c r="E15" s="52"/>
      <c r="F15" s="10"/>
      <c r="G15" s="96" t="str">
        <f t="shared" ref="G15:G44" si="0">IF(D15="","",D15*E15)</f>
        <v/>
      </c>
      <c r="H15" s="198"/>
    </row>
    <row r="16" spans="1:97" ht="14.25" customHeight="1">
      <c r="A16" s="95">
        <v>2</v>
      </c>
      <c r="B16" s="49"/>
      <c r="C16" s="11"/>
      <c r="D16" s="12"/>
      <c r="E16" s="53"/>
      <c r="F16" s="10"/>
      <c r="G16" s="96" t="str">
        <f t="shared" si="0"/>
        <v/>
      </c>
      <c r="H16" s="198"/>
      <c r="K16" s="69"/>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row>
    <row r="17" spans="1:97" ht="14.25" customHeight="1">
      <c r="A17" s="95">
        <v>3</v>
      </c>
      <c r="B17" s="49"/>
      <c r="C17" s="11"/>
      <c r="D17" s="12"/>
      <c r="E17" s="53"/>
      <c r="F17" s="10"/>
      <c r="G17" s="96" t="str">
        <f t="shared" si="0"/>
        <v/>
      </c>
      <c r="H17" s="198"/>
      <c r="K17" s="69"/>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row>
    <row r="18" spans="1:97" ht="14.25" customHeight="1">
      <c r="A18" s="95">
        <v>4</v>
      </c>
      <c r="B18" s="49"/>
      <c r="C18" s="11"/>
      <c r="D18" s="12"/>
      <c r="E18" s="53"/>
      <c r="F18" s="10"/>
      <c r="G18" s="96" t="str">
        <f t="shared" si="0"/>
        <v/>
      </c>
      <c r="H18" s="198"/>
      <c r="K18" s="69"/>
      <c r="L18" s="55"/>
      <c r="M18" s="55"/>
      <c r="N18" s="55"/>
      <c r="O18" s="55"/>
      <c r="P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row>
    <row r="19" spans="1:97" ht="14.25" customHeight="1">
      <c r="A19" s="95">
        <v>5</v>
      </c>
      <c r="B19" s="49"/>
      <c r="C19" s="11"/>
      <c r="D19" s="12"/>
      <c r="E19" s="53"/>
      <c r="F19" s="10"/>
      <c r="G19" s="96" t="str">
        <f t="shared" si="0"/>
        <v/>
      </c>
      <c r="H19" s="198"/>
      <c r="K19" s="69"/>
      <c r="L19" s="425"/>
      <c r="M19" s="42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row>
    <row r="20" spans="1:97" ht="14.25" customHeight="1">
      <c r="A20" s="95">
        <v>6</v>
      </c>
      <c r="B20" s="49"/>
      <c r="C20" s="11"/>
      <c r="D20" s="12"/>
      <c r="E20" s="53"/>
      <c r="F20" s="10"/>
      <c r="G20" s="96" t="str">
        <f t="shared" si="0"/>
        <v/>
      </c>
      <c r="H20" s="198"/>
      <c r="K20" s="278" t="s">
        <v>262</v>
      </c>
      <c r="L20" s="69"/>
      <c r="M20" s="69"/>
      <c r="N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row>
    <row r="21" spans="1:97" ht="14.25" customHeight="1">
      <c r="A21" s="95">
        <v>7</v>
      </c>
      <c r="B21" s="49"/>
      <c r="C21" s="11"/>
      <c r="D21" s="12"/>
      <c r="E21" s="53"/>
      <c r="F21" s="10"/>
      <c r="G21" s="96" t="str">
        <f t="shared" si="0"/>
        <v/>
      </c>
      <c r="H21" s="198"/>
      <c r="K21" s="71" t="str">
        <f>D45</f>
        <v>都外</v>
      </c>
      <c r="M21" s="56"/>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row>
    <row r="22" spans="1:97" ht="14.25" customHeight="1">
      <c r="A22" s="95">
        <v>8</v>
      </c>
      <c r="B22" s="49"/>
      <c r="C22" s="11"/>
      <c r="D22" s="12"/>
      <c r="E22" s="53"/>
      <c r="F22" s="10"/>
      <c r="G22" s="96" t="str">
        <f t="shared" si="0"/>
        <v/>
      </c>
      <c r="H22" s="198"/>
      <c r="J22" s="57" t="s">
        <v>263</v>
      </c>
      <c r="K22" s="72" t="str">
        <f>IF(OR(K21="都内",K21="都外"),"対象","")</f>
        <v>対象</v>
      </c>
      <c r="L22" s="111">
        <f>IF(K22="対象",L29,0)</f>
        <v>300000000</v>
      </c>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row>
    <row r="23" spans="1:97" ht="14.25" customHeight="1">
      <c r="A23" s="95">
        <v>9</v>
      </c>
      <c r="B23" s="49"/>
      <c r="C23" s="11"/>
      <c r="D23" s="12"/>
      <c r="E23" s="53"/>
      <c r="F23" s="10"/>
      <c r="G23" s="96" t="str">
        <f t="shared" si="0"/>
        <v/>
      </c>
      <c r="H23" s="198"/>
      <c r="L23" s="55"/>
      <c r="M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row>
    <row r="24" spans="1:97" ht="14.25" customHeight="1">
      <c r="A24" s="95">
        <v>10</v>
      </c>
      <c r="B24" s="49"/>
      <c r="C24" s="11"/>
      <c r="D24" s="12"/>
      <c r="E24" s="53"/>
      <c r="F24" s="10"/>
      <c r="G24" s="96" t="str">
        <f t="shared" si="0"/>
        <v/>
      </c>
      <c r="H24" s="198"/>
      <c r="N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row>
    <row r="25" spans="1:97" ht="14.25" customHeight="1">
      <c r="A25" s="95">
        <v>11</v>
      </c>
      <c r="B25" s="49"/>
      <c r="C25" s="11"/>
      <c r="D25" s="12"/>
      <c r="E25" s="53"/>
      <c r="F25" s="10"/>
      <c r="G25" s="96" t="str">
        <f t="shared" si="0"/>
        <v/>
      </c>
      <c r="H25" s="198"/>
      <c r="K25" s="55"/>
      <c r="L25" s="55"/>
      <c r="N25" s="55"/>
      <c r="O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row>
    <row r="26" spans="1:97" ht="14.25" customHeight="1">
      <c r="A26" s="95">
        <v>12</v>
      </c>
      <c r="B26" s="49"/>
      <c r="C26" s="11"/>
      <c r="D26" s="12"/>
      <c r="E26" s="53"/>
      <c r="F26" s="10"/>
      <c r="G26" s="96" t="str">
        <f t="shared" si="0"/>
        <v/>
      </c>
      <c r="H26" s="198"/>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row>
    <row r="27" spans="1:97" ht="14.25" customHeight="1">
      <c r="A27" s="95">
        <v>13</v>
      </c>
      <c r="B27" s="49"/>
      <c r="C27" s="11"/>
      <c r="D27" s="12"/>
      <c r="E27" s="53"/>
      <c r="F27" s="10"/>
      <c r="G27" s="96" t="str">
        <f t="shared" si="0"/>
        <v/>
      </c>
      <c r="H27" s="198"/>
      <c r="K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row>
    <row r="28" spans="1:97" ht="14.25" customHeight="1">
      <c r="A28" s="95">
        <v>14</v>
      </c>
      <c r="B28" s="49"/>
      <c r="C28" s="11"/>
      <c r="D28" s="12"/>
      <c r="E28" s="53"/>
      <c r="F28" s="10"/>
      <c r="G28" s="96" t="str">
        <f t="shared" si="0"/>
        <v/>
      </c>
      <c r="H28" s="198"/>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row>
    <row r="29" spans="1:97" ht="14.25" customHeight="1">
      <c r="A29" s="95">
        <v>15</v>
      </c>
      <c r="B29" s="49"/>
      <c r="C29" s="11"/>
      <c r="D29" s="12"/>
      <c r="E29" s="53"/>
      <c r="F29" s="10"/>
      <c r="G29" s="96" t="str">
        <f t="shared" si="0"/>
        <v/>
      </c>
      <c r="H29" s="198"/>
      <c r="K29" s="73" t="s">
        <v>264</v>
      </c>
      <c r="L29" s="74">
        <v>300000000</v>
      </c>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row>
    <row r="30" spans="1:97" ht="14.25" customHeight="1">
      <c r="A30" s="95">
        <v>16</v>
      </c>
      <c r="B30" s="49"/>
      <c r="C30" s="11"/>
      <c r="D30" s="12"/>
      <c r="E30" s="53"/>
      <c r="F30" s="10"/>
      <c r="G30" s="96" t="str">
        <f t="shared" si="0"/>
        <v/>
      </c>
      <c r="H30" s="198"/>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row>
    <row r="31" spans="1:97" ht="14.25" customHeight="1">
      <c r="A31" s="95">
        <v>17</v>
      </c>
      <c r="B31" s="49"/>
      <c r="C31" s="11"/>
      <c r="D31" s="12"/>
      <c r="E31" s="53"/>
      <c r="F31" s="10"/>
      <c r="G31" s="96" t="str">
        <f t="shared" si="0"/>
        <v/>
      </c>
      <c r="H31" s="198"/>
      <c r="K31" s="16" t="s">
        <v>265</v>
      </c>
      <c r="L31" s="17"/>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row>
    <row r="32" spans="1:97" ht="14.25" customHeight="1">
      <c r="A32" s="95">
        <v>18</v>
      </c>
      <c r="B32" s="49"/>
      <c r="C32" s="11"/>
      <c r="D32" s="12"/>
      <c r="E32" s="53"/>
      <c r="F32" s="10"/>
      <c r="G32" s="96" t="str">
        <f t="shared" si="0"/>
        <v/>
      </c>
      <c r="H32" s="198"/>
      <c r="K32" s="279" t="s">
        <v>189</v>
      </c>
      <c r="L32" s="280">
        <f>IF(ROUNDDOWN(($G$47-$G$49)*2/3,-3)&gt;$G$45,$G$45,ROUNDDOWN(($G$47-$G$49)*2/3,-3))</f>
        <v>0</v>
      </c>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row>
    <row r="33" spans="1:97" ht="14.25" customHeight="1">
      <c r="A33" s="95">
        <v>19</v>
      </c>
      <c r="B33" s="49"/>
      <c r="C33" s="11"/>
      <c r="D33" s="12"/>
      <c r="E33" s="53"/>
      <c r="F33" s="10"/>
      <c r="G33" s="96" t="str">
        <f t="shared" si="0"/>
        <v/>
      </c>
      <c r="H33" s="198"/>
      <c r="K33" s="279" t="s">
        <v>190</v>
      </c>
      <c r="L33" s="280">
        <f>IF(ROUNDDOWN($G$47*2/3,-3)&gt;$G$45,$G$45,ROUNDDOWN($G$47*2/3,-3))</f>
        <v>0</v>
      </c>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row>
    <row r="34" spans="1:97" ht="14.25" customHeight="1">
      <c r="A34" s="95">
        <v>20</v>
      </c>
      <c r="B34" s="49"/>
      <c r="C34" s="11"/>
      <c r="D34" s="12"/>
      <c r="E34" s="53"/>
      <c r="F34" s="10"/>
      <c r="G34" s="96" t="str">
        <f t="shared" si="0"/>
        <v/>
      </c>
      <c r="H34" s="198"/>
      <c r="K34" s="56"/>
      <c r="L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row>
    <row r="35" spans="1:97" ht="14.25" customHeight="1">
      <c r="A35" s="95">
        <v>21</v>
      </c>
      <c r="B35" s="49"/>
      <c r="C35" s="11"/>
      <c r="D35" s="12"/>
      <c r="E35" s="53"/>
      <c r="F35" s="10"/>
      <c r="G35" s="96" t="str">
        <f t="shared" si="0"/>
        <v/>
      </c>
      <c r="H35" s="198"/>
      <c r="K35" s="56"/>
      <c r="L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row>
    <row r="36" spans="1:97" ht="14.25" customHeight="1">
      <c r="A36" s="95">
        <v>22</v>
      </c>
      <c r="B36" s="49"/>
      <c r="C36" s="11"/>
      <c r="D36" s="12"/>
      <c r="E36" s="53"/>
      <c r="F36" s="10"/>
      <c r="G36" s="96" t="str">
        <f t="shared" si="0"/>
        <v/>
      </c>
      <c r="H36" s="198"/>
      <c r="K36" s="55"/>
      <c r="L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row>
    <row r="37" spans="1:97" ht="14.25" customHeight="1">
      <c r="A37" s="95">
        <v>23</v>
      </c>
      <c r="B37" s="49"/>
      <c r="C37" s="11"/>
      <c r="D37" s="12"/>
      <c r="E37" s="53"/>
      <c r="F37" s="10"/>
      <c r="G37" s="96" t="str">
        <f t="shared" si="0"/>
        <v/>
      </c>
      <c r="H37" s="198"/>
      <c r="K37" s="69"/>
      <c r="L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row>
    <row r="38" spans="1:97" ht="14.25" customHeight="1">
      <c r="A38" s="95">
        <v>24</v>
      </c>
      <c r="B38" s="49"/>
      <c r="C38" s="11"/>
      <c r="D38" s="12"/>
      <c r="E38" s="53"/>
      <c r="F38" s="10"/>
      <c r="G38" s="96" t="str">
        <f t="shared" si="0"/>
        <v/>
      </c>
      <c r="H38" s="198"/>
      <c r="K38" s="69"/>
      <c r="L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row>
    <row r="39" spans="1:97" ht="14.25" customHeight="1">
      <c r="A39" s="95">
        <v>25</v>
      </c>
      <c r="B39" s="49"/>
      <c r="C39" s="11"/>
      <c r="D39" s="12"/>
      <c r="E39" s="53"/>
      <c r="F39" s="10"/>
      <c r="G39" s="96" t="str">
        <f t="shared" si="0"/>
        <v/>
      </c>
      <c r="H39" s="198"/>
      <c r="K39" s="69"/>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row>
    <row r="40" spans="1:97" ht="14.25" customHeight="1">
      <c r="A40" s="95">
        <v>26</v>
      </c>
      <c r="B40" s="49"/>
      <c r="C40" s="11"/>
      <c r="D40" s="12"/>
      <c r="E40" s="53"/>
      <c r="F40" s="10"/>
      <c r="G40" s="96" t="str">
        <f t="shared" si="0"/>
        <v/>
      </c>
      <c r="H40" s="198"/>
      <c r="K40" s="69"/>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row>
    <row r="41" spans="1:97" ht="14.25" customHeight="1">
      <c r="A41" s="95">
        <v>27</v>
      </c>
      <c r="B41" s="49"/>
      <c r="C41" s="11"/>
      <c r="D41" s="12"/>
      <c r="E41" s="53"/>
      <c r="F41" s="10"/>
      <c r="G41" s="96" t="str">
        <f t="shared" si="0"/>
        <v/>
      </c>
      <c r="H41" s="198"/>
      <c r="K41" s="69"/>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row>
    <row r="42" spans="1:97" ht="14.25" customHeight="1">
      <c r="A42" s="95">
        <v>28</v>
      </c>
      <c r="B42" s="49"/>
      <c r="C42" s="11"/>
      <c r="D42" s="12"/>
      <c r="E42" s="53"/>
      <c r="F42" s="10"/>
      <c r="G42" s="96" t="str">
        <f t="shared" si="0"/>
        <v/>
      </c>
      <c r="H42" s="198"/>
      <c r="J42" s="69"/>
      <c r="K42" s="69"/>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row>
    <row r="43" spans="1:97" ht="14.25" customHeight="1">
      <c r="A43" s="95">
        <v>29</v>
      </c>
      <c r="B43" s="49"/>
      <c r="C43" s="11"/>
      <c r="D43" s="12"/>
      <c r="E43" s="53"/>
      <c r="F43" s="10"/>
      <c r="G43" s="96" t="str">
        <f t="shared" si="0"/>
        <v/>
      </c>
      <c r="H43" s="198"/>
      <c r="K43" s="69"/>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row>
    <row r="44" spans="1:97" ht="14.25" customHeight="1" thickBot="1">
      <c r="A44" s="95">
        <v>30</v>
      </c>
      <c r="B44" s="77"/>
      <c r="C44" s="78"/>
      <c r="D44" s="79"/>
      <c r="E44" s="80"/>
      <c r="F44" s="81"/>
      <c r="G44" s="281" t="str">
        <f t="shared" si="0"/>
        <v/>
      </c>
      <c r="H44" s="198"/>
      <c r="K44" s="69"/>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row>
    <row r="45" spans="1:97" ht="20.25" customHeight="1">
      <c r="A45" s="16"/>
      <c r="B45" s="419" t="s">
        <v>342</v>
      </c>
      <c r="C45" s="420"/>
      <c r="D45" s="282" t="s">
        <v>193</v>
      </c>
      <c r="E45" s="248"/>
      <c r="F45" s="283" t="s">
        <v>275</v>
      </c>
      <c r="G45" s="83">
        <f>L22*E45</f>
        <v>0</v>
      </c>
      <c r="H45" s="195"/>
      <c r="I45" s="69" t="s">
        <v>422</v>
      </c>
      <c r="K45" s="69"/>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row>
    <row r="46" spans="1:97" ht="20.25" customHeight="1">
      <c r="A46" s="183"/>
      <c r="B46" s="284" t="s">
        <v>349</v>
      </c>
      <c r="C46" s="253"/>
      <c r="D46" s="149"/>
      <c r="E46" s="285" t="s">
        <v>421</v>
      </c>
      <c r="F46" s="253"/>
      <c r="G46" s="115" t="str">
        <f>IF((C46+D46)&gt;=F46*1/2,"対象","対象外")</f>
        <v>対象</v>
      </c>
      <c r="H46" s="197"/>
      <c r="I46" s="286"/>
      <c r="K46" s="69"/>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row>
    <row r="47" spans="1:97" ht="20.25" customHeight="1">
      <c r="A47" s="183"/>
      <c r="B47" s="374" t="s">
        <v>343</v>
      </c>
      <c r="C47" s="375"/>
      <c r="D47" s="376">
        <f>SUMIF($B$15:$B$44,"&lt;&gt;"&amp;"▼助成対象外",$G$15:$G$44)</f>
        <v>0</v>
      </c>
      <c r="E47" s="377"/>
      <c r="F47" s="378"/>
      <c r="G47" s="84">
        <f>IF(OR(G45=0,ISERROR(D47)),0,IF(AND(D47&lt;0,G46="対象外"),0,D47))</f>
        <v>0</v>
      </c>
      <c r="H47" s="195"/>
      <c r="K47" s="69"/>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row>
    <row r="48" spans="1:97" ht="20.25" customHeight="1">
      <c r="A48" s="183"/>
      <c r="B48" s="374" t="s">
        <v>344</v>
      </c>
      <c r="C48" s="375"/>
      <c r="D48" s="376">
        <f>SUMIF($B$15:$B$44,"▼助成対象外",$G$15:$G$44)</f>
        <v>0</v>
      </c>
      <c r="E48" s="377"/>
      <c r="F48" s="378"/>
      <c r="G48" s="84">
        <f>IF(OR(G45=0,ISERROR(D48)),0,IF(D48&lt;0,0,D48))</f>
        <v>0</v>
      </c>
      <c r="H48" s="195"/>
      <c r="I48" s="69"/>
      <c r="K48" s="69"/>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row>
    <row r="49" spans="1:97" ht="20.25" customHeight="1" thickBot="1">
      <c r="A49" s="16"/>
      <c r="B49" s="388" t="s">
        <v>174</v>
      </c>
      <c r="C49" s="389"/>
      <c r="D49" s="85" t="s">
        <v>166</v>
      </c>
      <c r="E49" s="390"/>
      <c r="F49" s="391"/>
      <c r="G49" s="50"/>
      <c r="H49" s="198"/>
      <c r="I49" s="69" t="s">
        <v>298</v>
      </c>
      <c r="K49" s="69"/>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row>
    <row r="50" spans="1:97" ht="31.5" customHeight="1" thickTop="1" thickBot="1">
      <c r="A50" s="16"/>
      <c r="B50" s="392" t="s">
        <v>406</v>
      </c>
      <c r="C50" s="393"/>
      <c r="D50" s="394" t="str">
        <f>IF(E49=K32,L32,IF(E49=K33,L33,""))</f>
        <v/>
      </c>
      <c r="E50" s="395"/>
      <c r="F50" s="396"/>
      <c r="G50" s="86">
        <f>IF(OR(G45=0,ISERROR(D50)),0,IF(D50&lt;0,0,D50))</f>
        <v>0</v>
      </c>
      <c r="H50" s="195"/>
      <c r="I50" s="97"/>
      <c r="K50" s="69"/>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row>
    <row r="51" spans="1:97">
      <c r="A51" s="16"/>
      <c r="B51" s="421" t="s">
        <v>173</v>
      </c>
      <c r="C51" s="421"/>
      <c r="D51" s="421"/>
      <c r="E51" s="421"/>
      <c r="F51" s="421"/>
      <c r="G51" s="421"/>
      <c r="H51" s="200"/>
      <c r="K51" s="69"/>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row>
    <row r="52" spans="1:97">
      <c r="K52" s="69"/>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row>
    <row r="53" spans="1:97">
      <c r="K53" s="69"/>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row>
    <row r="54" spans="1:97">
      <c r="K54" s="69"/>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row>
    <row r="55" spans="1:97">
      <c r="K55" s="69"/>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row>
    <row r="56" spans="1:97">
      <c r="K56" s="69"/>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row>
    <row r="57" spans="1:97">
      <c r="K57" s="69"/>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row>
    <row r="58" spans="1:97">
      <c r="K58" s="69"/>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row>
    <row r="59" spans="1:97">
      <c r="K59" s="69"/>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row>
    <row r="60" spans="1:97">
      <c r="K60" s="69"/>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row>
    <row r="61" spans="1:97">
      <c r="K61" s="69"/>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row>
    <row r="62" spans="1:97">
      <c r="K62" s="69"/>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row>
    <row r="63" spans="1:97">
      <c r="K63" s="69"/>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row>
    <row r="64" spans="1:97">
      <c r="K64" s="69"/>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row>
    <row r="65" spans="11:97">
      <c r="K65" s="69"/>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row>
    <row r="66" spans="11:97">
      <c r="K66" s="69"/>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row>
    <row r="67" spans="11:97">
      <c r="K67" s="69"/>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row>
    <row r="68" spans="11:97">
      <c r="K68" s="69"/>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row>
    <row r="69" spans="11:97">
      <c r="K69" s="69"/>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row>
    <row r="70" spans="11:97">
      <c r="K70" s="69"/>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row>
    <row r="71" spans="11:97">
      <c r="K71" s="69"/>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row>
    <row r="72" spans="11:97">
      <c r="K72" s="69"/>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row>
    <row r="73" spans="11:97">
      <c r="K73" s="69"/>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row>
    <row r="74" spans="11:97">
      <c r="K74" s="69"/>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row>
    <row r="75" spans="11:97">
      <c r="K75" s="69"/>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row>
    <row r="76" spans="11:97">
      <c r="K76" s="69"/>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row>
    <row r="77" spans="11:97">
      <c r="K77" s="69"/>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row>
    <row r="78" spans="11:97">
      <c r="K78" s="69"/>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row>
    <row r="79" spans="11:97">
      <c r="K79" s="69"/>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row>
    <row r="80" spans="11:97">
      <c r="K80" s="69"/>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row>
    <row r="81" spans="11:97">
      <c r="K81" s="69"/>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R81" s="55"/>
      <c r="CS81" s="55"/>
    </row>
    <row r="82" spans="11:97">
      <c r="K82" s="69"/>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c r="CA82" s="55"/>
      <c r="CB82" s="55"/>
      <c r="CC82" s="55"/>
      <c r="CD82" s="55"/>
      <c r="CE82" s="55"/>
      <c r="CF82" s="55"/>
      <c r="CG82" s="55"/>
      <c r="CH82" s="55"/>
      <c r="CI82" s="55"/>
      <c r="CJ82" s="55"/>
      <c r="CK82" s="55"/>
      <c r="CL82" s="55"/>
      <c r="CM82" s="55"/>
      <c r="CN82" s="55"/>
      <c r="CO82" s="55"/>
      <c r="CP82" s="55"/>
      <c r="CQ82" s="55"/>
      <c r="CR82" s="55"/>
      <c r="CS82" s="55"/>
    </row>
    <row r="83" spans="11:97">
      <c r="K83" s="69"/>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row>
    <row r="84" spans="11:97">
      <c r="K84" s="69"/>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row>
    <row r="85" spans="11:97">
      <c r="K85" s="69"/>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row>
    <row r="86" spans="11:97">
      <c r="K86" s="69"/>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row>
    <row r="87" spans="11:97">
      <c r="K87" s="69"/>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row>
    <row r="88" spans="11:97">
      <c r="K88" s="69"/>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row>
    <row r="89" spans="11:97">
      <c r="K89" s="69"/>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row>
    <row r="90" spans="11:97">
      <c r="K90" s="69"/>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row>
    <row r="91" spans="11:97">
      <c r="K91" s="69"/>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row>
    <row r="92" spans="11:97">
      <c r="K92" s="69"/>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row>
    <row r="93" spans="11:97">
      <c r="K93" s="69"/>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row>
    <row r="94" spans="11:97">
      <c r="K94" s="69"/>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row>
    <row r="95" spans="11:97">
      <c r="K95" s="69"/>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c r="CR95" s="55"/>
      <c r="CS95" s="55"/>
    </row>
    <row r="96" spans="11:97">
      <c r="K96" s="69"/>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row>
    <row r="97" spans="11:97">
      <c r="K97" s="69"/>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c r="CM97" s="55"/>
      <c r="CN97" s="55"/>
      <c r="CO97" s="55"/>
      <c r="CP97" s="55"/>
      <c r="CQ97" s="55"/>
      <c r="CR97" s="55"/>
      <c r="CS97" s="55"/>
    </row>
    <row r="98" spans="11:97">
      <c r="K98" s="69"/>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row>
    <row r="99" spans="11:97">
      <c r="K99" s="69"/>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c r="CM99" s="55"/>
      <c r="CN99" s="55"/>
      <c r="CO99" s="55"/>
      <c r="CP99" s="55"/>
      <c r="CQ99" s="55"/>
      <c r="CR99" s="55"/>
      <c r="CS99" s="55"/>
    </row>
    <row r="100" spans="11:97">
      <c r="K100" s="69"/>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row>
    <row r="101" spans="11:97">
      <c r="K101" s="69"/>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c r="CM101" s="55"/>
      <c r="CN101" s="55"/>
      <c r="CO101" s="55"/>
      <c r="CP101" s="55"/>
      <c r="CQ101" s="55"/>
      <c r="CR101" s="55"/>
      <c r="CS101" s="55"/>
    </row>
    <row r="102" spans="11:97">
      <c r="K102" s="69"/>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row>
    <row r="103" spans="11:97">
      <c r="K103" s="69"/>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row>
    <row r="104" spans="11:97">
      <c r="K104" s="69"/>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row>
    <row r="105" spans="11:97">
      <c r="K105" s="69"/>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row>
    <row r="106" spans="11:97">
      <c r="K106" s="69"/>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row>
    <row r="107" spans="11:97">
      <c r="K107" s="69"/>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row>
    <row r="108" spans="11:97">
      <c r="K108" s="69"/>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row>
    <row r="109" spans="11:97">
      <c r="K109" s="69"/>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row>
    <row r="110" spans="11:97">
      <c r="K110" s="69"/>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row>
    <row r="111" spans="11:97">
      <c r="K111" s="69"/>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row>
    <row r="112" spans="11:97">
      <c r="K112" s="69"/>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row>
    <row r="113" spans="11:97">
      <c r="K113" s="69"/>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row>
    <row r="114" spans="11:97">
      <c r="K114" s="69"/>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row>
    <row r="115" spans="11:97">
      <c r="K115" s="69"/>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row>
    <row r="116" spans="11:97">
      <c r="K116" s="69"/>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row>
    <row r="117" spans="11:97">
      <c r="K117" s="69"/>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row>
    <row r="118" spans="11:97">
      <c r="K118" s="69"/>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row>
    <row r="119" spans="11:97">
      <c r="K119" s="69"/>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row>
    <row r="120" spans="11:97">
      <c r="K120" s="69"/>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row>
    <row r="121" spans="11:97">
      <c r="K121" s="69"/>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row>
    <row r="122" spans="11:97">
      <c r="K122" s="69"/>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row>
    <row r="123" spans="11:97">
      <c r="K123" s="69"/>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row>
    <row r="124" spans="11:97">
      <c r="K124" s="69"/>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row>
    <row r="125" spans="11:97">
      <c r="K125" s="69"/>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row>
    <row r="126" spans="11:97">
      <c r="K126" s="69"/>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row>
    <row r="127" spans="11:97">
      <c r="K127" s="69"/>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row>
    <row r="128" spans="11:97">
      <c r="K128" s="69"/>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row>
    <row r="129" spans="11:97">
      <c r="K129" s="69"/>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row>
    <row r="130" spans="11:97">
      <c r="K130" s="69"/>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row>
    <row r="131" spans="11:97">
      <c r="K131" s="69"/>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row>
    <row r="132" spans="11:97">
      <c r="K132" s="69"/>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row>
    <row r="133" spans="11:97">
      <c r="K133" s="69"/>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row>
    <row r="134" spans="11:97">
      <c r="K134" s="69"/>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c r="CO134" s="55"/>
      <c r="CP134" s="55"/>
      <c r="CQ134" s="55"/>
      <c r="CR134" s="55"/>
      <c r="CS134" s="55"/>
    </row>
    <row r="135" spans="11:97">
      <c r="K135" s="69"/>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row>
    <row r="136" spans="11:97">
      <c r="K136" s="69"/>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row>
    <row r="137" spans="11:97">
      <c r="K137" s="69"/>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row>
    <row r="138" spans="11:97">
      <c r="K138" s="69"/>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row>
    <row r="139" spans="11:97">
      <c r="K139" s="69"/>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c r="CF139" s="55"/>
      <c r="CG139" s="55"/>
      <c r="CH139" s="55"/>
      <c r="CI139" s="55"/>
      <c r="CJ139" s="55"/>
      <c r="CK139" s="55"/>
      <c r="CL139" s="55"/>
      <c r="CM139" s="55"/>
      <c r="CN139" s="55"/>
      <c r="CO139" s="55"/>
      <c r="CP139" s="55"/>
      <c r="CQ139" s="55"/>
      <c r="CR139" s="55"/>
      <c r="CS139" s="55"/>
    </row>
    <row r="140" spans="11:97">
      <c r="K140" s="69"/>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c r="CM140" s="55"/>
      <c r="CN140" s="55"/>
      <c r="CO140" s="55"/>
      <c r="CP140" s="55"/>
      <c r="CQ140" s="55"/>
      <c r="CR140" s="55"/>
      <c r="CS140" s="55"/>
    </row>
    <row r="141" spans="11:97">
      <c r="K141" s="69"/>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row>
    <row r="142" spans="11:97">
      <c r="K142" s="69"/>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c r="CM142" s="55"/>
      <c r="CN142" s="55"/>
      <c r="CO142" s="55"/>
      <c r="CP142" s="55"/>
      <c r="CQ142" s="55"/>
      <c r="CR142" s="55"/>
      <c r="CS142" s="55"/>
    </row>
    <row r="143" spans="11:97">
      <c r="K143" s="69"/>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55"/>
      <c r="CQ143" s="55"/>
      <c r="CR143" s="55"/>
      <c r="CS143" s="55"/>
    </row>
    <row r="144" spans="11:97">
      <c r="K144" s="69"/>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row>
    <row r="145" spans="11:97">
      <c r="K145" s="69"/>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c r="CG145" s="55"/>
      <c r="CH145" s="55"/>
      <c r="CI145" s="55"/>
      <c r="CJ145" s="55"/>
      <c r="CK145" s="55"/>
      <c r="CL145" s="55"/>
      <c r="CM145" s="55"/>
      <c r="CN145" s="55"/>
      <c r="CO145" s="55"/>
      <c r="CP145" s="55"/>
      <c r="CQ145" s="55"/>
      <c r="CR145" s="55"/>
      <c r="CS145" s="55"/>
    </row>
    <row r="146" spans="11:97">
      <c r="K146" s="69"/>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row>
    <row r="147" spans="11:97">
      <c r="K147" s="69"/>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55"/>
      <c r="CH147" s="55"/>
      <c r="CI147" s="55"/>
      <c r="CJ147" s="55"/>
      <c r="CK147" s="55"/>
      <c r="CL147" s="55"/>
      <c r="CM147" s="55"/>
      <c r="CN147" s="55"/>
      <c r="CO147" s="55"/>
      <c r="CP147" s="55"/>
      <c r="CQ147" s="55"/>
      <c r="CR147" s="55"/>
      <c r="CS147" s="55"/>
    </row>
    <row r="148" spans="11:97">
      <c r="K148" s="69"/>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c r="CM148" s="55"/>
      <c r="CN148" s="55"/>
      <c r="CO148" s="55"/>
      <c r="CP148" s="55"/>
      <c r="CQ148" s="55"/>
      <c r="CR148" s="55"/>
      <c r="CS148" s="55"/>
    </row>
    <row r="149" spans="11:97">
      <c r="K149" s="69"/>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c r="CL149" s="55"/>
      <c r="CM149" s="55"/>
      <c r="CN149" s="55"/>
      <c r="CO149" s="55"/>
      <c r="CP149" s="55"/>
      <c r="CQ149" s="55"/>
      <c r="CR149" s="55"/>
      <c r="CS149" s="55"/>
    </row>
    <row r="150" spans="11:97">
      <c r="K150" s="69"/>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c r="CM150" s="55"/>
      <c r="CN150" s="55"/>
      <c r="CO150" s="55"/>
      <c r="CP150" s="55"/>
      <c r="CQ150" s="55"/>
      <c r="CR150" s="55"/>
      <c r="CS150" s="55"/>
    </row>
    <row r="151" spans="11:97">
      <c r="K151" s="69"/>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c r="CG151" s="55"/>
      <c r="CH151" s="55"/>
      <c r="CI151" s="55"/>
      <c r="CJ151" s="55"/>
      <c r="CK151" s="55"/>
      <c r="CL151" s="55"/>
      <c r="CM151" s="55"/>
      <c r="CN151" s="55"/>
      <c r="CO151" s="55"/>
      <c r="CP151" s="55"/>
      <c r="CQ151" s="55"/>
      <c r="CR151" s="55"/>
      <c r="CS151" s="55"/>
    </row>
    <row r="152" spans="11:97">
      <c r="K152" s="69"/>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row>
    <row r="153" spans="11:97">
      <c r="K153" s="69"/>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row>
    <row r="154" spans="11:97">
      <c r="K154" s="69"/>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c r="CG154" s="55"/>
      <c r="CH154" s="55"/>
      <c r="CI154" s="55"/>
      <c r="CJ154" s="55"/>
      <c r="CK154" s="55"/>
      <c r="CL154" s="55"/>
      <c r="CM154" s="55"/>
      <c r="CN154" s="55"/>
      <c r="CO154" s="55"/>
      <c r="CP154" s="55"/>
      <c r="CQ154" s="55"/>
      <c r="CR154" s="55"/>
      <c r="CS154" s="55"/>
    </row>
    <row r="155" spans="11:97">
      <c r="K155" s="69"/>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row>
    <row r="156" spans="11:97">
      <c r="K156" s="69"/>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row>
    <row r="157" spans="11:97">
      <c r="K157" s="69"/>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c r="CG157" s="55"/>
      <c r="CH157" s="55"/>
      <c r="CI157" s="55"/>
      <c r="CJ157" s="55"/>
      <c r="CK157" s="55"/>
      <c r="CL157" s="55"/>
      <c r="CM157" s="55"/>
      <c r="CN157" s="55"/>
      <c r="CO157" s="55"/>
      <c r="CP157" s="55"/>
      <c r="CQ157" s="55"/>
      <c r="CR157" s="55"/>
      <c r="CS157" s="55"/>
    </row>
    <row r="158" spans="11:97">
      <c r="K158" s="69"/>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c r="CG158" s="55"/>
      <c r="CH158" s="55"/>
      <c r="CI158" s="55"/>
      <c r="CJ158" s="55"/>
      <c r="CK158" s="55"/>
      <c r="CL158" s="55"/>
      <c r="CM158" s="55"/>
      <c r="CN158" s="55"/>
      <c r="CO158" s="55"/>
      <c r="CP158" s="55"/>
      <c r="CQ158" s="55"/>
      <c r="CR158" s="55"/>
      <c r="CS158" s="55"/>
    </row>
    <row r="159" spans="11:97">
      <c r="K159" s="69"/>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c r="CL159" s="55"/>
      <c r="CM159" s="55"/>
      <c r="CN159" s="55"/>
      <c r="CO159" s="55"/>
      <c r="CP159" s="55"/>
      <c r="CQ159" s="55"/>
      <c r="CR159" s="55"/>
      <c r="CS159" s="55"/>
    </row>
    <row r="160" spans="11:97">
      <c r="K160" s="69"/>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c r="CG160" s="55"/>
      <c r="CH160" s="55"/>
      <c r="CI160" s="55"/>
      <c r="CJ160" s="55"/>
      <c r="CK160" s="55"/>
      <c r="CL160" s="55"/>
      <c r="CM160" s="55"/>
      <c r="CN160" s="55"/>
      <c r="CO160" s="55"/>
      <c r="CP160" s="55"/>
      <c r="CQ160" s="55"/>
      <c r="CR160" s="55"/>
      <c r="CS160" s="55"/>
    </row>
    <row r="161" spans="11:97">
      <c r="K161" s="69"/>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c r="CL161" s="55"/>
      <c r="CM161" s="55"/>
      <c r="CN161" s="55"/>
      <c r="CO161" s="55"/>
      <c r="CP161" s="55"/>
      <c r="CQ161" s="55"/>
      <c r="CR161" s="55"/>
      <c r="CS161" s="55"/>
    </row>
    <row r="162" spans="11:97">
      <c r="K162" s="69"/>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c r="CL162" s="55"/>
      <c r="CM162" s="55"/>
      <c r="CN162" s="55"/>
      <c r="CO162" s="55"/>
      <c r="CP162" s="55"/>
      <c r="CQ162" s="55"/>
      <c r="CR162" s="55"/>
      <c r="CS162" s="55"/>
    </row>
    <row r="163" spans="11:97">
      <c r="K163" s="69"/>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c r="CG163" s="55"/>
      <c r="CH163" s="55"/>
      <c r="CI163" s="55"/>
      <c r="CJ163" s="55"/>
      <c r="CK163" s="55"/>
      <c r="CL163" s="55"/>
      <c r="CM163" s="55"/>
      <c r="CN163" s="55"/>
      <c r="CO163" s="55"/>
      <c r="CP163" s="55"/>
      <c r="CQ163" s="55"/>
      <c r="CR163" s="55"/>
      <c r="CS163" s="55"/>
    </row>
    <row r="164" spans="11:97">
      <c r="K164" s="69"/>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c r="CG164" s="55"/>
      <c r="CH164" s="55"/>
      <c r="CI164" s="55"/>
      <c r="CJ164" s="55"/>
      <c r="CK164" s="55"/>
      <c r="CL164" s="55"/>
      <c r="CM164" s="55"/>
      <c r="CN164" s="55"/>
      <c r="CO164" s="55"/>
      <c r="CP164" s="55"/>
      <c r="CQ164" s="55"/>
      <c r="CR164" s="55"/>
      <c r="CS164" s="55"/>
    </row>
    <row r="165" spans="11:97">
      <c r="K165" s="69"/>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c r="CG165" s="55"/>
      <c r="CH165" s="55"/>
      <c r="CI165" s="55"/>
      <c r="CJ165" s="55"/>
      <c r="CK165" s="55"/>
      <c r="CL165" s="55"/>
      <c r="CM165" s="55"/>
      <c r="CN165" s="55"/>
      <c r="CO165" s="55"/>
      <c r="CP165" s="55"/>
      <c r="CQ165" s="55"/>
      <c r="CR165" s="55"/>
      <c r="CS165" s="55"/>
    </row>
    <row r="166" spans="11:97">
      <c r="K166" s="69"/>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row>
    <row r="167" spans="11:97">
      <c r="K167" s="69"/>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c r="CF167" s="55"/>
      <c r="CG167" s="55"/>
      <c r="CH167" s="55"/>
      <c r="CI167" s="55"/>
      <c r="CJ167" s="55"/>
      <c r="CK167" s="55"/>
      <c r="CL167" s="55"/>
      <c r="CM167" s="55"/>
      <c r="CN167" s="55"/>
      <c r="CO167" s="55"/>
      <c r="CP167" s="55"/>
      <c r="CQ167" s="55"/>
      <c r="CR167" s="55"/>
      <c r="CS167" s="55"/>
    </row>
    <row r="168" spans="11:97">
      <c r="K168" s="69"/>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c r="CF168" s="55"/>
      <c r="CG168" s="55"/>
      <c r="CH168" s="55"/>
      <c r="CI168" s="55"/>
      <c r="CJ168" s="55"/>
      <c r="CK168" s="55"/>
      <c r="CL168" s="55"/>
      <c r="CM168" s="55"/>
      <c r="CN168" s="55"/>
      <c r="CO168" s="55"/>
      <c r="CP168" s="55"/>
      <c r="CQ168" s="55"/>
      <c r="CR168" s="55"/>
      <c r="CS168" s="55"/>
    </row>
    <row r="169" spans="11:97">
      <c r="K169" s="69"/>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c r="CG169" s="55"/>
      <c r="CH169" s="55"/>
      <c r="CI169" s="55"/>
      <c r="CJ169" s="55"/>
      <c r="CK169" s="55"/>
      <c r="CL169" s="55"/>
      <c r="CM169" s="55"/>
      <c r="CN169" s="55"/>
      <c r="CO169" s="55"/>
      <c r="CP169" s="55"/>
      <c r="CQ169" s="55"/>
      <c r="CR169" s="55"/>
      <c r="CS169" s="55"/>
    </row>
    <row r="170" spans="11:97">
      <c r="K170" s="69"/>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c r="CL170" s="55"/>
      <c r="CM170" s="55"/>
      <c r="CN170" s="55"/>
      <c r="CO170" s="55"/>
      <c r="CP170" s="55"/>
      <c r="CQ170" s="55"/>
      <c r="CR170" s="55"/>
      <c r="CS170" s="55"/>
    </row>
    <row r="171" spans="11:97">
      <c r="K171" s="69"/>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c r="CL171" s="55"/>
      <c r="CM171" s="55"/>
      <c r="CN171" s="55"/>
      <c r="CO171" s="55"/>
      <c r="CP171" s="55"/>
      <c r="CQ171" s="55"/>
      <c r="CR171" s="55"/>
      <c r="CS171" s="55"/>
    </row>
    <row r="172" spans="11:97">
      <c r="K172" s="69"/>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c r="CL172" s="55"/>
      <c r="CM172" s="55"/>
      <c r="CN172" s="55"/>
      <c r="CO172" s="55"/>
      <c r="CP172" s="55"/>
      <c r="CQ172" s="55"/>
      <c r="CR172" s="55"/>
      <c r="CS172" s="55"/>
    </row>
    <row r="173" spans="11:97">
      <c r="K173" s="69"/>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row>
    <row r="174" spans="11:97">
      <c r="K174" s="69"/>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row>
    <row r="175" spans="11:97">
      <c r="K175" s="69"/>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c r="CG175" s="55"/>
      <c r="CH175" s="55"/>
      <c r="CI175" s="55"/>
      <c r="CJ175" s="55"/>
      <c r="CK175" s="55"/>
      <c r="CL175" s="55"/>
      <c r="CM175" s="55"/>
      <c r="CN175" s="55"/>
      <c r="CO175" s="55"/>
      <c r="CP175" s="55"/>
      <c r="CQ175" s="55"/>
      <c r="CR175" s="55"/>
      <c r="CS175" s="55"/>
    </row>
    <row r="176" spans="11:97">
      <c r="K176" s="69"/>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row>
    <row r="177" spans="11:97">
      <c r="K177" s="69"/>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row>
    <row r="178" spans="11:97">
      <c r="K178" s="69"/>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row>
    <row r="179" spans="11:97">
      <c r="K179" s="69"/>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row>
    <row r="180" spans="11:97">
      <c r="K180" s="69"/>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row>
    <row r="181" spans="11:97">
      <c r="K181" s="69"/>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c r="CF181" s="55"/>
      <c r="CG181" s="55"/>
      <c r="CH181" s="55"/>
      <c r="CI181" s="55"/>
      <c r="CJ181" s="55"/>
      <c r="CK181" s="55"/>
      <c r="CL181" s="55"/>
      <c r="CM181" s="55"/>
      <c r="CN181" s="55"/>
      <c r="CO181" s="55"/>
      <c r="CP181" s="55"/>
      <c r="CQ181" s="55"/>
      <c r="CR181" s="55"/>
      <c r="CS181" s="55"/>
    </row>
    <row r="182" spans="11:97">
      <c r="K182" s="69"/>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c r="CL182" s="55"/>
      <c r="CM182" s="55"/>
      <c r="CN182" s="55"/>
      <c r="CO182" s="55"/>
      <c r="CP182" s="55"/>
      <c r="CQ182" s="55"/>
      <c r="CR182" s="55"/>
      <c r="CS182" s="55"/>
    </row>
    <row r="183" spans="11:97">
      <c r="K183" s="69"/>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CG183" s="55"/>
      <c r="CH183" s="55"/>
      <c r="CI183" s="55"/>
      <c r="CJ183" s="55"/>
      <c r="CK183" s="55"/>
      <c r="CL183" s="55"/>
      <c r="CM183" s="55"/>
      <c r="CN183" s="55"/>
      <c r="CO183" s="55"/>
      <c r="CP183" s="55"/>
      <c r="CQ183" s="55"/>
      <c r="CR183" s="55"/>
      <c r="CS183" s="55"/>
    </row>
    <row r="184" spans="11:97">
      <c r="K184" s="69"/>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c r="CL184" s="55"/>
      <c r="CM184" s="55"/>
      <c r="CN184" s="55"/>
      <c r="CO184" s="55"/>
      <c r="CP184" s="55"/>
      <c r="CQ184" s="55"/>
      <c r="CR184" s="55"/>
      <c r="CS184" s="55"/>
    </row>
    <row r="185" spans="11:97">
      <c r="K185" s="69"/>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c r="CF185" s="55"/>
      <c r="CG185" s="55"/>
      <c r="CH185" s="55"/>
      <c r="CI185" s="55"/>
      <c r="CJ185" s="55"/>
      <c r="CK185" s="55"/>
      <c r="CL185" s="55"/>
      <c r="CM185" s="55"/>
      <c r="CN185" s="55"/>
      <c r="CO185" s="55"/>
      <c r="CP185" s="55"/>
      <c r="CQ185" s="55"/>
      <c r="CR185" s="55"/>
      <c r="CS185" s="55"/>
    </row>
    <row r="186" spans="11:97">
      <c r="K186" s="69"/>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row>
    <row r="187" spans="11:97">
      <c r="K187" s="69"/>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c r="CF187" s="55"/>
      <c r="CG187" s="55"/>
      <c r="CH187" s="55"/>
      <c r="CI187" s="55"/>
      <c r="CJ187" s="55"/>
      <c r="CK187" s="55"/>
      <c r="CL187" s="55"/>
      <c r="CM187" s="55"/>
      <c r="CN187" s="55"/>
      <c r="CO187" s="55"/>
      <c r="CP187" s="55"/>
      <c r="CQ187" s="55"/>
      <c r="CR187" s="55"/>
      <c r="CS187" s="55"/>
    </row>
    <row r="188" spans="11:97">
      <c r="K188" s="69"/>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row>
    <row r="189" spans="11:97">
      <c r="K189" s="69"/>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c r="CF189" s="55"/>
      <c r="CG189" s="55"/>
      <c r="CH189" s="55"/>
      <c r="CI189" s="55"/>
      <c r="CJ189" s="55"/>
      <c r="CK189" s="55"/>
      <c r="CL189" s="55"/>
      <c r="CM189" s="55"/>
      <c r="CN189" s="55"/>
      <c r="CO189" s="55"/>
      <c r="CP189" s="55"/>
      <c r="CQ189" s="55"/>
      <c r="CR189" s="55"/>
      <c r="CS189" s="55"/>
    </row>
    <row r="190" spans="11:97">
      <c r="K190" s="69"/>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c r="CL190" s="55"/>
      <c r="CM190" s="55"/>
      <c r="CN190" s="55"/>
      <c r="CO190" s="55"/>
      <c r="CP190" s="55"/>
      <c r="CQ190" s="55"/>
      <c r="CR190" s="55"/>
      <c r="CS190" s="55"/>
    </row>
    <row r="191" spans="11:97">
      <c r="K191" s="69"/>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c r="CF191" s="55"/>
      <c r="CG191" s="55"/>
      <c r="CH191" s="55"/>
      <c r="CI191" s="55"/>
      <c r="CJ191" s="55"/>
      <c r="CK191" s="55"/>
      <c r="CL191" s="55"/>
      <c r="CM191" s="55"/>
      <c r="CN191" s="55"/>
      <c r="CO191" s="55"/>
      <c r="CP191" s="55"/>
      <c r="CQ191" s="55"/>
      <c r="CR191" s="55"/>
      <c r="CS191" s="55"/>
    </row>
    <row r="192" spans="11:97">
      <c r="K192" s="69"/>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c r="CL192" s="55"/>
      <c r="CM192" s="55"/>
      <c r="CN192" s="55"/>
      <c r="CO192" s="55"/>
      <c r="CP192" s="55"/>
      <c r="CQ192" s="55"/>
      <c r="CR192" s="55"/>
      <c r="CS192" s="55"/>
    </row>
    <row r="193" spans="11:97">
      <c r="K193" s="69"/>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c r="CG193" s="55"/>
      <c r="CH193" s="55"/>
      <c r="CI193" s="55"/>
      <c r="CJ193" s="55"/>
      <c r="CK193" s="55"/>
      <c r="CL193" s="55"/>
      <c r="CM193" s="55"/>
      <c r="CN193" s="55"/>
      <c r="CO193" s="55"/>
      <c r="CP193" s="55"/>
      <c r="CQ193" s="55"/>
      <c r="CR193" s="55"/>
      <c r="CS193" s="55"/>
    </row>
    <row r="194" spans="11:97">
      <c r="K194" s="69"/>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c r="CG194" s="55"/>
      <c r="CH194" s="55"/>
      <c r="CI194" s="55"/>
      <c r="CJ194" s="55"/>
      <c r="CK194" s="55"/>
      <c r="CL194" s="55"/>
      <c r="CM194" s="55"/>
      <c r="CN194" s="55"/>
      <c r="CO194" s="55"/>
      <c r="CP194" s="55"/>
      <c r="CQ194" s="55"/>
      <c r="CR194" s="55"/>
      <c r="CS194" s="55"/>
    </row>
    <row r="195" spans="11:97">
      <c r="K195" s="69"/>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c r="CL195" s="55"/>
      <c r="CM195" s="55"/>
      <c r="CN195" s="55"/>
      <c r="CO195" s="55"/>
      <c r="CP195" s="55"/>
      <c r="CQ195" s="55"/>
      <c r="CR195" s="55"/>
      <c r="CS195" s="55"/>
    </row>
    <row r="196" spans="11:97">
      <c r="K196" s="69"/>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c r="CG196" s="55"/>
      <c r="CH196" s="55"/>
      <c r="CI196" s="55"/>
      <c r="CJ196" s="55"/>
      <c r="CK196" s="55"/>
      <c r="CL196" s="55"/>
      <c r="CM196" s="55"/>
      <c r="CN196" s="55"/>
      <c r="CO196" s="55"/>
      <c r="CP196" s="55"/>
      <c r="CQ196" s="55"/>
      <c r="CR196" s="55"/>
      <c r="CS196" s="55"/>
    </row>
    <row r="197" spans="11:97">
      <c r="K197" s="69"/>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c r="CG197" s="55"/>
      <c r="CH197" s="55"/>
      <c r="CI197" s="55"/>
      <c r="CJ197" s="55"/>
      <c r="CK197" s="55"/>
      <c r="CL197" s="55"/>
      <c r="CM197" s="55"/>
      <c r="CN197" s="55"/>
      <c r="CO197" s="55"/>
      <c r="CP197" s="55"/>
      <c r="CQ197" s="55"/>
      <c r="CR197" s="55"/>
      <c r="CS197" s="55"/>
    </row>
    <row r="198" spans="11:97">
      <c r="K198" s="69"/>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c r="BM198" s="55"/>
      <c r="BN198" s="55"/>
      <c r="BO198" s="55"/>
      <c r="BP198" s="55"/>
      <c r="BQ198" s="55"/>
      <c r="BR198" s="55"/>
      <c r="BS198" s="55"/>
      <c r="BT198" s="55"/>
      <c r="BU198" s="55"/>
      <c r="BV198" s="55"/>
      <c r="BW198" s="55"/>
      <c r="BX198" s="55"/>
      <c r="BY198" s="55"/>
      <c r="BZ198" s="55"/>
      <c r="CA198" s="55"/>
      <c r="CB198" s="55"/>
      <c r="CC198" s="55"/>
      <c r="CD198" s="55"/>
      <c r="CE198" s="55"/>
      <c r="CF198" s="55"/>
      <c r="CG198" s="55"/>
      <c r="CH198" s="55"/>
      <c r="CI198" s="55"/>
      <c r="CJ198" s="55"/>
      <c r="CK198" s="55"/>
      <c r="CL198" s="55"/>
      <c r="CM198" s="55"/>
      <c r="CN198" s="55"/>
      <c r="CO198" s="55"/>
      <c r="CP198" s="55"/>
      <c r="CQ198" s="55"/>
      <c r="CR198" s="55"/>
      <c r="CS198" s="55"/>
    </row>
    <row r="199" spans="11:97">
      <c r="K199" s="69"/>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c r="CG199" s="55"/>
      <c r="CH199" s="55"/>
      <c r="CI199" s="55"/>
      <c r="CJ199" s="55"/>
      <c r="CK199" s="55"/>
      <c r="CL199" s="55"/>
      <c r="CM199" s="55"/>
      <c r="CN199" s="55"/>
      <c r="CO199" s="55"/>
      <c r="CP199" s="55"/>
      <c r="CQ199" s="55"/>
      <c r="CR199" s="55"/>
      <c r="CS199" s="55"/>
    </row>
    <row r="200" spans="11:97">
      <c r="K200" s="69"/>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c r="CG200" s="55"/>
      <c r="CH200" s="55"/>
      <c r="CI200" s="55"/>
      <c r="CJ200" s="55"/>
      <c r="CK200" s="55"/>
      <c r="CL200" s="55"/>
      <c r="CM200" s="55"/>
      <c r="CN200" s="55"/>
      <c r="CO200" s="55"/>
      <c r="CP200" s="55"/>
      <c r="CQ200" s="55"/>
      <c r="CR200" s="55"/>
      <c r="CS200" s="55"/>
    </row>
    <row r="201" spans="11:97">
      <c r="K201" s="69"/>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c r="BX201" s="55"/>
      <c r="BY201" s="55"/>
      <c r="BZ201" s="55"/>
      <c r="CA201" s="55"/>
      <c r="CB201" s="55"/>
      <c r="CC201" s="55"/>
      <c r="CD201" s="55"/>
      <c r="CE201" s="55"/>
      <c r="CF201" s="55"/>
      <c r="CG201" s="55"/>
      <c r="CH201" s="55"/>
      <c r="CI201" s="55"/>
      <c r="CJ201" s="55"/>
      <c r="CK201" s="55"/>
      <c r="CL201" s="55"/>
      <c r="CM201" s="55"/>
      <c r="CN201" s="55"/>
      <c r="CO201" s="55"/>
      <c r="CP201" s="55"/>
      <c r="CQ201" s="55"/>
      <c r="CR201" s="55"/>
      <c r="CS201" s="55"/>
    </row>
    <row r="202" spans="11:97">
      <c r="K202" s="69"/>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c r="CG202" s="55"/>
      <c r="CH202" s="55"/>
      <c r="CI202" s="55"/>
      <c r="CJ202" s="55"/>
      <c r="CK202" s="55"/>
      <c r="CL202" s="55"/>
      <c r="CM202" s="55"/>
      <c r="CN202" s="55"/>
      <c r="CO202" s="55"/>
      <c r="CP202" s="55"/>
      <c r="CQ202" s="55"/>
      <c r="CR202" s="55"/>
      <c r="CS202" s="55"/>
    </row>
    <row r="203" spans="11:97">
      <c r="K203" s="69"/>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55"/>
      <c r="CB203" s="55"/>
      <c r="CC203" s="55"/>
      <c r="CD203" s="55"/>
      <c r="CE203" s="55"/>
      <c r="CF203" s="55"/>
      <c r="CG203" s="55"/>
      <c r="CH203" s="55"/>
      <c r="CI203" s="55"/>
      <c r="CJ203" s="55"/>
      <c r="CK203" s="55"/>
      <c r="CL203" s="55"/>
      <c r="CM203" s="55"/>
      <c r="CN203" s="55"/>
      <c r="CO203" s="55"/>
      <c r="CP203" s="55"/>
      <c r="CQ203" s="55"/>
      <c r="CR203" s="55"/>
      <c r="CS203" s="55"/>
    </row>
    <row r="204" spans="11:97">
      <c r="K204" s="69"/>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c r="BX204" s="55"/>
      <c r="BY204" s="55"/>
      <c r="BZ204" s="55"/>
      <c r="CA204" s="55"/>
      <c r="CB204" s="55"/>
      <c r="CC204" s="55"/>
      <c r="CD204" s="55"/>
      <c r="CE204" s="55"/>
      <c r="CF204" s="55"/>
      <c r="CG204" s="55"/>
      <c r="CH204" s="55"/>
      <c r="CI204" s="55"/>
      <c r="CJ204" s="55"/>
      <c r="CK204" s="55"/>
      <c r="CL204" s="55"/>
      <c r="CM204" s="55"/>
      <c r="CN204" s="55"/>
      <c r="CO204" s="55"/>
      <c r="CP204" s="55"/>
      <c r="CQ204" s="55"/>
      <c r="CR204" s="55"/>
      <c r="CS204" s="55"/>
    </row>
    <row r="205" spans="11:97">
      <c r="K205" s="69"/>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c r="CG205" s="55"/>
      <c r="CH205" s="55"/>
      <c r="CI205" s="55"/>
      <c r="CJ205" s="55"/>
      <c r="CK205" s="55"/>
      <c r="CL205" s="55"/>
      <c r="CM205" s="55"/>
      <c r="CN205" s="55"/>
      <c r="CO205" s="55"/>
      <c r="CP205" s="55"/>
      <c r="CQ205" s="55"/>
      <c r="CR205" s="55"/>
      <c r="CS205" s="55"/>
    </row>
    <row r="206" spans="11:97">
      <c r="K206" s="69"/>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c r="CL206" s="55"/>
      <c r="CM206" s="55"/>
      <c r="CN206" s="55"/>
      <c r="CO206" s="55"/>
      <c r="CP206" s="55"/>
      <c r="CQ206" s="55"/>
      <c r="CR206" s="55"/>
      <c r="CS206" s="55"/>
    </row>
    <row r="207" spans="11:97">
      <c r="K207" s="69"/>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55"/>
      <c r="CB207" s="55"/>
      <c r="CC207" s="55"/>
      <c r="CD207" s="55"/>
      <c r="CE207" s="55"/>
      <c r="CF207" s="55"/>
      <c r="CG207" s="55"/>
      <c r="CH207" s="55"/>
      <c r="CI207" s="55"/>
      <c r="CJ207" s="55"/>
      <c r="CK207" s="55"/>
      <c r="CL207" s="55"/>
      <c r="CM207" s="55"/>
      <c r="CN207" s="55"/>
      <c r="CO207" s="55"/>
      <c r="CP207" s="55"/>
      <c r="CQ207" s="55"/>
      <c r="CR207" s="55"/>
      <c r="CS207" s="55"/>
    </row>
    <row r="208" spans="11:97">
      <c r="K208" s="69"/>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c r="CG208" s="55"/>
      <c r="CH208" s="55"/>
      <c r="CI208" s="55"/>
      <c r="CJ208" s="55"/>
      <c r="CK208" s="55"/>
      <c r="CL208" s="55"/>
      <c r="CM208" s="55"/>
      <c r="CN208" s="55"/>
      <c r="CO208" s="55"/>
      <c r="CP208" s="55"/>
      <c r="CQ208" s="55"/>
      <c r="CR208" s="55"/>
      <c r="CS208" s="55"/>
    </row>
    <row r="209" spans="11:97">
      <c r="K209" s="69"/>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c r="BN209" s="55"/>
      <c r="BO209" s="55"/>
      <c r="BP209" s="55"/>
      <c r="BQ209" s="55"/>
      <c r="BR209" s="55"/>
      <c r="BS209" s="55"/>
      <c r="BT209" s="55"/>
      <c r="BU209" s="55"/>
      <c r="BV209" s="55"/>
      <c r="BW209" s="55"/>
      <c r="BX209" s="55"/>
      <c r="BY209" s="55"/>
      <c r="BZ209" s="55"/>
      <c r="CA209" s="55"/>
      <c r="CB209" s="55"/>
      <c r="CC209" s="55"/>
      <c r="CD209" s="55"/>
      <c r="CE209" s="55"/>
      <c r="CF209" s="55"/>
      <c r="CG209" s="55"/>
      <c r="CH209" s="55"/>
      <c r="CI209" s="55"/>
      <c r="CJ209" s="55"/>
      <c r="CK209" s="55"/>
      <c r="CL209" s="55"/>
      <c r="CM209" s="55"/>
      <c r="CN209" s="55"/>
      <c r="CO209" s="55"/>
      <c r="CP209" s="55"/>
      <c r="CQ209" s="55"/>
      <c r="CR209" s="55"/>
      <c r="CS209" s="55"/>
    </row>
    <row r="210" spans="11:97">
      <c r="K210" s="69"/>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c r="CL210" s="55"/>
      <c r="CM210" s="55"/>
      <c r="CN210" s="55"/>
      <c r="CO210" s="55"/>
      <c r="CP210" s="55"/>
      <c r="CQ210" s="55"/>
      <c r="CR210" s="55"/>
      <c r="CS210" s="55"/>
    </row>
    <row r="211" spans="11:97">
      <c r="K211" s="69"/>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c r="BN211" s="55"/>
      <c r="BO211" s="55"/>
      <c r="BP211" s="55"/>
      <c r="BQ211" s="55"/>
      <c r="BR211" s="55"/>
      <c r="BS211" s="55"/>
      <c r="BT211" s="55"/>
      <c r="BU211" s="55"/>
      <c r="BV211" s="55"/>
      <c r="BW211" s="55"/>
      <c r="BX211" s="55"/>
      <c r="BY211" s="55"/>
      <c r="BZ211" s="55"/>
      <c r="CA211" s="55"/>
      <c r="CB211" s="55"/>
      <c r="CC211" s="55"/>
      <c r="CD211" s="55"/>
      <c r="CE211" s="55"/>
      <c r="CF211" s="55"/>
      <c r="CG211" s="55"/>
      <c r="CH211" s="55"/>
      <c r="CI211" s="55"/>
      <c r="CJ211" s="55"/>
      <c r="CK211" s="55"/>
      <c r="CL211" s="55"/>
      <c r="CM211" s="55"/>
      <c r="CN211" s="55"/>
      <c r="CO211" s="55"/>
      <c r="CP211" s="55"/>
      <c r="CQ211" s="55"/>
      <c r="CR211" s="55"/>
      <c r="CS211" s="55"/>
    </row>
    <row r="212" spans="11:97">
      <c r="K212" s="69"/>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c r="BN212" s="55"/>
      <c r="BO212" s="55"/>
      <c r="BP212" s="55"/>
      <c r="BQ212" s="55"/>
      <c r="BR212" s="55"/>
      <c r="BS212" s="55"/>
      <c r="BT212" s="55"/>
      <c r="BU212" s="55"/>
      <c r="BV212" s="55"/>
      <c r="BW212" s="55"/>
      <c r="BX212" s="55"/>
      <c r="BY212" s="55"/>
      <c r="BZ212" s="55"/>
      <c r="CA212" s="55"/>
      <c r="CB212" s="55"/>
      <c r="CC212" s="55"/>
      <c r="CD212" s="55"/>
      <c r="CE212" s="55"/>
      <c r="CF212" s="55"/>
      <c r="CG212" s="55"/>
      <c r="CH212" s="55"/>
      <c r="CI212" s="55"/>
      <c r="CJ212" s="55"/>
      <c r="CK212" s="55"/>
      <c r="CL212" s="55"/>
      <c r="CM212" s="55"/>
      <c r="CN212" s="55"/>
      <c r="CO212" s="55"/>
      <c r="CP212" s="55"/>
      <c r="CQ212" s="55"/>
      <c r="CR212" s="55"/>
      <c r="CS212" s="55"/>
    </row>
    <row r="213" spans="11:97">
      <c r="K213" s="69"/>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c r="BN213" s="55"/>
      <c r="BO213" s="55"/>
      <c r="BP213" s="55"/>
      <c r="BQ213" s="55"/>
      <c r="BR213" s="55"/>
      <c r="BS213" s="55"/>
      <c r="BT213" s="55"/>
      <c r="BU213" s="55"/>
      <c r="BV213" s="55"/>
      <c r="BW213" s="55"/>
      <c r="BX213" s="55"/>
      <c r="BY213" s="55"/>
      <c r="BZ213" s="55"/>
      <c r="CA213" s="55"/>
      <c r="CB213" s="55"/>
      <c r="CC213" s="55"/>
      <c r="CD213" s="55"/>
      <c r="CE213" s="55"/>
      <c r="CF213" s="55"/>
      <c r="CG213" s="55"/>
      <c r="CH213" s="55"/>
      <c r="CI213" s="55"/>
      <c r="CJ213" s="55"/>
      <c r="CK213" s="55"/>
      <c r="CL213" s="55"/>
      <c r="CM213" s="55"/>
      <c r="CN213" s="55"/>
      <c r="CO213" s="55"/>
      <c r="CP213" s="55"/>
      <c r="CQ213" s="55"/>
      <c r="CR213" s="55"/>
      <c r="CS213" s="55"/>
    </row>
    <row r="214" spans="11:97">
      <c r="K214" s="69"/>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c r="BT214" s="55"/>
      <c r="BU214" s="55"/>
      <c r="BV214" s="55"/>
      <c r="BW214" s="55"/>
      <c r="BX214" s="55"/>
      <c r="BY214" s="55"/>
      <c r="BZ214" s="55"/>
      <c r="CA214" s="55"/>
      <c r="CB214" s="55"/>
      <c r="CC214" s="55"/>
      <c r="CD214" s="55"/>
      <c r="CE214" s="55"/>
      <c r="CF214" s="55"/>
      <c r="CG214" s="55"/>
      <c r="CH214" s="55"/>
      <c r="CI214" s="55"/>
      <c r="CJ214" s="55"/>
      <c r="CK214" s="55"/>
      <c r="CL214" s="55"/>
      <c r="CM214" s="55"/>
      <c r="CN214" s="55"/>
      <c r="CO214" s="55"/>
      <c r="CP214" s="55"/>
      <c r="CQ214" s="55"/>
      <c r="CR214" s="55"/>
      <c r="CS214" s="55"/>
    </row>
    <row r="215" spans="11:97">
      <c r="K215" s="69"/>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55"/>
      <c r="CB215" s="55"/>
      <c r="CC215" s="55"/>
      <c r="CD215" s="55"/>
      <c r="CE215" s="55"/>
      <c r="CF215" s="55"/>
      <c r="CG215" s="55"/>
      <c r="CH215" s="55"/>
      <c r="CI215" s="55"/>
      <c r="CJ215" s="55"/>
      <c r="CK215" s="55"/>
      <c r="CL215" s="55"/>
      <c r="CM215" s="55"/>
      <c r="CN215" s="55"/>
      <c r="CO215" s="55"/>
      <c r="CP215" s="55"/>
      <c r="CQ215" s="55"/>
      <c r="CR215" s="55"/>
      <c r="CS215" s="55"/>
    </row>
    <row r="216" spans="11:97">
      <c r="K216" s="69"/>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c r="CL216" s="55"/>
      <c r="CM216" s="55"/>
      <c r="CN216" s="55"/>
      <c r="CO216" s="55"/>
      <c r="CP216" s="55"/>
      <c r="CQ216" s="55"/>
      <c r="CR216" s="55"/>
      <c r="CS216" s="55"/>
    </row>
    <row r="217" spans="11:97">
      <c r="K217" s="69"/>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c r="CM217" s="55"/>
      <c r="CN217" s="55"/>
      <c r="CO217" s="55"/>
      <c r="CP217" s="55"/>
      <c r="CQ217" s="55"/>
      <c r="CR217" s="55"/>
      <c r="CS217" s="55"/>
    </row>
    <row r="218" spans="11:97">
      <c r="K218" s="69"/>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c r="CL218" s="55"/>
      <c r="CM218" s="55"/>
      <c r="CN218" s="55"/>
      <c r="CO218" s="55"/>
      <c r="CP218" s="55"/>
      <c r="CQ218" s="55"/>
      <c r="CR218" s="55"/>
      <c r="CS218" s="55"/>
    </row>
    <row r="219" spans="11:97">
      <c r="K219" s="69"/>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c r="CM219" s="55"/>
      <c r="CN219" s="55"/>
      <c r="CO219" s="55"/>
      <c r="CP219" s="55"/>
      <c r="CQ219" s="55"/>
      <c r="CR219" s="55"/>
      <c r="CS219" s="55"/>
    </row>
    <row r="220" spans="11:97">
      <c r="K220" s="69"/>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5"/>
    </row>
    <row r="221" spans="11:97">
      <c r="K221" s="69"/>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c r="CM221" s="55"/>
      <c r="CN221" s="55"/>
      <c r="CO221" s="55"/>
      <c r="CP221" s="55"/>
      <c r="CQ221" s="55"/>
      <c r="CR221" s="55"/>
      <c r="CS221" s="55"/>
    </row>
    <row r="222" spans="11:97">
      <c r="K222" s="69"/>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c r="CM222" s="55"/>
      <c r="CN222" s="55"/>
      <c r="CO222" s="55"/>
      <c r="CP222" s="55"/>
      <c r="CQ222" s="55"/>
      <c r="CR222" s="55"/>
      <c r="CS222" s="55"/>
    </row>
    <row r="223" spans="11:97">
      <c r="K223" s="69"/>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55"/>
      <c r="CH223" s="55"/>
      <c r="CI223" s="55"/>
      <c r="CJ223" s="55"/>
      <c r="CK223" s="55"/>
      <c r="CL223" s="55"/>
      <c r="CM223" s="55"/>
      <c r="CN223" s="55"/>
      <c r="CO223" s="55"/>
      <c r="CP223" s="55"/>
      <c r="CQ223" s="55"/>
      <c r="CR223" s="55"/>
      <c r="CS223" s="55"/>
    </row>
    <row r="224" spans="11:97">
      <c r="K224" s="69"/>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c r="CL224" s="55"/>
      <c r="CM224" s="55"/>
      <c r="CN224" s="55"/>
      <c r="CO224" s="55"/>
      <c r="CP224" s="55"/>
      <c r="CQ224" s="55"/>
      <c r="CR224" s="55"/>
      <c r="CS224" s="55"/>
    </row>
    <row r="225" spans="11:97">
      <c r="K225" s="69"/>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55"/>
      <c r="CL225" s="55"/>
      <c r="CM225" s="55"/>
      <c r="CN225" s="55"/>
      <c r="CO225" s="55"/>
      <c r="CP225" s="55"/>
      <c r="CQ225" s="55"/>
      <c r="CR225" s="55"/>
      <c r="CS225" s="55"/>
    </row>
    <row r="226" spans="11:97">
      <c r="K226" s="69"/>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row>
    <row r="227" spans="11:97">
      <c r="K227" s="69"/>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c r="BW227" s="55"/>
      <c r="BX227" s="55"/>
      <c r="BY227" s="55"/>
      <c r="BZ227" s="55"/>
      <c r="CA227" s="55"/>
      <c r="CB227" s="55"/>
      <c r="CC227" s="55"/>
      <c r="CD227" s="55"/>
      <c r="CE227" s="55"/>
      <c r="CF227" s="55"/>
      <c r="CG227" s="55"/>
      <c r="CH227" s="55"/>
      <c r="CI227" s="55"/>
      <c r="CJ227" s="55"/>
      <c r="CK227" s="55"/>
      <c r="CL227" s="55"/>
      <c r="CM227" s="55"/>
      <c r="CN227" s="55"/>
      <c r="CO227" s="55"/>
      <c r="CP227" s="55"/>
      <c r="CQ227" s="55"/>
      <c r="CR227" s="55"/>
      <c r="CS227" s="55"/>
    </row>
    <row r="228" spans="11:97">
      <c r="K228" s="69"/>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c r="BN228" s="55"/>
      <c r="BO228" s="55"/>
      <c r="BP228" s="55"/>
      <c r="BQ228" s="55"/>
      <c r="BR228" s="55"/>
      <c r="BS228" s="55"/>
      <c r="BT228" s="55"/>
      <c r="BU228" s="55"/>
      <c r="BV228" s="55"/>
      <c r="BW228" s="55"/>
      <c r="BX228" s="55"/>
      <c r="BY228" s="55"/>
      <c r="BZ228" s="55"/>
      <c r="CA228" s="55"/>
      <c r="CB228" s="55"/>
      <c r="CC228" s="55"/>
      <c r="CD228" s="55"/>
      <c r="CE228" s="55"/>
      <c r="CF228" s="55"/>
      <c r="CG228" s="55"/>
      <c r="CH228" s="55"/>
      <c r="CI228" s="55"/>
      <c r="CJ228" s="55"/>
      <c r="CK228" s="55"/>
      <c r="CL228" s="55"/>
      <c r="CM228" s="55"/>
      <c r="CN228" s="55"/>
      <c r="CO228" s="55"/>
      <c r="CP228" s="55"/>
      <c r="CQ228" s="55"/>
      <c r="CR228" s="55"/>
      <c r="CS228" s="55"/>
    </row>
    <row r="229" spans="11:97">
      <c r="K229" s="69"/>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c r="BN229" s="55"/>
      <c r="BO229" s="55"/>
      <c r="BP229" s="55"/>
      <c r="BQ229" s="55"/>
      <c r="BR229" s="55"/>
      <c r="BS229" s="55"/>
      <c r="BT229" s="55"/>
      <c r="BU229" s="55"/>
      <c r="BV229" s="55"/>
      <c r="BW229" s="55"/>
      <c r="BX229" s="55"/>
      <c r="BY229" s="55"/>
      <c r="BZ229" s="55"/>
      <c r="CA229" s="55"/>
      <c r="CB229" s="55"/>
      <c r="CC229" s="55"/>
      <c r="CD229" s="55"/>
      <c r="CE229" s="55"/>
      <c r="CF229" s="55"/>
      <c r="CG229" s="55"/>
      <c r="CH229" s="55"/>
      <c r="CI229" s="55"/>
      <c r="CJ229" s="55"/>
      <c r="CK229" s="55"/>
      <c r="CL229" s="55"/>
      <c r="CM229" s="55"/>
      <c r="CN229" s="55"/>
      <c r="CO229" s="55"/>
      <c r="CP229" s="55"/>
      <c r="CQ229" s="55"/>
      <c r="CR229" s="55"/>
      <c r="CS229" s="55"/>
    </row>
    <row r="230" spans="11:97">
      <c r="K230" s="69"/>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c r="BN230" s="55"/>
      <c r="BO230" s="55"/>
      <c r="BP230" s="55"/>
      <c r="BQ230" s="55"/>
      <c r="BR230" s="55"/>
      <c r="BS230" s="55"/>
      <c r="BT230" s="55"/>
      <c r="BU230" s="55"/>
      <c r="BV230" s="55"/>
      <c r="BW230" s="55"/>
      <c r="BX230" s="55"/>
      <c r="BY230" s="55"/>
      <c r="BZ230" s="55"/>
      <c r="CA230" s="55"/>
      <c r="CB230" s="55"/>
      <c r="CC230" s="55"/>
      <c r="CD230" s="55"/>
      <c r="CE230" s="55"/>
      <c r="CF230" s="55"/>
      <c r="CG230" s="55"/>
      <c r="CH230" s="55"/>
      <c r="CI230" s="55"/>
      <c r="CJ230" s="55"/>
      <c r="CK230" s="55"/>
      <c r="CL230" s="55"/>
      <c r="CM230" s="55"/>
      <c r="CN230" s="55"/>
      <c r="CO230" s="55"/>
      <c r="CP230" s="55"/>
      <c r="CQ230" s="55"/>
      <c r="CR230" s="55"/>
      <c r="CS230" s="55"/>
    </row>
    <row r="231" spans="11:97">
      <c r="K231" s="69"/>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c r="BN231" s="55"/>
      <c r="BO231" s="55"/>
      <c r="BP231" s="55"/>
      <c r="BQ231" s="55"/>
      <c r="BR231" s="55"/>
      <c r="BS231" s="55"/>
      <c r="BT231" s="55"/>
      <c r="BU231" s="55"/>
      <c r="BV231" s="55"/>
      <c r="BW231" s="55"/>
      <c r="BX231" s="55"/>
      <c r="BY231" s="55"/>
      <c r="BZ231" s="55"/>
      <c r="CA231" s="55"/>
      <c r="CB231" s="55"/>
      <c r="CC231" s="55"/>
      <c r="CD231" s="55"/>
      <c r="CE231" s="55"/>
      <c r="CF231" s="55"/>
      <c r="CG231" s="55"/>
      <c r="CH231" s="55"/>
      <c r="CI231" s="55"/>
      <c r="CJ231" s="55"/>
      <c r="CK231" s="55"/>
      <c r="CL231" s="55"/>
      <c r="CM231" s="55"/>
      <c r="CN231" s="55"/>
      <c r="CO231" s="55"/>
      <c r="CP231" s="55"/>
      <c r="CQ231" s="55"/>
      <c r="CR231" s="55"/>
      <c r="CS231" s="55"/>
    </row>
    <row r="232" spans="11:97">
      <c r="K232" s="69"/>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c r="BN232" s="55"/>
      <c r="BO232" s="55"/>
      <c r="BP232" s="55"/>
      <c r="BQ232" s="55"/>
      <c r="BR232" s="55"/>
      <c r="BS232" s="55"/>
      <c r="BT232" s="55"/>
      <c r="BU232" s="55"/>
      <c r="BV232" s="55"/>
      <c r="BW232" s="55"/>
      <c r="BX232" s="55"/>
      <c r="BY232" s="55"/>
      <c r="BZ232" s="55"/>
      <c r="CA232" s="55"/>
      <c r="CB232" s="55"/>
      <c r="CC232" s="55"/>
      <c r="CD232" s="55"/>
      <c r="CE232" s="55"/>
      <c r="CF232" s="55"/>
      <c r="CG232" s="55"/>
      <c r="CH232" s="55"/>
      <c r="CI232" s="55"/>
      <c r="CJ232" s="55"/>
      <c r="CK232" s="55"/>
      <c r="CL232" s="55"/>
      <c r="CM232" s="55"/>
      <c r="CN232" s="55"/>
      <c r="CO232" s="55"/>
      <c r="CP232" s="55"/>
      <c r="CQ232" s="55"/>
      <c r="CR232" s="55"/>
      <c r="CS232" s="55"/>
    </row>
    <row r="233" spans="11:97">
      <c r="K233" s="69"/>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c r="BM233" s="55"/>
      <c r="BN233" s="55"/>
      <c r="BO233" s="55"/>
      <c r="BP233" s="55"/>
      <c r="BQ233" s="55"/>
      <c r="BR233" s="55"/>
      <c r="BS233" s="55"/>
      <c r="BT233" s="55"/>
      <c r="BU233" s="55"/>
      <c r="BV233" s="55"/>
      <c r="BW233" s="55"/>
      <c r="BX233" s="55"/>
      <c r="BY233" s="55"/>
      <c r="BZ233" s="55"/>
      <c r="CA233" s="55"/>
      <c r="CB233" s="55"/>
      <c r="CC233" s="55"/>
      <c r="CD233" s="55"/>
      <c r="CE233" s="55"/>
      <c r="CF233" s="55"/>
      <c r="CG233" s="55"/>
      <c r="CH233" s="55"/>
      <c r="CI233" s="55"/>
      <c r="CJ233" s="55"/>
      <c r="CK233" s="55"/>
      <c r="CL233" s="55"/>
      <c r="CM233" s="55"/>
      <c r="CN233" s="55"/>
      <c r="CO233" s="55"/>
      <c r="CP233" s="55"/>
      <c r="CQ233" s="55"/>
      <c r="CR233" s="55"/>
      <c r="CS233" s="55"/>
    </row>
    <row r="234" spans="11:97">
      <c r="K234" s="69"/>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c r="BT234" s="55"/>
      <c r="BU234" s="55"/>
      <c r="BV234" s="55"/>
      <c r="BW234" s="55"/>
      <c r="BX234" s="55"/>
      <c r="BY234" s="55"/>
      <c r="BZ234" s="55"/>
      <c r="CA234" s="55"/>
      <c r="CB234" s="55"/>
      <c r="CC234" s="55"/>
      <c r="CD234" s="55"/>
      <c r="CE234" s="55"/>
      <c r="CF234" s="55"/>
      <c r="CG234" s="55"/>
      <c r="CH234" s="55"/>
      <c r="CI234" s="55"/>
      <c r="CJ234" s="55"/>
      <c r="CK234" s="55"/>
      <c r="CL234" s="55"/>
      <c r="CM234" s="55"/>
      <c r="CN234" s="55"/>
      <c r="CO234" s="55"/>
      <c r="CP234" s="55"/>
      <c r="CQ234" s="55"/>
      <c r="CR234" s="55"/>
      <c r="CS234" s="55"/>
    </row>
    <row r="235" spans="11:97">
      <c r="K235" s="69"/>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c r="BM235" s="55"/>
      <c r="BN235" s="55"/>
      <c r="BO235" s="55"/>
      <c r="BP235" s="55"/>
      <c r="BQ235" s="55"/>
      <c r="BR235" s="55"/>
      <c r="BS235" s="55"/>
      <c r="BT235" s="55"/>
      <c r="BU235" s="55"/>
      <c r="BV235" s="55"/>
      <c r="BW235" s="55"/>
      <c r="BX235" s="55"/>
      <c r="BY235" s="55"/>
      <c r="BZ235" s="55"/>
      <c r="CA235" s="55"/>
      <c r="CB235" s="55"/>
      <c r="CC235" s="55"/>
      <c r="CD235" s="55"/>
      <c r="CE235" s="55"/>
      <c r="CF235" s="55"/>
      <c r="CG235" s="55"/>
      <c r="CH235" s="55"/>
      <c r="CI235" s="55"/>
      <c r="CJ235" s="55"/>
      <c r="CK235" s="55"/>
      <c r="CL235" s="55"/>
      <c r="CM235" s="55"/>
      <c r="CN235" s="55"/>
      <c r="CO235" s="55"/>
      <c r="CP235" s="55"/>
      <c r="CQ235" s="55"/>
      <c r="CR235" s="55"/>
      <c r="CS235" s="55"/>
    </row>
    <row r="236" spans="11:97">
      <c r="K236" s="69"/>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c r="BN236" s="55"/>
      <c r="BO236" s="55"/>
      <c r="BP236" s="55"/>
      <c r="BQ236" s="55"/>
      <c r="BR236" s="55"/>
      <c r="BS236" s="55"/>
      <c r="BT236" s="55"/>
      <c r="BU236" s="55"/>
      <c r="BV236" s="55"/>
      <c r="BW236" s="55"/>
      <c r="BX236" s="55"/>
      <c r="BY236" s="55"/>
      <c r="BZ236" s="55"/>
      <c r="CA236" s="55"/>
      <c r="CB236" s="55"/>
      <c r="CC236" s="55"/>
      <c r="CD236" s="55"/>
      <c r="CE236" s="55"/>
      <c r="CF236" s="55"/>
      <c r="CG236" s="55"/>
      <c r="CH236" s="55"/>
      <c r="CI236" s="55"/>
      <c r="CJ236" s="55"/>
      <c r="CK236" s="55"/>
      <c r="CL236" s="55"/>
      <c r="CM236" s="55"/>
      <c r="CN236" s="55"/>
      <c r="CO236" s="55"/>
      <c r="CP236" s="55"/>
      <c r="CQ236" s="55"/>
      <c r="CR236" s="55"/>
      <c r="CS236" s="55"/>
    </row>
    <row r="237" spans="11:97">
      <c r="K237" s="69"/>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c r="BM237" s="55"/>
      <c r="BN237" s="55"/>
      <c r="BO237" s="55"/>
      <c r="BP237" s="55"/>
      <c r="BQ237" s="55"/>
      <c r="BR237" s="55"/>
      <c r="BS237" s="55"/>
      <c r="BT237" s="55"/>
      <c r="BU237" s="55"/>
      <c r="BV237" s="55"/>
      <c r="BW237" s="55"/>
      <c r="BX237" s="55"/>
      <c r="BY237" s="55"/>
      <c r="BZ237" s="55"/>
      <c r="CA237" s="55"/>
      <c r="CB237" s="55"/>
      <c r="CC237" s="55"/>
      <c r="CD237" s="55"/>
      <c r="CE237" s="55"/>
      <c r="CF237" s="55"/>
      <c r="CG237" s="55"/>
      <c r="CH237" s="55"/>
      <c r="CI237" s="55"/>
      <c r="CJ237" s="55"/>
      <c r="CK237" s="55"/>
      <c r="CL237" s="55"/>
      <c r="CM237" s="55"/>
      <c r="CN237" s="55"/>
      <c r="CO237" s="55"/>
      <c r="CP237" s="55"/>
      <c r="CQ237" s="55"/>
      <c r="CR237" s="55"/>
      <c r="CS237" s="55"/>
    </row>
    <row r="238" spans="11:97">
      <c r="K238" s="69"/>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c r="BM238" s="55"/>
      <c r="BN238" s="55"/>
      <c r="BO238" s="55"/>
      <c r="BP238" s="55"/>
      <c r="BQ238" s="55"/>
      <c r="BR238" s="55"/>
      <c r="BS238" s="55"/>
      <c r="BT238" s="55"/>
      <c r="BU238" s="55"/>
      <c r="BV238" s="55"/>
      <c r="BW238" s="55"/>
      <c r="BX238" s="55"/>
      <c r="BY238" s="55"/>
      <c r="BZ238" s="55"/>
      <c r="CA238" s="55"/>
      <c r="CB238" s="55"/>
      <c r="CC238" s="55"/>
      <c r="CD238" s="55"/>
      <c r="CE238" s="55"/>
      <c r="CF238" s="55"/>
      <c r="CG238" s="55"/>
      <c r="CH238" s="55"/>
      <c r="CI238" s="55"/>
      <c r="CJ238" s="55"/>
      <c r="CK238" s="55"/>
      <c r="CL238" s="55"/>
      <c r="CM238" s="55"/>
      <c r="CN238" s="55"/>
      <c r="CO238" s="55"/>
      <c r="CP238" s="55"/>
      <c r="CQ238" s="55"/>
      <c r="CR238" s="55"/>
      <c r="CS238" s="55"/>
    </row>
    <row r="239" spans="11:97">
      <c r="K239" s="69"/>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c r="BM239" s="55"/>
      <c r="BN239" s="55"/>
      <c r="BO239" s="55"/>
      <c r="BP239" s="55"/>
      <c r="BQ239" s="55"/>
      <c r="BR239" s="55"/>
      <c r="BS239" s="55"/>
      <c r="BT239" s="55"/>
      <c r="BU239" s="55"/>
      <c r="BV239" s="55"/>
      <c r="BW239" s="55"/>
      <c r="BX239" s="55"/>
      <c r="BY239" s="55"/>
      <c r="BZ239" s="55"/>
      <c r="CA239" s="55"/>
      <c r="CB239" s="55"/>
      <c r="CC239" s="55"/>
      <c r="CD239" s="55"/>
      <c r="CE239" s="55"/>
      <c r="CF239" s="55"/>
      <c r="CG239" s="55"/>
      <c r="CH239" s="55"/>
      <c r="CI239" s="55"/>
      <c r="CJ239" s="55"/>
      <c r="CK239" s="55"/>
      <c r="CL239" s="55"/>
      <c r="CM239" s="55"/>
      <c r="CN239" s="55"/>
      <c r="CO239" s="55"/>
      <c r="CP239" s="55"/>
      <c r="CQ239" s="55"/>
      <c r="CR239" s="55"/>
      <c r="CS239" s="55"/>
    </row>
    <row r="240" spans="11:97">
      <c r="K240" s="69"/>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c r="BM240" s="55"/>
      <c r="BN240" s="55"/>
      <c r="BO240" s="55"/>
      <c r="BP240" s="55"/>
      <c r="BQ240" s="55"/>
      <c r="BR240" s="55"/>
      <c r="BS240" s="55"/>
      <c r="BT240" s="55"/>
      <c r="BU240" s="55"/>
      <c r="BV240" s="55"/>
      <c r="BW240" s="55"/>
      <c r="BX240" s="55"/>
      <c r="BY240" s="55"/>
      <c r="BZ240" s="55"/>
      <c r="CA240" s="55"/>
      <c r="CB240" s="55"/>
      <c r="CC240" s="55"/>
      <c r="CD240" s="55"/>
      <c r="CE240" s="55"/>
      <c r="CF240" s="55"/>
      <c r="CG240" s="55"/>
      <c r="CH240" s="55"/>
      <c r="CI240" s="55"/>
      <c r="CJ240" s="55"/>
      <c r="CK240" s="55"/>
      <c r="CL240" s="55"/>
      <c r="CM240" s="55"/>
      <c r="CN240" s="55"/>
      <c r="CO240" s="55"/>
      <c r="CP240" s="55"/>
      <c r="CQ240" s="55"/>
      <c r="CR240" s="55"/>
      <c r="CS240" s="55"/>
    </row>
    <row r="241" spans="11:97">
      <c r="K241" s="69"/>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c r="BM241" s="55"/>
      <c r="BN241" s="55"/>
      <c r="BO241" s="55"/>
      <c r="BP241" s="55"/>
      <c r="BQ241" s="55"/>
      <c r="BR241" s="55"/>
      <c r="BS241" s="55"/>
      <c r="BT241" s="55"/>
      <c r="BU241" s="55"/>
      <c r="BV241" s="55"/>
      <c r="BW241" s="55"/>
      <c r="BX241" s="55"/>
      <c r="BY241" s="55"/>
      <c r="BZ241" s="55"/>
      <c r="CA241" s="55"/>
      <c r="CB241" s="55"/>
      <c r="CC241" s="55"/>
      <c r="CD241" s="55"/>
      <c r="CE241" s="55"/>
      <c r="CF241" s="55"/>
      <c r="CG241" s="55"/>
      <c r="CH241" s="55"/>
      <c r="CI241" s="55"/>
      <c r="CJ241" s="55"/>
      <c r="CK241" s="55"/>
      <c r="CL241" s="55"/>
      <c r="CM241" s="55"/>
      <c r="CN241" s="55"/>
      <c r="CO241" s="55"/>
      <c r="CP241" s="55"/>
      <c r="CQ241" s="55"/>
      <c r="CR241" s="55"/>
      <c r="CS241" s="55"/>
    </row>
    <row r="242" spans="11:97">
      <c r="K242" s="69"/>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c r="BM242" s="55"/>
      <c r="BN242" s="55"/>
      <c r="BO242" s="55"/>
      <c r="BP242" s="55"/>
      <c r="BQ242" s="55"/>
      <c r="BR242" s="55"/>
      <c r="BS242" s="55"/>
      <c r="BT242" s="55"/>
      <c r="BU242" s="55"/>
      <c r="BV242" s="55"/>
      <c r="BW242" s="55"/>
      <c r="BX242" s="55"/>
      <c r="BY242" s="55"/>
      <c r="BZ242" s="55"/>
      <c r="CA242" s="55"/>
      <c r="CB242" s="55"/>
      <c r="CC242" s="55"/>
      <c r="CD242" s="55"/>
      <c r="CE242" s="55"/>
      <c r="CF242" s="55"/>
      <c r="CG242" s="55"/>
      <c r="CH242" s="55"/>
      <c r="CI242" s="55"/>
      <c r="CJ242" s="55"/>
      <c r="CK242" s="55"/>
      <c r="CL242" s="55"/>
      <c r="CM242" s="55"/>
      <c r="CN242" s="55"/>
      <c r="CO242" s="55"/>
      <c r="CP242" s="55"/>
      <c r="CQ242" s="55"/>
      <c r="CR242" s="55"/>
      <c r="CS242" s="55"/>
    </row>
    <row r="243" spans="11:97">
      <c r="K243" s="69"/>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c r="BM243" s="55"/>
      <c r="BN243" s="55"/>
      <c r="BO243" s="55"/>
      <c r="BP243" s="55"/>
      <c r="BQ243" s="55"/>
      <c r="BR243" s="55"/>
      <c r="BS243" s="55"/>
      <c r="BT243" s="55"/>
      <c r="BU243" s="55"/>
      <c r="BV243" s="55"/>
      <c r="BW243" s="55"/>
      <c r="BX243" s="55"/>
      <c r="BY243" s="55"/>
      <c r="BZ243" s="55"/>
      <c r="CA243" s="55"/>
      <c r="CB243" s="55"/>
      <c r="CC243" s="55"/>
      <c r="CD243" s="55"/>
      <c r="CE243" s="55"/>
      <c r="CF243" s="55"/>
      <c r="CG243" s="55"/>
      <c r="CH243" s="55"/>
      <c r="CI243" s="55"/>
      <c r="CJ243" s="55"/>
      <c r="CK243" s="55"/>
      <c r="CL243" s="55"/>
      <c r="CM243" s="55"/>
      <c r="CN243" s="55"/>
      <c r="CO243" s="55"/>
      <c r="CP243" s="55"/>
      <c r="CQ243" s="55"/>
      <c r="CR243" s="55"/>
      <c r="CS243" s="55"/>
    </row>
    <row r="244" spans="11:97">
      <c r="K244" s="69"/>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c r="BM244" s="55"/>
      <c r="BN244" s="55"/>
      <c r="BO244" s="55"/>
      <c r="BP244" s="55"/>
      <c r="BQ244" s="55"/>
      <c r="BR244" s="55"/>
      <c r="BS244" s="55"/>
      <c r="BT244" s="55"/>
      <c r="BU244" s="55"/>
      <c r="BV244" s="55"/>
      <c r="BW244" s="55"/>
      <c r="BX244" s="55"/>
      <c r="BY244" s="55"/>
      <c r="BZ244" s="55"/>
      <c r="CA244" s="55"/>
      <c r="CB244" s="55"/>
      <c r="CC244" s="55"/>
      <c r="CD244" s="55"/>
      <c r="CE244" s="55"/>
      <c r="CF244" s="55"/>
      <c r="CG244" s="55"/>
      <c r="CH244" s="55"/>
      <c r="CI244" s="55"/>
      <c r="CJ244" s="55"/>
      <c r="CK244" s="55"/>
      <c r="CL244" s="55"/>
      <c r="CM244" s="55"/>
      <c r="CN244" s="55"/>
      <c r="CO244" s="55"/>
      <c r="CP244" s="55"/>
      <c r="CQ244" s="55"/>
      <c r="CR244" s="55"/>
      <c r="CS244" s="55"/>
    </row>
    <row r="245" spans="11:97">
      <c r="K245" s="69"/>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55"/>
      <c r="BK245" s="55"/>
      <c r="BL245" s="55"/>
      <c r="BM245" s="55"/>
      <c r="BN245" s="55"/>
      <c r="BO245" s="55"/>
      <c r="BP245" s="55"/>
      <c r="BQ245" s="55"/>
      <c r="BR245" s="55"/>
      <c r="BS245" s="55"/>
      <c r="BT245" s="55"/>
      <c r="BU245" s="55"/>
      <c r="BV245" s="55"/>
      <c r="BW245" s="55"/>
      <c r="BX245" s="55"/>
      <c r="BY245" s="55"/>
      <c r="BZ245" s="55"/>
      <c r="CA245" s="55"/>
      <c r="CB245" s="55"/>
      <c r="CC245" s="55"/>
      <c r="CD245" s="55"/>
      <c r="CE245" s="55"/>
      <c r="CF245" s="55"/>
      <c r="CG245" s="55"/>
      <c r="CH245" s="55"/>
      <c r="CI245" s="55"/>
      <c r="CJ245" s="55"/>
      <c r="CK245" s="55"/>
      <c r="CL245" s="55"/>
      <c r="CM245" s="55"/>
      <c r="CN245" s="55"/>
      <c r="CO245" s="55"/>
      <c r="CP245" s="55"/>
      <c r="CQ245" s="55"/>
      <c r="CR245" s="55"/>
      <c r="CS245" s="55"/>
    </row>
    <row r="246" spans="11:97">
      <c r="K246" s="69"/>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c r="BN246" s="55"/>
      <c r="BO246" s="55"/>
      <c r="BP246" s="55"/>
      <c r="BQ246" s="55"/>
      <c r="BR246" s="55"/>
      <c r="BS246" s="55"/>
      <c r="BT246" s="55"/>
      <c r="BU246" s="55"/>
      <c r="BV246" s="55"/>
      <c r="BW246" s="55"/>
      <c r="BX246" s="55"/>
      <c r="BY246" s="55"/>
      <c r="BZ246" s="55"/>
      <c r="CA246" s="55"/>
      <c r="CB246" s="55"/>
      <c r="CC246" s="55"/>
      <c r="CD246" s="55"/>
      <c r="CE246" s="55"/>
      <c r="CF246" s="55"/>
      <c r="CG246" s="55"/>
      <c r="CH246" s="55"/>
      <c r="CI246" s="55"/>
      <c r="CJ246" s="55"/>
      <c r="CK246" s="55"/>
      <c r="CL246" s="55"/>
      <c r="CM246" s="55"/>
      <c r="CN246" s="55"/>
      <c r="CO246" s="55"/>
      <c r="CP246" s="55"/>
      <c r="CQ246" s="55"/>
      <c r="CR246" s="55"/>
      <c r="CS246" s="55"/>
    </row>
    <row r="247" spans="11:97">
      <c r="K247" s="69"/>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55"/>
      <c r="BK247" s="55"/>
      <c r="BL247" s="55"/>
      <c r="BM247" s="55"/>
      <c r="BN247" s="55"/>
      <c r="BO247" s="55"/>
      <c r="BP247" s="55"/>
      <c r="BQ247" s="55"/>
      <c r="BR247" s="55"/>
      <c r="BS247" s="55"/>
      <c r="BT247" s="55"/>
      <c r="BU247" s="55"/>
      <c r="BV247" s="55"/>
      <c r="BW247" s="55"/>
      <c r="BX247" s="55"/>
      <c r="BY247" s="55"/>
      <c r="BZ247" s="55"/>
      <c r="CA247" s="55"/>
      <c r="CB247" s="55"/>
      <c r="CC247" s="55"/>
      <c r="CD247" s="55"/>
      <c r="CE247" s="55"/>
      <c r="CF247" s="55"/>
      <c r="CG247" s="55"/>
      <c r="CH247" s="55"/>
      <c r="CI247" s="55"/>
      <c r="CJ247" s="55"/>
      <c r="CK247" s="55"/>
      <c r="CL247" s="55"/>
      <c r="CM247" s="55"/>
      <c r="CN247" s="55"/>
      <c r="CO247" s="55"/>
      <c r="CP247" s="55"/>
      <c r="CQ247" s="55"/>
      <c r="CR247" s="55"/>
      <c r="CS247" s="55"/>
    </row>
    <row r="248" spans="11:97">
      <c r="K248" s="69"/>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c r="BM248" s="55"/>
      <c r="BN248" s="55"/>
      <c r="BO248" s="55"/>
      <c r="BP248" s="55"/>
      <c r="BQ248" s="55"/>
      <c r="BR248" s="55"/>
      <c r="BS248" s="55"/>
      <c r="BT248" s="55"/>
      <c r="BU248" s="55"/>
      <c r="BV248" s="55"/>
      <c r="BW248" s="55"/>
      <c r="BX248" s="55"/>
      <c r="BY248" s="55"/>
      <c r="BZ248" s="55"/>
      <c r="CA248" s="55"/>
      <c r="CB248" s="55"/>
      <c r="CC248" s="55"/>
      <c r="CD248" s="55"/>
      <c r="CE248" s="55"/>
      <c r="CF248" s="55"/>
      <c r="CG248" s="55"/>
      <c r="CH248" s="55"/>
      <c r="CI248" s="55"/>
      <c r="CJ248" s="55"/>
      <c r="CK248" s="55"/>
      <c r="CL248" s="55"/>
      <c r="CM248" s="55"/>
      <c r="CN248" s="55"/>
      <c r="CO248" s="55"/>
      <c r="CP248" s="55"/>
      <c r="CQ248" s="55"/>
      <c r="CR248" s="55"/>
      <c r="CS248" s="55"/>
    </row>
    <row r="249" spans="11:97">
      <c r="K249" s="69"/>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c r="AR249" s="55"/>
      <c r="AS249" s="55"/>
      <c r="AT249" s="55"/>
      <c r="AU249" s="55"/>
      <c r="AV249" s="55"/>
      <c r="AW249" s="55"/>
      <c r="AX249" s="55"/>
      <c r="AY249" s="55"/>
      <c r="AZ249" s="55"/>
      <c r="BA249" s="55"/>
      <c r="BB249" s="55"/>
      <c r="BC249" s="55"/>
      <c r="BD249" s="55"/>
      <c r="BE249" s="55"/>
      <c r="BF249" s="55"/>
      <c r="BG249" s="55"/>
      <c r="BH249" s="55"/>
      <c r="BI249" s="55"/>
      <c r="BJ249" s="55"/>
      <c r="BK249" s="55"/>
      <c r="BL249" s="55"/>
      <c r="BM249" s="55"/>
      <c r="BN249" s="55"/>
      <c r="BO249" s="55"/>
      <c r="BP249" s="55"/>
      <c r="BQ249" s="55"/>
      <c r="BR249" s="55"/>
      <c r="BS249" s="55"/>
      <c r="BT249" s="55"/>
      <c r="BU249" s="55"/>
      <c r="BV249" s="55"/>
      <c r="BW249" s="55"/>
      <c r="BX249" s="55"/>
      <c r="BY249" s="55"/>
      <c r="BZ249" s="55"/>
      <c r="CA249" s="55"/>
      <c r="CB249" s="55"/>
      <c r="CC249" s="55"/>
      <c r="CD249" s="55"/>
      <c r="CE249" s="55"/>
      <c r="CF249" s="55"/>
      <c r="CG249" s="55"/>
      <c r="CH249" s="55"/>
      <c r="CI249" s="55"/>
      <c r="CJ249" s="55"/>
      <c r="CK249" s="55"/>
      <c r="CL249" s="55"/>
      <c r="CM249" s="55"/>
      <c r="CN249" s="55"/>
      <c r="CO249" s="55"/>
      <c r="CP249" s="55"/>
      <c r="CQ249" s="55"/>
      <c r="CR249" s="55"/>
      <c r="CS249" s="55"/>
    </row>
    <row r="250" spans="11:97">
      <c r="K250" s="69"/>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55"/>
      <c r="BK250" s="55"/>
      <c r="BL250" s="55"/>
      <c r="BM250" s="55"/>
      <c r="BN250" s="55"/>
      <c r="BO250" s="55"/>
      <c r="BP250" s="55"/>
      <c r="BQ250" s="55"/>
      <c r="BR250" s="55"/>
      <c r="BS250" s="55"/>
      <c r="BT250" s="55"/>
      <c r="BU250" s="55"/>
      <c r="BV250" s="55"/>
      <c r="BW250" s="55"/>
      <c r="BX250" s="55"/>
      <c r="BY250" s="55"/>
      <c r="BZ250" s="55"/>
      <c r="CA250" s="55"/>
      <c r="CB250" s="55"/>
      <c r="CC250" s="55"/>
      <c r="CD250" s="55"/>
      <c r="CE250" s="55"/>
      <c r="CF250" s="55"/>
      <c r="CG250" s="55"/>
      <c r="CH250" s="55"/>
      <c r="CI250" s="55"/>
      <c r="CJ250" s="55"/>
      <c r="CK250" s="55"/>
      <c r="CL250" s="55"/>
      <c r="CM250" s="55"/>
      <c r="CN250" s="55"/>
      <c r="CO250" s="55"/>
      <c r="CP250" s="55"/>
      <c r="CQ250" s="55"/>
      <c r="CR250" s="55"/>
      <c r="CS250" s="55"/>
    </row>
    <row r="251" spans="11:97">
      <c r="K251" s="69"/>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c r="AR251" s="55"/>
      <c r="AS251" s="55"/>
      <c r="AT251" s="55"/>
      <c r="AU251" s="55"/>
      <c r="AV251" s="55"/>
      <c r="AW251" s="55"/>
      <c r="AX251" s="55"/>
      <c r="AY251" s="55"/>
      <c r="AZ251" s="55"/>
      <c r="BA251" s="55"/>
      <c r="BB251" s="55"/>
      <c r="BC251" s="55"/>
      <c r="BD251" s="55"/>
      <c r="BE251" s="55"/>
      <c r="BF251" s="55"/>
      <c r="BG251" s="55"/>
      <c r="BH251" s="55"/>
      <c r="BI251" s="55"/>
      <c r="BJ251" s="55"/>
      <c r="BK251" s="55"/>
      <c r="BL251" s="55"/>
      <c r="BM251" s="55"/>
      <c r="BN251" s="55"/>
      <c r="BO251" s="55"/>
      <c r="BP251" s="55"/>
      <c r="BQ251" s="55"/>
      <c r="BR251" s="55"/>
      <c r="BS251" s="55"/>
      <c r="BT251" s="55"/>
      <c r="BU251" s="55"/>
      <c r="BV251" s="55"/>
      <c r="BW251" s="55"/>
      <c r="BX251" s="55"/>
      <c r="BY251" s="55"/>
      <c r="BZ251" s="55"/>
      <c r="CA251" s="55"/>
      <c r="CB251" s="55"/>
      <c r="CC251" s="55"/>
      <c r="CD251" s="55"/>
      <c r="CE251" s="55"/>
      <c r="CF251" s="55"/>
      <c r="CG251" s="55"/>
      <c r="CH251" s="55"/>
      <c r="CI251" s="55"/>
      <c r="CJ251" s="55"/>
      <c r="CK251" s="55"/>
      <c r="CL251" s="55"/>
      <c r="CM251" s="55"/>
      <c r="CN251" s="55"/>
      <c r="CO251" s="55"/>
      <c r="CP251" s="55"/>
      <c r="CQ251" s="55"/>
      <c r="CR251" s="55"/>
      <c r="CS251" s="55"/>
    </row>
    <row r="252" spans="11:97">
      <c r="K252" s="69"/>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55"/>
      <c r="BK252" s="55"/>
      <c r="BL252" s="55"/>
      <c r="BM252" s="55"/>
      <c r="BN252" s="55"/>
      <c r="BO252" s="55"/>
      <c r="BP252" s="55"/>
      <c r="BQ252" s="55"/>
      <c r="BR252" s="55"/>
      <c r="BS252" s="55"/>
      <c r="BT252" s="55"/>
      <c r="BU252" s="55"/>
      <c r="BV252" s="55"/>
      <c r="BW252" s="55"/>
      <c r="BX252" s="55"/>
      <c r="BY252" s="55"/>
      <c r="BZ252" s="55"/>
      <c r="CA252" s="55"/>
      <c r="CB252" s="55"/>
      <c r="CC252" s="55"/>
      <c r="CD252" s="55"/>
      <c r="CE252" s="55"/>
      <c r="CF252" s="55"/>
      <c r="CG252" s="55"/>
      <c r="CH252" s="55"/>
      <c r="CI252" s="55"/>
      <c r="CJ252" s="55"/>
      <c r="CK252" s="55"/>
      <c r="CL252" s="55"/>
      <c r="CM252" s="55"/>
      <c r="CN252" s="55"/>
      <c r="CO252" s="55"/>
      <c r="CP252" s="55"/>
      <c r="CQ252" s="55"/>
      <c r="CR252" s="55"/>
      <c r="CS252" s="55"/>
    </row>
    <row r="253" spans="11:97">
      <c r="K253" s="69"/>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55"/>
      <c r="AM253" s="55"/>
      <c r="AN253" s="55"/>
      <c r="AO253" s="55"/>
      <c r="AP253" s="55"/>
      <c r="AQ253" s="55"/>
      <c r="AR253" s="55"/>
      <c r="AS253" s="55"/>
      <c r="AT253" s="55"/>
      <c r="AU253" s="55"/>
      <c r="AV253" s="55"/>
      <c r="AW253" s="55"/>
      <c r="AX253" s="55"/>
      <c r="AY253" s="55"/>
      <c r="AZ253" s="55"/>
      <c r="BA253" s="55"/>
      <c r="BB253" s="55"/>
      <c r="BC253" s="55"/>
      <c r="BD253" s="55"/>
      <c r="BE253" s="55"/>
      <c r="BF253" s="55"/>
      <c r="BG253" s="55"/>
      <c r="BH253" s="55"/>
      <c r="BI253" s="55"/>
      <c r="BJ253" s="55"/>
      <c r="BK253" s="55"/>
      <c r="BL253" s="55"/>
      <c r="BM253" s="55"/>
      <c r="BN253" s="55"/>
      <c r="BO253" s="55"/>
      <c r="BP253" s="55"/>
      <c r="BQ253" s="55"/>
      <c r="BR253" s="55"/>
      <c r="BS253" s="55"/>
      <c r="BT253" s="55"/>
      <c r="BU253" s="55"/>
      <c r="BV253" s="55"/>
      <c r="BW253" s="55"/>
      <c r="BX253" s="55"/>
      <c r="BY253" s="55"/>
      <c r="BZ253" s="55"/>
      <c r="CA253" s="55"/>
      <c r="CB253" s="55"/>
      <c r="CC253" s="55"/>
      <c r="CD253" s="55"/>
      <c r="CE253" s="55"/>
      <c r="CF253" s="55"/>
      <c r="CG253" s="55"/>
      <c r="CH253" s="55"/>
      <c r="CI253" s="55"/>
      <c r="CJ253" s="55"/>
      <c r="CK253" s="55"/>
      <c r="CL253" s="55"/>
      <c r="CM253" s="55"/>
      <c r="CN253" s="55"/>
      <c r="CO253" s="55"/>
      <c r="CP253" s="55"/>
      <c r="CQ253" s="55"/>
      <c r="CR253" s="55"/>
      <c r="CS253" s="55"/>
    </row>
    <row r="254" spans="11:97">
      <c r="K254" s="69"/>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c r="BM254" s="55"/>
      <c r="BN254" s="55"/>
      <c r="BO254" s="55"/>
      <c r="BP254" s="55"/>
      <c r="BQ254" s="55"/>
      <c r="BR254" s="55"/>
      <c r="BS254" s="55"/>
      <c r="BT254" s="55"/>
      <c r="BU254" s="55"/>
      <c r="BV254" s="55"/>
      <c r="BW254" s="55"/>
      <c r="BX254" s="55"/>
      <c r="BY254" s="55"/>
      <c r="BZ254" s="55"/>
      <c r="CA254" s="55"/>
      <c r="CB254" s="55"/>
      <c r="CC254" s="55"/>
      <c r="CD254" s="55"/>
      <c r="CE254" s="55"/>
      <c r="CF254" s="55"/>
      <c r="CG254" s="55"/>
      <c r="CH254" s="55"/>
      <c r="CI254" s="55"/>
      <c r="CJ254" s="55"/>
      <c r="CK254" s="55"/>
      <c r="CL254" s="55"/>
      <c r="CM254" s="55"/>
      <c r="CN254" s="55"/>
      <c r="CO254" s="55"/>
      <c r="CP254" s="55"/>
      <c r="CQ254" s="55"/>
      <c r="CR254" s="55"/>
      <c r="CS254" s="55"/>
    </row>
    <row r="255" spans="11:97">
      <c r="K255" s="69"/>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55"/>
      <c r="BK255" s="55"/>
      <c r="BL255" s="55"/>
      <c r="BM255" s="55"/>
      <c r="BN255" s="55"/>
      <c r="BO255" s="55"/>
      <c r="BP255" s="55"/>
      <c r="BQ255" s="55"/>
      <c r="BR255" s="55"/>
      <c r="BS255" s="55"/>
      <c r="BT255" s="55"/>
      <c r="BU255" s="55"/>
      <c r="BV255" s="55"/>
      <c r="BW255" s="55"/>
      <c r="BX255" s="55"/>
      <c r="BY255" s="55"/>
      <c r="BZ255" s="55"/>
      <c r="CA255" s="55"/>
      <c r="CB255" s="55"/>
      <c r="CC255" s="55"/>
      <c r="CD255" s="55"/>
      <c r="CE255" s="55"/>
      <c r="CF255" s="55"/>
      <c r="CG255" s="55"/>
      <c r="CH255" s="55"/>
      <c r="CI255" s="55"/>
      <c r="CJ255" s="55"/>
      <c r="CK255" s="55"/>
      <c r="CL255" s="55"/>
      <c r="CM255" s="55"/>
      <c r="CN255" s="55"/>
      <c r="CO255" s="55"/>
      <c r="CP255" s="55"/>
      <c r="CQ255" s="55"/>
      <c r="CR255" s="55"/>
      <c r="CS255" s="55"/>
    </row>
    <row r="256" spans="11:97">
      <c r="K256" s="69"/>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c r="BM256" s="55"/>
      <c r="BN256" s="55"/>
      <c r="BO256" s="55"/>
      <c r="BP256" s="55"/>
      <c r="BQ256" s="55"/>
      <c r="BR256" s="55"/>
      <c r="BS256" s="55"/>
      <c r="BT256" s="55"/>
      <c r="BU256" s="55"/>
      <c r="BV256" s="55"/>
      <c r="BW256" s="55"/>
      <c r="BX256" s="55"/>
      <c r="BY256" s="55"/>
      <c r="BZ256" s="55"/>
      <c r="CA256" s="55"/>
      <c r="CB256" s="55"/>
      <c r="CC256" s="55"/>
      <c r="CD256" s="55"/>
      <c r="CE256" s="55"/>
      <c r="CF256" s="55"/>
      <c r="CG256" s="55"/>
      <c r="CH256" s="55"/>
      <c r="CI256" s="55"/>
      <c r="CJ256" s="55"/>
      <c r="CK256" s="55"/>
      <c r="CL256" s="55"/>
      <c r="CM256" s="55"/>
      <c r="CN256" s="55"/>
      <c r="CO256" s="55"/>
      <c r="CP256" s="55"/>
      <c r="CQ256" s="55"/>
      <c r="CR256" s="55"/>
      <c r="CS256" s="55"/>
    </row>
    <row r="257" spans="11:97">
      <c r="K257" s="69"/>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c r="AR257" s="55"/>
      <c r="AS257" s="55"/>
      <c r="AT257" s="55"/>
      <c r="AU257" s="55"/>
      <c r="AV257" s="55"/>
      <c r="AW257" s="55"/>
      <c r="AX257" s="55"/>
      <c r="AY257" s="55"/>
      <c r="AZ257" s="55"/>
      <c r="BA257" s="55"/>
      <c r="BB257" s="55"/>
      <c r="BC257" s="55"/>
      <c r="BD257" s="55"/>
      <c r="BE257" s="55"/>
      <c r="BF257" s="55"/>
      <c r="BG257" s="55"/>
      <c r="BH257" s="55"/>
      <c r="BI257" s="55"/>
      <c r="BJ257" s="55"/>
      <c r="BK257" s="55"/>
      <c r="BL257" s="55"/>
      <c r="BM257" s="55"/>
      <c r="BN257" s="55"/>
      <c r="BO257" s="55"/>
      <c r="BP257" s="55"/>
      <c r="BQ257" s="55"/>
      <c r="BR257" s="55"/>
      <c r="BS257" s="55"/>
      <c r="BT257" s="55"/>
      <c r="BU257" s="55"/>
      <c r="BV257" s="55"/>
      <c r="BW257" s="55"/>
      <c r="BX257" s="55"/>
      <c r="BY257" s="55"/>
      <c r="BZ257" s="55"/>
      <c r="CA257" s="55"/>
      <c r="CB257" s="55"/>
      <c r="CC257" s="55"/>
      <c r="CD257" s="55"/>
      <c r="CE257" s="55"/>
      <c r="CF257" s="55"/>
      <c r="CG257" s="55"/>
      <c r="CH257" s="55"/>
      <c r="CI257" s="55"/>
      <c r="CJ257" s="55"/>
      <c r="CK257" s="55"/>
      <c r="CL257" s="55"/>
      <c r="CM257" s="55"/>
      <c r="CN257" s="55"/>
      <c r="CO257" s="55"/>
      <c r="CP257" s="55"/>
      <c r="CQ257" s="55"/>
      <c r="CR257" s="55"/>
      <c r="CS257" s="55"/>
    </row>
    <row r="258" spans="11:97">
      <c r="K258" s="69"/>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55"/>
      <c r="BK258" s="55"/>
      <c r="BL258" s="55"/>
      <c r="BM258" s="55"/>
      <c r="BN258" s="55"/>
      <c r="BO258" s="55"/>
      <c r="BP258" s="55"/>
      <c r="BQ258" s="55"/>
      <c r="BR258" s="55"/>
      <c r="BS258" s="55"/>
      <c r="BT258" s="55"/>
      <c r="BU258" s="55"/>
      <c r="BV258" s="55"/>
      <c r="BW258" s="55"/>
      <c r="BX258" s="55"/>
      <c r="BY258" s="55"/>
      <c r="BZ258" s="55"/>
      <c r="CA258" s="55"/>
      <c r="CB258" s="55"/>
      <c r="CC258" s="55"/>
      <c r="CD258" s="55"/>
      <c r="CE258" s="55"/>
      <c r="CF258" s="55"/>
      <c r="CG258" s="55"/>
      <c r="CH258" s="55"/>
      <c r="CI258" s="55"/>
      <c r="CJ258" s="55"/>
      <c r="CK258" s="55"/>
      <c r="CL258" s="55"/>
      <c r="CM258" s="55"/>
      <c r="CN258" s="55"/>
      <c r="CO258" s="55"/>
      <c r="CP258" s="55"/>
      <c r="CQ258" s="55"/>
      <c r="CR258" s="55"/>
      <c r="CS258" s="55"/>
    </row>
    <row r="259" spans="11:97">
      <c r="K259" s="69"/>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c r="BM259" s="55"/>
      <c r="BN259" s="55"/>
      <c r="BO259" s="55"/>
      <c r="BP259" s="55"/>
      <c r="BQ259" s="55"/>
      <c r="BR259" s="55"/>
      <c r="BS259" s="55"/>
      <c r="BT259" s="55"/>
      <c r="BU259" s="55"/>
      <c r="BV259" s="55"/>
      <c r="BW259" s="55"/>
      <c r="BX259" s="55"/>
      <c r="BY259" s="55"/>
      <c r="BZ259" s="55"/>
      <c r="CA259" s="55"/>
      <c r="CB259" s="55"/>
      <c r="CC259" s="55"/>
      <c r="CD259" s="55"/>
      <c r="CE259" s="55"/>
      <c r="CF259" s="55"/>
      <c r="CG259" s="55"/>
      <c r="CH259" s="55"/>
      <c r="CI259" s="55"/>
      <c r="CJ259" s="55"/>
      <c r="CK259" s="55"/>
      <c r="CL259" s="55"/>
      <c r="CM259" s="55"/>
      <c r="CN259" s="55"/>
      <c r="CO259" s="55"/>
      <c r="CP259" s="55"/>
      <c r="CQ259" s="55"/>
      <c r="CR259" s="55"/>
      <c r="CS259" s="55"/>
    </row>
    <row r="260" spans="11:97">
      <c r="K260" s="69"/>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c r="BN260" s="55"/>
      <c r="BO260" s="55"/>
      <c r="BP260" s="55"/>
      <c r="BQ260" s="55"/>
      <c r="BR260" s="55"/>
      <c r="BS260" s="55"/>
      <c r="BT260" s="55"/>
      <c r="BU260" s="55"/>
      <c r="BV260" s="55"/>
      <c r="BW260" s="55"/>
      <c r="BX260" s="55"/>
      <c r="BY260" s="55"/>
      <c r="BZ260" s="55"/>
      <c r="CA260" s="55"/>
      <c r="CB260" s="55"/>
      <c r="CC260" s="55"/>
      <c r="CD260" s="55"/>
      <c r="CE260" s="55"/>
      <c r="CF260" s="55"/>
      <c r="CG260" s="55"/>
      <c r="CH260" s="55"/>
      <c r="CI260" s="55"/>
      <c r="CJ260" s="55"/>
      <c r="CK260" s="55"/>
      <c r="CL260" s="55"/>
      <c r="CM260" s="55"/>
      <c r="CN260" s="55"/>
      <c r="CO260" s="55"/>
      <c r="CP260" s="55"/>
      <c r="CQ260" s="55"/>
      <c r="CR260" s="55"/>
      <c r="CS260" s="55"/>
    </row>
    <row r="261" spans="11:97">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c r="AR261" s="55"/>
      <c r="AS261" s="55"/>
      <c r="AT261" s="55"/>
      <c r="AU261" s="55"/>
      <c r="AV261" s="55"/>
      <c r="AW261" s="55"/>
      <c r="AX261" s="55"/>
      <c r="AY261" s="55"/>
      <c r="AZ261" s="55"/>
      <c r="BA261" s="55"/>
      <c r="BB261" s="55"/>
      <c r="BC261" s="55"/>
      <c r="BD261" s="55"/>
      <c r="BE261" s="55"/>
      <c r="BF261" s="55"/>
      <c r="BG261" s="55"/>
      <c r="BH261" s="55"/>
      <c r="BI261" s="55"/>
      <c r="BJ261" s="55"/>
      <c r="BK261" s="55"/>
      <c r="BL261" s="55"/>
      <c r="BM261" s="55"/>
      <c r="BN261" s="55"/>
      <c r="BO261" s="55"/>
      <c r="BP261" s="55"/>
      <c r="BQ261" s="55"/>
      <c r="BR261" s="55"/>
      <c r="BS261" s="55"/>
      <c r="BT261" s="55"/>
      <c r="BU261" s="55"/>
      <c r="BV261" s="55"/>
      <c r="BW261" s="55"/>
      <c r="BX261" s="55"/>
      <c r="BY261" s="55"/>
      <c r="BZ261" s="55"/>
      <c r="CA261" s="55"/>
      <c r="CB261" s="55"/>
      <c r="CC261" s="55"/>
      <c r="CD261" s="55"/>
      <c r="CE261" s="55"/>
      <c r="CF261" s="55"/>
      <c r="CG261" s="55"/>
      <c r="CH261" s="55"/>
      <c r="CI261" s="55"/>
      <c r="CJ261" s="55"/>
      <c r="CK261" s="55"/>
      <c r="CL261" s="55"/>
      <c r="CM261" s="55"/>
      <c r="CN261" s="55"/>
      <c r="CO261" s="55"/>
      <c r="CP261" s="55"/>
      <c r="CQ261" s="55"/>
      <c r="CR261" s="55"/>
      <c r="CS261" s="55"/>
    </row>
    <row r="262" spans="11:97">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c r="AS262" s="55"/>
      <c r="AT262" s="55"/>
      <c r="AU262" s="55"/>
      <c r="AV262" s="55"/>
      <c r="AW262" s="55"/>
      <c r="AX262" s="55"/>
      <c r="AY262" s="55"/>
      <c r="AZ262" s="55"/>
      <c r="BA262" s="55"/>
      <c r="BB262" s="55"/>
      <c r="BC262" s="55"/>
      <c r="BD262" s="55"/>
      <c r="BE262" s="55"/>
      <c r="BF262" s="55"/>
      <c r="BG262" s="55"/>
      <c r="BH262" s="55"/>
      <c r="BI262" s="55"/>
      <c r="BJ262" s="55"/>
      <c r="BK262" s="55"/>
      <c r="BL262" s="55"/>
      <c r="BM262" s="55"/>
      <c r="BN262" s="55"/>
      <c r="BO262" s="55"/>
      <c r="BP262" s="55"/>
      <c r="BQ262" s="55"/>
      <c r="BR262" s="55"/>
      <c r="BS262" s="55"/>
      <c r="BT262" s="55"/>
      <c r="BU262" s="55"/>
      <c r="BV262" s="55"/>
      <c r="BW262" s="55"/>
      <c r="BX262" s="55"/>
      <c r="BY262" s="55"/>
      <c r="BZ262" s="55"/>
      <c r="CA262" s="55"/>
      <c r="CB262" s="55"/>
      <c r="CC262" s="55"/>
      <c r="CD262" s="55"/>
      <c r="CE262" s="55"/>
      <c r="CF262" s="55"/>
      <c r="CG262" s="55"/>
      <c r="CH262" s="55"/>
      <c r="CI262" s="55"/>
      <c r="CJ262" s="55"/>
      <c r="CK262" s="55"/>
      <c r="CL262" s="55"/>
      <c r="CM262" s="55"/>
      <c r="CN262" s="55"/>
      <c r="CO262" s="55"/>
      <c r="CP262" s="55"/>
      <c r="CQ262" s="55"/>
      <c r="CR262" s="55"/>
      <c r="CS262" s="55"/>
    </row>
    <row r="263" spans="11:97">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c r="AR263" s="55"/>
      <c r="AS263" s="55"/>
      <c r="AT263" s="55"/>
      <c r="AU263" s="55"/>
      <c r="AV263" s="55"/>
      <c r="AW263" s="55"/>
      <c r="AX263" s="55"/>
      <c r="AY263" s="55"/>
      <c r="AZ263" s="55"/>
      <c r="BA263" s="55"/>
      <c r="BB263" s="55"/>
      <c r="BC263" s="55"/>
      <c r="BD263" s="55"/>
      <c r="BE263" s="55"/>
      <c r="BF263" s="55"/>
      <c r="BG263" s="55"/>
      <c r="BH263" s="55"/>
      <c r="BI263" s="55"/>
      <c r="BJ263" s="55"/>
      <c r="BK263" s="55"/>
      <c r="BL263" s="55"/>
      <c r="BM263" s="55"/>
      <c r="BN263" s="55"/>
      <c r="BO263" s="55"/>
      <c r="BP263" s="55"/>
      <c r="BQ263" s="55"/>
      <c r="BR263" s="55"/>
      <c r="BS263" s="55"/>
      <c r="BT263" s="55"/>
      <c r="BU263" s="55"/>
      <c r="BV263" s="55"/>
      <c r="BW263" s="55"/>
      <c r="BX263" s="55"/>
      <c r="BY263" s="55"/>
      <c r="BZ263" s="55"/>
      <c r="CA263" s="55"/>
      <c r="CB263" s="55"/>
      <c r="CC263" s="55"/>
      <c r="CD263" s="55"/>
      <c r="CE263" s="55"/>
      <c r="CF263" s="55"/>
      <c r="CG263" s="55"/>
      <c r="CH263" s="55"/>
      <c r="CI263" s="55"/>
      <c r="CJ263" s="55"/>
      <c r="CK263" s="55"/>
      <c r="CL263" s="55"/>
      <c r="CM263" s="55"/>
      <c r="CN263" s="55"/>
      <c r="CO263" s="55"/>
      <c r="CP263" s="55"/>
      <c r="CQ263" s="55"/>
      <c r="CR263" s="55"/>
      <c r="CS263" s="55"/>
    </row>
    <row r="264" spans="11:97">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c r="AS264" s="55"/>
      <c r="AT264" s="55"/>
      <c r="AU264" s="55"/>
      <c r="AV264" s="55"/>
      <c r="AW264" s="55"/>
      <c r="AX264" s="55"/>
      <c r="AY264" s="55"/>
      <c r="AZ264" s="55"/>
      <c r="BA264" s="55"/>
      <c r="BB264" s="55"/>
      <c r="BC264" s="55"/>
      <c r="BD264" s="55"/>
      <c r="BE264" s="55"/>
      <c r="BF264" s="55"/>
      <c r="BG264" s="55"/>
      <c r="BH264" s="55"/>
      <c r="BI264" s="55"/>
      <c r="BJ264" s="55"/>
      <c r="BK264" s="55"/>
      <c r="BL264" s="55"/>
      <c r="BM264" s="55"/>
      <c r="BN264" s="55"/>
      <c r="BO264" s="55"/>
      <c r="BP264" s="55"/>
      <c r="BQ264" s="55"/>
      <c r="BR264" s="55"/>
      <c r="BS264" s="55"/>
      <c r="BT264" s="55"/>
      <c r="BU264" s="55"/>
      <c r="BV264" s="55"/>
      <c r="BW264" s="55"/>
      <c r="BX264" s="55"/>
      <c r="BY264" s="55"/>
      <c r="BZ264" s="55"/>
      <c r="CA264" s="55"/>
      <c r="CB264" s="55"/>
      <c r="CC264" s="55"/>
      <c r="CD264" s="55"/>
      <c r="CE264" s="55"/>
      <c r="CF264" s="55"/>
      <c r="CG264" s="55"/>
      <c r="CH264" s="55"/>
      <c r="CI264" s="55"/>
      <c r="CJ264" s="55"/>
      <c r="CK264" s="55"/>
      <c r="CL264" s="55"/>
      <c r="CM264" s="55"/>
      <c r="CN264" s="55"/>
      <c r="CO264" s="55"/>
      <c r="CP264" s="55"/>
      <c r="CQ264" s="55"/>
      <c r="CR264" s="55"/>
      <c r="CS264" s="55"/>
    </row>
    <row r="265" spans="11:97">
      <c r="CK265" s="55"/>
      <c r="CL265" s="55"/>
      <c r="CM265" s="55"/>
      <c r="CN265" s="55"/>
      <c r="CO265" s="55"/>
      <c r="CP265" s="55"/>
      <c r="CQ265" s="55"/>
      <c r="CR265" s="55"/>
      <c r="CS265" s="55"/>
    </row>
  </sheetData>
  <sheetProtection sheet="1" formatCells="0" formatColumns="0" formatRows="0" selectLockedCells="1"/>
  <mergeCells count="23">
    <mergeCell ref="B51:G51"/>
    <mergeCell ref="B48:C48"/>
    <mergeCell ref="D48:F48"/>
    <mergeCell ref="B49:C49"/>
    <mergeCell ref="E49:F49"/>
    <mergeCell ref="B50:C50"/>
    <mergeCell ref="D50:F50"/>
    <mergeCell ref="C4:G4"/>
    <mergeCell ref="C5:G5"/>
    <mergeCell ref="I3:L3"/>
    <mergeCell ref="B45:C45"/>
    <mergeCell ref="B47:C47"/>
    <mergeCell ref="D47:F47"/>
    <mergeCell ref="L19:M19"/>
    <mergeCell ref="B10:C10"/>
    <mergeCell ref="B11:C11"/>
    <mergeCell ref="B12:C12"/>
    <mergeCell ref="B3:G3"/>
    <mergeCell ref="F7:G7"/>
    <mergeCell ref="B8:C8"/>
    <mergeCell ref="B9:C9"/>
    <mergeCell ref="B7:C7"/>
    <mergeCell ref="D7:E7"/>
  </mergeCells>
  <phoneticPr fontId="14"/>
  <conditionalFormatting sqref="G49:H49">
    <cfRule type="expression" dxfId="9" priority="1">
      <formula>OR(AND($E$49="申請無し",$G$49&lt;&gt;0),AND($E$49="申請有り",$G$49&lt;=0))</formula>
    </cfRule>
  </conditionalFormatting>
  <dataValidations count="3">
    <dataValidation type="list" allowBlank="1" showInputMessage="1" showErrorMessage="1" sqref="E49:F49" xr:uid="{0C1C456A-DA9F-4D31-98C2-72D1537A6B57}">
      <formula1>"申請あり,申請なし"</formula1>
    </dataValidation>
    <dataValidation type="list" allowBlank="1" showInputMessage="1" showErrorMessage="1" sqref="B15:B44" xr:uid="{BB977E20-52AE-4F5A-94FB-236648AB4019}">
      <formula1>"設計費,設備費,工事費,諸経費,▼助成対象外"</formula1>
    </dataValidation>
    <dataValidation imeMode="off" allowBlank="1" showInputMessage="1" showErrorMessage="1" sqref="D22:E44 D16:D21 G49:H49 D15:E15 G15:H44" xr:uid="{E684C0E8-F88E-45AB-9CB9-DB5B3801AE9A}"/>
  </dataValidations>
  <printOptions verticalCentered="1"/>
  <pageMargins left="0.55118110236220474" right="0.23622047244094491" top="0.39370078740157483" bottom="0.39370078740157483" header="0.19685039370078741" footer="0.23622047244094491"/>
  <pageSetup paperSize="9" scale="96" orientation="portrait" r:id="rId1"/>
  <headerFooter>
    <oddFooter>&amp;R&amp;"ＭＳ Ｐ明朝,標準"&amp;10（日本産業規格A列4番）</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産業分類</vt:lpstr>
      <vt:lpstr>１号</vt:lpstr>
      <vt:lpstr>1号別紙（集計）</vt:lpstr>
      <vt:lpstr>1号別紙1-1（製造設備（都内））</vt:lpstr>
      <vt:lpstr>1号別紙1-2（製造設備（都外）） </vt:lpstr>
      <vt:lpstr>1号別紙2-1（貯蔵設備（都内））</vt:lpstr>
      <vt:lpstr>1号別紙2-2（貯蔵設備（都外））</vt:lpstr>
      <vt:lpstr>1号別紙3-1（運搬設備（都内））</vt:lpstr>
      <vt:lpstr>1号別紙3-2（運搬設備（都外））</vt:lpstr>
      <vt:lpstr>1号別紙４（純水素型燃料電池）</vt:lpstr>
      <vt:lpstr>1号別紙５-１（水素燃料ボイラー（専焼））</vt:lpstr>
      <vt:lpstr>1号別紙5-2（水素燃料ボイラー（混焼））</vt:lpstr>
      <vt:lpstr>1号別紙6-1（温水発生機（専焼））</vt:lpstr>
      <vt:lpstr>1号別紙6-2（温水発生機（混焼））</vt:lpstr>
      <vt:lpstr>1号別紙7-1 （水素バーナー（専焼））</vt:lpstr>
      <vt:lpstr>1号別紙7-2（水素バーナー（混焼））</vt:lpstr>
      <vt:lpstr>1号別紙8-1（水素エンジン発電機（専焼））</vt:lpstr>
      <vt:lpstr>1号別紙8-2（水素エンジン発電機（混焼））</vt:lpstr>
      <vt:lpstr>選択肢</vt:lpstr>
      <vt:lpstr>選択肢_燃焼機器</vt:lpstr>
      <vt:lpstr>'１号'!Print_Area</vt:lpstr>
      <vt:lpstr>'1号別紙（集計）'!Print_Area</vt:lpstr>
      <vt:lpstr>'1号別紙1-1（製造設備（都内））'!Print_Area</vt:lpstr>
      <vt:lpstr>'1号別紙1-2（製造設備（都外）） '!Print_Area</vt:lpstr>
      <vt:lpstr>'1号別紙2-1（貯蔵設備（都内））'!Print_Area</vt:lpstr>
      <vt:lpstr>'1号別紙2-2（貯蔵設備（都外））'!Print_Area</vt:lpstr>
      <vt:lpstr>'1号別紙3-1（運搬設備（都内））'!Print_Area</vt:lpstr>
      <vt:lpstr>'1号別紙3-2（運搬設備（都外））'!Print_Area</vt:lpstr>
      <vt:lpstr>'1号別紙４（純水素型燃料電池）'!Print_Area</vt:lpstr>
      <vt:lpstr>'1号別紙５-１（水素燃料ボイラー（専焼））'!Print_Area</vt:lpstr>
      <vt:lpstr>'1号別紙5-2（水素燃料ボイラー（混焼））'!Print_Area</vt:lpstr>
      <vt:lpstr>'1号別紙6-1（温水発生機（専焼））'!Print_Area</vt:lpstr>
      <vt:lpstr>'1号別紙6-2（温水発生機（混焼））'!Print_Area</vt:lpstr>
      <vt:lpstr>'1号別紙7-1 （水素バーナー（専焼））'!Print_Area</vt:lpstr>
      <vt:lpstr>'1号別紙7-2（水素バーナー（混焼））'!Print_Area</vt:lpstr>
      <vt:lpstr>'1号別紙8-1（水素エンジン発電機（専焼））'!Print_Area</vt:lpstr>
      <vt:lpstr>'1号別紙8-2（水素エンジン発電機（混焼））'!Print_Area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2023-02-02T04:08:45Z</dcterms:created>
  <dcterms:modified xsi:type="dcterms:W3CDTF">2025-10-17T01:16:13Z</dcterms:modified>
</cp:coreProperties>
</file>